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firstSheet="2" activeTab="7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5" i="12" l="1"/>
  <c r="AG55" i="12"/>
  <c r="AF55" i="12"/>
  <c r="AE55" i="12"/>
  <c r="AH54" i="12"/>
  <c r="AG54" i="12"/>
  <c r="AF54" i="12"/>
  <c r="AE54" i="12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H2" i="6"/>
  <c r="AG2" i="6"/>
  <c r="AF2" i="6"/>
  <c r="AE2" i="6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H2" i="5"/>
  <c r="AG2" i="5"/>
  <c r="AF2" i="5"/>
  <c r="AE2" i="5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H2" i="3"/>
  <c r="AG2" i="3"/>
  <c r="AF2" i="3"/>
  <c r="AE2" i="3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H2" i="2"/>
  <c r="AG2" i="2"/>
  <c r="AF2" i="2"/>
  <c r="AE2" i="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2" i="12"/>
  <c r="O3" i="13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2" i="12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2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AA33" i="4"/>
  <c r="AE33" i="4" s="1"/>
  <c r="AA44" i="4"/>
  <c r="AH44" i="4" s="1"/>
  <c r="AA54" i="4"/>
  <c r="AF54" i="4" s="1"/>
  <c r="AA76" i="4"/>
  <c r="AH76" i="4" s="1"/>
  <c r="Z2" i="4"/>
  <c r="AA6" i="4" s="1"/>
  <c r="Z3" i="4"/>
  <c r="AA7" i="4" s="1"/>
  <c r="Z4" i="4"/>
  <c r="AA15" i="4" s="1"/>
  <c r="Z5" i="4"/>
  <c r="AA21" i="4" s="1"/>
  <c r="Z6" i="4"/>
  <c r="AA22" i="4" s="1"/>
  <c r="Z7" i="4"/>
  <c r="AA31" i="4" s="1"/>
  <c r="Z8" i="4"/>
  <c r="AA34" i="4" s="1"/>
  <c r="Z9" i="4"/>
  <c r="AA37" i="4" s="1"/>
  <c r="Z10" i="4"/>
  <c r="AA45" i="4" s="1"/>
  <c r="Z11" i="4"/>
  <c r="AA47" i="4" s="1"/>
  <c r="Z12" i="4"/>
  <c r="AA55" i="4" s="1"/>
  <c r="Z13" i="4"/>
  <c r="AA61" i="4" s="1"/>
  <c r="Z14" i="4"/>
  <c r="AA62" i="4" s="1"/>
  <c r="Z15" i="4"/>
  <c r="AA71" i="4" s="1"/>
  <c r="Z16" i="4"/>
  <c r="AA74" i="4" s="1"/>
  <c r="Z17" i="4"/>
  <c r="AA77" i="4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AA65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3" i="2"/>
  <c r="AA4" i="2"/>
  <c r="AA5" i="2"/>
  <c r="AA6" i="2"/>
  <c r="AA7" i="2"/>
  <c r="AA8" i="2"/>
  <c r="AA9" i="2"/>
  <c r="AA10" i="2"/>
  <c r="AA11" i="2"/>
  <c r="AA12" i="2"/>
  <c r="AA2" i="2"/>
  <c r="Z2" i="12"/>
  <c r="Z3" i="12"/>
  <c r="Z4" i="12"/>
  <c r="Z5" i="12"/>
  <c r="Z6" i="12"/>
  <c r="Z7" i="12"/>
  <c r="AA19" i="12" s="1"/>
  <c r="Z8" i="12"/>
  <c r="AA20" i="12" s="1"/>
  <c r="Z9" i="12"/>
  <c r="AA25" i="12" s="1"/>
  <c r="Z10" i="12"/>
  <c r="Z11" i="12"/>
  <c r="Z12" i="12"/>
  <c r="Z13" i="12"/>
  <c r="Z14" i="12"/>
  <c r="Z15" i="12"/>
  <c r="Z16" i="12"/>
  <c r="AA45" i="12" s="1"/>
  <c r="Z17" i="12"/>
  <c r="AA49" i="12" s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7" i="12"/>
  <c r="AA48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2" i="12"/>
  <c r="V2" i="12"/>
  <c r="AA68" i="4" l="1"/>
  <c r="AH68" i="4" s="1"/>
  <c r="AA5" i="4"/>
  <c r="AG5" i="4" s="1"/>
  <c r="AA56" i="4"/>
  <c r="AE56" i="4" s="1"/>
  <c r="AA30" i="4"/>
  <c r="AA29" i="4"/>
  <c r="AE54" i="4"/>
  <c r="AA73" i="4"/>
  <c r="AE73" i="4" s="1"/>
  <c r="AA53" i="4"/>
  <c r="AA28" i="4"/>
  <c r="AH28" i="4" s="1"/>
  <c r="AA72" i="4"/>
  <c r="AE72" i="4" s="1"/>
  <c r="AA52" i="4"/>
  <c r="AH52" i="4" s="1"/>
  <c r="AA20" i="4"/>
  <c r="AH20" i="4" s="1"/>
  <c r="AA70" i="4"/>
  <c r="AA16" i="4"/>
  <c r="AE16" i="4" s="1"/>
  <c r="AA69" i="4"/>
  <c r="AE69" i="4" s="1"/>
  <c r="AA36" i="4"/>
  <c r="AH36" i="4" s="1"/>
  <c r="AA14" i="4"/>
  <c r="AA13" i="4"/>
  <c r="AE13" i="4" s="1"/>
  <c r="AA2" i="4"/>
  <c r="AH2" i="4" s="1"/>
  <c r="AA60" i="4"/>
  <c r="AH60" i="4" s="1"/>
  <c r="AA32" i="4"/>
  <c r="AE32" i="4" s="1"/>
  <c r="AF62" i="4"/>
  <c r="AG62" i="4"/>
  <c r="AH62" i="4"/>
  <c r="AE62" i="4"/>
  <c r="AG77" i="4"/>
  <c r="AH77" i="4"/>
  <c r="AE77" i="4"/>
  <c r="AF77" i="4"/>
  <c r="AG37" i="4"/>
  <c r="AH37" i="4"/>
  <c r="AF37" i="4"/>
  <c r="AE37" i="4"/>
  <c r="AE74" i="4"/>
  <c r="AF74" i="4"/>
  <c r="AG74" i="4"/>
  <c r="AH74" i="4"/>
  <c r="AE34" i="4"/>
  <c r="AF34" i="4"/>
  <c r="AG34" i="4"/>
  <c r="AH34" i="4"/>
  <c r="AE31" i="4"/>
  <c r="AF31" i="4"/>
  <c r="AG31" i="4"/>
  <c r="AH31" i="4"/>
  <c r="AG21" i="4"/>
  <c r="AH21" i="4"/>
  <c r="AE21" i="4"/>
  <c r="AF21" i="4"/>
  <c r="AE55" i="4"/>
  <c r="AF55" i="4"/>
  <c r="AG55" i="4"/>
  <c r="AH55" i="4"/>
  <c r="AE15" i="4"/>
  <c r="AF15" i="4"/>
  <c r="AG15" i="4"/>
  <c r="AH15" i="4"/>
  <c r="AE71" i="4"/>
  <c r="AF71" i="4"/>
  <c r="AG71" i="4"/>
  <c r="AH71" i="4"/>
  <c r="AF22" i="4"/>
  <c r="AG22" i="4"/>
  <c r="AH22" i="4"/>
  <c r="AE22" i="4"/>
  <c r="AE47" i="4"/>
  <c r="AF47" i="4"/>
  <c r="AG47" i="4"/>
  <c r="AH47" i="4"/>
  <c r="AE7" i="4"/>
  <c r="AF7" i="4"/>
  <c r="AG7" i="4"/>
  <c r="AH7" i="4"/>
  <c r="AG61" i="4"/>
  <c r="AH61" i="4"/>
  <c r="AF61" i="4"/>
  <c r="AE61" i="4"/>
  <c r="AG45" i="4"/>
  <c r="AH45" i="4"/>
  <c r="AE45" i="4"/>
  <c r="AF45" i="4"/>
  <c r="AF6" i="4"/>
  <c r="AE6" i="4"/>
  <c r="AG6" i="4"/>
  <c r="AH6" i="4"/>
  <c r="AG76" i="4"/>
  <c r="AG60" i="4"/>
  <c r="AG52" i="4"/>
  <c r="AG36" i="4"/>
  <c r="AG28" i="4"/>
  <c r="AA12" i="4"/>
  <c r="AA4" i="4"/>
  <c r="AA75" i="4"/>
  <c r="AA67" i="4"/>
  <c r="AA59" i="4"/>
  <c r="AA51" i="4"/>
  <c r="AA43" i="4"/>
  <c r="AA35" i="4"/>
  <c r="AA27" i="4"/>
  <c r="AA19" i="4"/>
  <c r="AE2" i="4"/>
  <c r="AE53" i="4"/>
  <c r="AE29" i="4"/>
  <c r="AE5" i="4"/>
  <c r="AF76" i="4"/>
  <c r="AF60" i="4"/>
  <c r="AF52" i="4"/>
  <c r="AF44" i="4"/>
  <c r="AF36" i="4"/>
  <c r="AF28" i="4"/>
  <c r="AF20" i="4"/>
  <c r="AG44" i="4"/>
  <c r="AA11" i="4"/>
  <c r="AA3" i="4"/>
  <c r="AA66" i="4"/>
  <c r="AA58" i="4"/>
  <c r="AA50" i="4"/>
  <c r="AA42" i="4"/>
  <c r="AA26" i="4"/>
  <c r="AA18" i="4"/>
  <c r="AF2" i="4"/>
  <c r="AE76" i="4"/>
  <c r="AE68" i="4"/>
  <c r="AE60" i="4"/>
  <c r="AE52" i="4"/>
  <c r="AE44" i="4"/>
  <c r="AE36" i="4"/>
  <c r="AE20" i="4"/>
  <c r="AH33" i="4"/>
  <c r="AA10" i="4"/>
  <c r="AA81" i="4"/>
  <c r="AA65" i="4"/>
  <c r="AA57" i="4"/>
  <c r="AA49" i="4"/>
  <c r="AA41" i="4"/>
  <c r="AA25" i="4"/>
  <c r="AA17" i="4"/>
  <c r="AG2" i="4"/>
  <c r="AG73" i="4"/>
  <c r="AG33" i="4"/>
  <c r="AH56" i="4"/>
  <c r="AH32" i="4"/>
  <c r="AH16" i="4"/>
  <c r="AF33" i="4"/>
  <c r="AG72" i="4"/>
  <c r="AG56" i="4"/>
  <c r="AG32" i="4"/>
  <c r="AG20" i="4"/>
  <c r="AA9" i="4"/>
  <c r="AA80" i="4"/>
  <c r="AA64" i="4"/>
  <c r="AA48" i="4"/>
  <c r="AA40" i="4"/>
  <c r="AA24" i="4"/>
  <c r="AA8" i="4"/>
  <c r="AA79" i="4"/>
  <c r="AA63" i="4"/>
  <c r="AA39" i="4"/>
  <c r="AA23" i="4"/>
  <c r="AF72" i="4"/>
  <c r="AF56" i="4"/>
  <c r="AF32" i="4"/>
  <c r="AH70" i="4"/>
  <c r="AH54" i="4"/>
  <c r="AH30" i="4"/>
  <c r="AH14" i="4"/>
  <c r="AA78" i="4"/>
  <c r="AA46" i="4"/>
  <c r="AA38" i="4"/>
  <c r="AG70" i="4"/>
  <c r="AG54" i="4"/>
  <c r="AG30" i="4"/>
  <c r="AH69" i="4"/>
  <c r="AH53" i="4"/>
  <c r="AH29" i="4"/>
  <c r="AA44" i="12"/>
  <c r="AA46" i="12"/>
  <c r="AA22" i="12"/>
  <c r="AA21" i="12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M54" i="12"/>
  <c r="N54" i="12"/>
  <c r="O54" i="12"/>
  <c r="L54" i="12"/>
  <c r="H54" i="12"/>
  <c r="I54" i="12"/>
  <c r="J54" i="12"/>
  <c r="G54" i="12"/>
  <c r="AF14" i="4" l="1"/>
  <c r="AE14" i="4"/>
  <c r="AG14" i="4"/>
  <c r="AF73" i="4"/>
  <c r="AF5" i="4"/>
  <c r="AG53" i="4"/>
  <c r="AF53" i="4"/>
  <c r="AG13" i="4"/>
  <c r="AF13" i="4"/>
  <c r="AH5" i="4"/>
  <c r="AF16" i="4"/>
  <c r="AG16" i="4"/>
  <c r="AF70" i="4"/>
  <c r="AE70" i="4"/>
  <c r="AG29" i="4"/>
  <c r="AF29" i="4"/>
  <c r="AH13" i="4"/>
  <c r="AH72" i="4"/>
  <c r="AE28" i="4"/>
  <c r="AF68" i="4"/>
  <c r="AF30" i="4"/>
  <c r="AE30" i="4"/>
  <c r="AG69" i="4"/>
  <c r="AF69" i="4"/>
  <c r="AH73" i="4"/>
  <c r="AG68" i="4"/>
  <c r="AE79" i="4"/>
  <c r="AF79" i="4"/>
  <c r="AG79" i="4"/>
  <c r="AH79" i="4"/>
  <c r="AE41" i="4"/>
  <c r="AF41" i="4"/>
  <c r="AG41" i="4"/>
  <c r="AH41" i="4"/>
  <c r="AE3" i="4"/>
  <c r="AF3" i="4"/>
  <c r="AG3" i="4"/>
  <c r="AH3" i="4"/>
  <c r="AE67" i="4"/>
  <c r="AF67" i="4"/>
  <c r="AH67" i="4"/>
  <c r="AG67" i="4"/>
  <c r="AE8" i="4"/>
  <c r="AF8" i="4"/>
  <c r="AG8" i="4"/>
  <c r="AH8" i="4"/>
  <c r="AE49" i="4"/>
  <c r="AF49" i="4"/>
  <c r="AG49" i="4"/>
  <c r="AH49" i="4"/>
  <c r="AE11" i="4"/>
  <c r="AF11" i="4"/>
  <c r="AG11" i="4"/>
  <c r="AH11" i="4"/>
  <c r="AE75" i="4"/>
  <c r="AF75" i="4"/>
  <c r="AG75" i="4"/>
  <c r="AH75" i="4"/>
  <c r="AE18" i="4"/>
  <c r="AF18" i="4"/>
  <c r="AG18" i="4"/>
  <c r="AH18" i="4"/>
  <c r="AE19" i="4"/>
  <c r="AF19" i="4"/>
  <c r="AH19" i="4"/>
  <c r="AG19" i="4"/>
  <c r="AE40" i="4"/>
  <c r="AF40" i="4"/>
  <c r="AG40" i="4"/>
  <c r="AH40" i="4"/>
  <c r="AE26" i="4"/>
  <c r="AF26" i="4"/>
  <c r="AG26" i="4"/>
  <c r="AH26" i="4"/>
  <c r="AE27" i="4"/>
  <c r="AF27" i="4"/>
  <c r="AG27" i="4"/>
  <c r="AH27" i="4"/>
  <c r="AF78" i="4"/>
  <c r="AG78" i="4"/>
  <c r="AH78" i="4"/>
  <c r="AE78" i="4"/>
  <c r="AE48" i="4"/>
  <c r="AF48" i="4"/>
  <c r="AG48" i="4"/>
  <c r="AH48" i="4"/>
  <c r="AE81" i="4"/>
  <c r="AF81" i="4"/>
  <c r="AG81" i="4"/>
  <c r="AH81" i="4"/>
  <c r="AE42" i="4"/>
  <c r="AF42" i="4"/>
  <c r="AG42" i="4"/>
  <c r="AH42" i="4"/>
  <c r="AE35" i="4"/>
  <c r="AF35" i="4"/>
  <c r="AG35" i="4"/>
  <c r="AH35" i="4"/>
  <c r="AE24" i="4"/>
  <c r="AF24" i="4"/>
  <c r="AG24" i="4"/>
  <c r="AH24" i="4"/>
  <c r="AF46" i="4"/>
  <c r="AG46" i="4"/>
  <c r="AH46" i="4"/>
  <c r="AE46" i="4"/>
  <c r="AE64" i="4"/>
  <c r="AF64" i="4"/>
  <c r="AG64" i="4"/>
  <c r="AH64" i="4"/>
  <c r="AE50" i="4"/>
  <c r="AF50" i="4"/>
  <c r="AG50" i="4"/>
  <c r="AH50" i="4"/>
  <c r="AE80" i="4"/>
  <c r="AF80" i="4"/>
  <c r="AG80" i="4"/>
  <c r="AH80" i="4"/>
  <c r="AE17" i="4"/>
  <c r="AF17" i="4"/>
  <c r="AG17" i="4"/>
  <c r="AH17" i="4"/>
  <c r="AE58" i="4"/>
  <c r="AF58" i="4"/>
  <c r="AG58" i="4"/>
  <c r="AH58" i="4"/>
  <c r="AE51" i="4"/>
  <c r="AF51" i="4"/>
  <c r="AH51" i="4"/>
  <c r="AG51" i="4"/>
  <c r="AF38" i="4"/>
  <c r="AG38" i="4"/>
  <c r="AH38" i="4"/>
  <c r="AE38" i="4"/>
  <c r="AE57" i="4"/>
  <c r="AF57" i="4"/>
  <c r="AG57" i="4"/>
  <c r="AH57" i="4"/>
  <c r="AH4" i="4"/>
  <c r="AE4" i="4"/>
  <c r="AF4" i="4"/>
  <c r="AG4" i="4"/>
  <c r="AE65" i="4"/>
  <c r="AF65" i="4"/>
  <c r="AG65" i="4"/>
  <c r="AH65" i="4"/>
  <c r="AH12" i="4"/>
  <c r="AE12" i="4"/>
  <c r="AG12" i="4"/>
  <c r="AF12" i="4"/>
  <c r="AE23" i="4"/>
  <c r="AF23" i="4"/>
  <c r="AG23" i="4"/>
  <c r="AH23" i="4"/>
  <c r="AE10" i="4"/>
  <c r="AF10" i="4"/>
  <c r="AG10" i="4"/>
  <c r="AH10" i="4"/>
  <c r="AE43" i="4"/>
  <c r="AF43" i="4"/>
  <c r="AG43" i="4"/>
  <c r="AH43" i="4"/>
  <c r="AE39" i="4"/>
  <c r="AF39" i="4"/>
  <c r="AG39" i="4"/>
  <c r="AH39" i="4"/>
  <c r="AE63" i="4"/>
  <c r="AF63" i="4"/>
  <c r="AG63" i="4"/>
  <c r="AH63" i="4"/>
  <c r="AE9" i="4"/>
  <c r="AF9" i="4"/>
  <c r="AG9" i="4"/>
  <c r="AH9" i="4"/>
  <c r="AE25" i="4"/>
  <c r="AF25" i="4"/>
  <c r="AG25" i="4"/>
  <c r="AH25" i="4"/>
  <c r="AE66" i="4"/>
  <c r="AF66" i="4"/>
  <c r="AG66" i="4"/>
  <c r="AH66" i="4"/>
  <c r="AE59" i="4"/>
  <c r="AF59" i="4"/>
  <c r="AG59" i="4"/>
  <c r="AH59" i="4"/>
  <c r="O16" i="6"/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E4" i="13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U2" i="4"/>
  <c r="D4" i="9" s="1"/>
  <c r="L4" i="9" s="1"/>
  <c r="M2" i="4"/>
  <c r="V2" i="4" s="1"/>
  <c r="E4" i="9" s="1"/>
  <c r="M4" i="9" s="1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<sst xmlns="http://schemas.openxmlformats.org/spreadsheetml/2006/main" count="2450" uniqueCount="87">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</sst>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8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49" fontId="6" fillId="0" borderId="2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6" fillId="0" borderId="2" xfId="0" applyFont="1" applyFill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opLeftCell="B10" zoomScale="85" zoomScaleNormal="85" workbookViewId="0">
      <selection activeCell="G56" sqref="G56"/>
    </sheetView>
  </sheetViews>
  <sheetFormatPr defaultRowHeight="14.5" x14ac:dyDescent="0.35"/>
  <sheetData>
    <row r="1" spans="1:3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2" t="s">
        <v>79</v>
      </c>
      <c r="AD1" s="72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75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7">
        <f>single_b!C4</f>
        <v>-289.72874337000002</v>
      </c>
      <c r="AA2">
        <f t="shared" ref="AA2:AA49" si="2">INDEX($Z$2:$Z$17,ROUND(ROW(Z2)/3, 0))</f>
        <v>-289.72874337000002</v>
      </c>
      <c r="AC2" s="78" t="s">
        <v>6</v>
      </c>
      <c r="AD2" s="73" t="s">
        <v>7</v>
      </c>
      <c r="AE2" s="74">
        <f>C2-AA2-$R$4-0.5*$R$3</f>
        <v>0.65771118000002415</v>
      </c>
      <c r="AF2" s="74">
        <f>D2-AA2-$R$6</f>
        <v>-0.55272765999995421</v>
      </c>
      <c r="AG2" s="74">
        <f>E2-AA2-0.5*$R$3</f>
        <v>1.2636858300000351</v>
      </c>
      <c r="AH2" s="74">
        <f>F2-AA2-$R$5+0.5*$R$3</f>
        <v>-0.61552664000000368</v>
      </c>
    </row>
    <row r="3" spans="1:34" x14ac:dyDescent="0.35">
      <c r="A3" s="75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68" t="str">
        <f>INDEX($B$2:$B$4, MATCH(MIN(C2:C4),C2:C4,0))</f>
        <v>hollow1</v>
      </c>
      <c r="M3" s="68" t="str">
        <f t="shared" ref="M3:O3" si="3">INDEX($B$2:$B$4, MATCH(MIN(D2:D4),D2:D4,0))</f>
        <v>top</v>
      </c>
      <c r="N3" s="68" t="str">
        <f t="shared" si="3"/>
        <v>hollow1</v>
      </c>
      <c r="O3" s="68" t="str">
        <f t="shared" si="3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4">OFFSET($L$2,(ROW(U2)*3)-3,0)</f>
        <v>-312.11340293000001</v>
      </c>
      <c r="V3">
        <f t="shared" ref="V3:V17" ca="1" si="5">OFFSET($M$2,(ROW(V2)*3)-3,0)</f>
        <v>-303.48788851</v>
      </c>
      <c r="W3">
        <f t="shared" ref="W3:W17" ca="1" si="6">OFFSET($N$2,(ROW(W2)*3)-3,0)</f>
        <v>-293.64078434999999</v>
      </c>
      <c r="X3">
        <f t="shared" ref="X3:X17" ca="1" si="7">OFFSET($O$2,(ROW(X2)*3)-3,0)</f>
        <v>-300.24812918999999</v>
      </c>
      <c r="Z3" s="7">
        <f>single_b!C5</f>
        <v>-290.57792719999998</v>
      </c>
      <c r="AA3">
        <f t="shared" si="2"/>
        <v>-289.72874337000002</v>
      </c>
      <c r="AC3" s="78"/>
      <c r="AD3" s="73" t="s">
        <v>84</v>
      </c>
      <c r="AE3" s="74">
        <f t="shared" ref="AE3:AE49" si="8">C3-AA3-$R$4-0.5*$R$3</f>
        <v>0.64829848000003976</v>
      </c>
      <c r="AF3" s="74">
        <f t="shared" ref="AF3:AF49" si="9">D3-AA3-$R$6</f>
        <v>-0.55097089999997628</v>
      </c>
      <c r="AG3" s="74">
        <f t="shared" ref="AG3:AG49" si="10">E3-AA3-0.5*$R$3</f>
        <v>0.52395231000001941</v>
      </c>
      <c r="AH3" s="74">
        <f t="shared" ref="AH3:AH49" si="11">F3-AA3-$R$5+0.5*$R$3</f>
        <v>-0.61098724000000493</v>
      </c>
    </row>
    <row r="4" spans="1:34" x14ac:dyDescent="0.35">
      <c r="A4" s="75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4"/>
        <v>-311.63327561</v>
      </c>
      <c r="V4">
        <f t="shared" ca="1" si="5"/>
        <v>-303.15909555000002</v>
      </c>
      <c r="W4">
        <f t="shared" ca="1" si="6"/>
        <v>-293.28590991999999</v>
      </c>
      <c r="X4">
        <f t="shared" ca="1" si="7"/>
        <v>-299.51915525999999</v>
      </c>
      <c r="Z4">
        <f>single_b!C6</f>
        <v>-290.01870248</v>
      </c>
      <c r="AA4">
        <f t="shared" si="2"/>
        <v>-289.72874337000002</v>
      </c>
      <c r="AC4" s="78"/>
      <c r="AD4" s="73" t="s">
        <v>25</v>
      </c>
      <c r="AE4" s="74">
        <f t="shared" si="8"/>
        <v>0.81834638000002569</v>
      </c>
      <c r="AF4" s="74">
        <f t="shared" si="9"/>
        <v>3.9283189999997248E-2</v>
      </c>
      <c r="AG4" s="74">
        <f t="shared" si="10"/>
        <v>0.77858890000003766</v>
      </c>
      <c r="AH4" s="74">
        <f t="shared" si="11"/>
        <v>1.7495395400000384</v>
      </c>
    </row>
    <row r="5" spans="1:34" x14ac:dyDescent="0.35">
      <c r="A5" s="75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12">MIN(C5:C7)-C5</f>
        <v>0</v>
      </c>
      <c r="H5">
        <f t="shared" ref="H5" si="13">MIN(D5:D7)-D5</f>
        <v>-5.7074300000294897E-3</v>
      </c>
      <c r="I5">
        <f t="shared" ref="I5" si="14">MIN(E5:E7)-E5</f>
        <v>-0.17724526000000651</v>
      </c>
      <c r="J5">
        <f t="shared" ref="J5" si="15">MIN(F5:F7)-F5</f>
        <v>-9.2662130000007892E-2</v>
      </c>
      <c r="L5">
        <f>MIN(C5:C7)</f>
        <v>-312.11340293000001</v>
      </c>
      <c r="M5">
        <f t="shared" ref="M5" si="16">MIN(D5:D7)</f>
        <v>-303.48788851</v>
      </c>
      <c r="N5">
        <f t="shared" ref="N5" si="17">MIN(E5:E7)</f>
        <v>-293.64078434999999</v>
      </c>
      <c r="O5">
        <f t="shared" ref="O5" si="18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4"/>
        <v>-310.42072695000002</v>
      </c>
      <c r="V5">
        <f t="shared" ca="1" si="5"/>
        <v>-302.53336610000002</v>
      </c>
      <c r="W5">
        <f t="shared" ca="1" si="6"/>
        <v>-292.59831229000002</v>
      </c>
      <c r="X5">
        <f t="shared" ca="1" si="7"/>
        <v>-297.62446527999998</v>
      </c>
      <c r="Z5">
        <f>single_b!C7</f>
        <v>-288.80757864999998</v>
      </c>
      <c r="AA5">
        <f t="shared" si="2"/>
        <v>-290.57792719999998</v>
      </c>
      <c r="AC5" s="78" t="s">
        <v>9</v>
      </c>
      <c r="AD5" s="73" t="s">
        <v>7</v>
      </c>
      <c r="AE5" s="74">
        <f t="shared" si="8"/>
        <v>0.50252426999996969</v>
      </c>
      <c r="AF5" s="74">
        <f t="shared" si="9"/>
        <v>-0.78625387999999852</v>
      </c>
      <c r="AG5" s="74">
        <f t="shared" si="10"/>
        <v>0.69338810999999323</v>
      </c>
      <c r="AH5" s="74">
        <f t="shared" si="11"/>
        <v>-0.32353986000000168</v>
      </c>
    </row>
    <row r="6" spans="1:34" x14ac:dyDescent="0.35">
      <c r="A6" s="75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68" t="str">
        <f>INDEX($B$2:$B$4, MATCH(MIN(C5:C7),C5:C7,0))</f>
        <v>top</v>
      </c>
      <c r="M6" s="68" t="str">
        <f t="shared" ref="M6" si="19">INDEX($B$2:$B$4, MATCH(MIN(D5:D7),D5:D7,0))</f>
        <v>hollow1</v>
      </c>
      <c r="N6" s="68" t="str">
        <f t="shared" ref="N6" si="20">INDEX($B$2:$B$4, MATCH(MIN(E5:E7),E5:E7,0))</f>
        <v>hollow1</v>
      </c>
      <c r="O6" s="68" t="str">
        <f t="shared" ref="O6" si="21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4"/>
        <v>-309.72268563</v>
      </c>
      <c r="V6">
        <f t="shared" ca="1" si="5"/>
        <v>-301.66473439999999</v>
      </c>
      <c r="W6">
        <f t="shared" ca="1" si="6"/>
        <v>-291.85975530000002</v>
      </c>
      <c r="X6">
        <f t="shared" ca="1" si="7"/>
        <v>-296.54859580999999</v>
      </c>
      <c r="Z6">
        <f>single_b!C8</f>
        <v>-288.0872263</v>
      </c>
      <c r="AA6">
        <f t="shared" si="2"/>
        <v>-290.57792719999998</v>
      </c>
      <c r="AC6" s="78"/>
      <c r="AD6" s="73" t="s">
        <v>84</v>
      </c>
      <c r="AE6" s="74">
        <f t="shared" si="8"/>
        <v>0.52317640999995119</v>
      </c>
      <c r="AF6" s="74">
        <f t="shared" si="9"/>
        <v>-0.79196131000002801</v>
      </c>
      <c r="AG6" s="74">
        <f t="shared" si="10"/>
        <v>0.51614284999998672</v>
      </c>
      <c r="AH6" s="74">
        <f t="shared" si="11"/>
        <v>-0.41620199000000957</v>
      </c>
    </row>
    <row r="7" spans="1:34" x14ac:dyDescent="0.35">
      <c r="A7" s="75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4"/>
        <v>-308.70821479</v>
      </c>
      <c r="V7">
        <f t="shared" ca="1" si="5"/>
        <v>-300.29497135000003</v>
      </c>
      <c r="W7">
        <f t="shared" ca="1" si="6"/>
        <v>-290.65937566000002</v>
      </c>
      <c r="X7">
        <f t="shared" ca="1" si="7"/>
        <v>-295.26758140999999</v>
      </c>
      <c r="Z7">
        <f>single_b!C9</f>
        <v>-287.21830326999998</v>
      </c>
      <c r="AA7">
        <f t="shared" si="2"/>
        <v>-290.57792719999998</v>
      </c>
      <c r="AC7" s="78"/>
      <c r="AD7" s="73" t="s">
        <v>25</v>
      </c>
      <c r="AE7" s="74">
        <f t="shared" si="8"/>
        <v>0.82304696999999605</v>
      </c>
      <c r="AF7" s="74">
        <f t="shared" si="9"/>
        <v>-2.5483680000030873E-2</v>
      </c>
      <c r="AG7" s="74">
        <f t="shared" si="10"/>
        <v>0.72322863999999454</v>
      </c>
      <c r="AH7" s="74">
        <f t="shared" si="11"/>
        <v>1.7161823299999619</v>
      </c>
    </row>
    <row r="8" spans="1:34" x14ac:dyDescent="0.35">
      <c r="A8" s="75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12"/>
      <c r="T8" s="12" t="s">
        <v>14</v>
      </c>
      <c r="U8">
        <f t="shared" ca="1" si="4"/>
        <v>-307.36840891999998</v>
      </c>
      <c r="V8">
        <f t="shared" ca="1" si="5"/>
        <v>-298.49361398000002</v>
      </c>
      <c r="W8">
        <f t="shared" ca="1" si="6"/>
        <v>-288.97837071999999</v>
      </c>
      <c r="X8">
        <f t="shared" ca="1" si="7"/>
        <v>-294.09274377000003</v>
      </c>
      <c r="Z8">
        <f>single_b!C10</f>
        <v>-285.89770778000002</v>
      </c>
      <c r="AA8">
        <f t="shared" si="2"/>
        <v>-290.01870248</v>
      </c>
      <c r="AC8" s="78" t="s">
        <v>10</v>
      </c>
      <c r="AD8" s="73" t="s">
        <v>7</v>
      </c>
      <c r="AE8" s="74">
        <f t="shared" si="8"/>
        <v>0.42342687000000323</v>
      </c>
      <c r="AF8" s="74">
        <f t="shared" si="9"/>
        <v>-1.0223930700000157</v>
      </c>
      <c r="AG8" s="74">
        <f t="shared" si="10"/>
        <v>0.31179256000000732</v>
      </c>
      <c r="AH8" s="74">
        <f t="shared" si="11"/>
        <v>-0.24233647000001701</v>
      </c>
    </row>
    <row r="9" spans="1:34" x14ac:dyDescent="0.35">
      <c r="A9" s="75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68" t="str">
        <f>INDEX($B$2:$B$4, MATCH(MIN(C8:C10),C8:C10,0))</f>
        <v>top</v>
      </c>
      <c r="M9" s="68" t="str">
        <f t="shared" ref="M9" si="29">INDEX($B$2:$B$4, MATCH(MIN(D8:D10),D8:D10,0))</f>
        <v>top</v>
      </c>
      <c r="N9" s="68" t="str">
        <f t="shared" ref="N9" si="30">INDEX($B$2:$B$4, MATCH(MIN(E8:E10),E8:E10,0))</f>
        <v>top</v>
      </c>
      <c r="O9" s="68" t="str">
        <f t="shared" ref="O9" si="31">INDEX($B$2:$B$4, MATCH(MIN(F8:F10),F8:F10,0))</f>
        <v>hollow1</v>
      </c>
      <c r="S9" s="12"/>
      <c r="T9" s="12" t="s">
        <v>15</v>
      </c>
      <c r="U9">
        <f t="shared" ca="1" si="4"/>
        <v>-305.45364368999998</v>
      </c>
      <c r="V9">
        <f t="shared" ca="1" si="5"/>
        <v>-296.36700737000001</v>
      </c>
      <c r="W9">
        <f t="shared" ca="1" si="6"/>
        <v>-287.12034003000002</v>
      </c>
      <c r="X9">
        <f t="shared" ca="1" si="7"/>
        <v>-291.84187272999998</v>
      </c>
      <c r="Z9" s="7">
        <f>single_b!C11</f>
        <v>-284.05826666000002</v>
      </c>
      <c r="AA9">
        <f t="shared" si="2"/>
        <v>-290.01870248</v>
      </c>
      <c r="AC9" s="78" t="s">
        <v>10</v>
      </c>
      <c r="AD9" s="73" t="s">
        <v>84</v>
      </c>
      <c r="AE9" s="74">
        <f t="shared" si="8"/>
        <v>0.77713492000002615</v>
      </c>
      <c r="AF9" s="74">
        <f t="shared" si="9"/>
        <v>-1.0202290299999905</v>
      </c>
      <c r="AG9" s="74">
        <f t="shared" si="10"/>
        <v>0.4975647200000064</v>
      </c>
      <c r="AH9" s="74">
        <f t="shared" si="11"/>
        <v>-0.24645277999998916</v>
      </c>
    </row>
    <row r="10" spans="1:34" x14ac:dyDescent="0.35">
      <c r="A10" s="75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4"/>
        <v>-303.15309731000002</v>
      </c>
      <c r="V10">
        <f t="shared" ca="1" si="5"/>
        <v>-294.08074978000002</v>
      </c>
      <c r="W10">
        <f t="shared" ca="1" si="6"/>
        <v>-284.87714044000001</v>
      </c>
      <c r="X10">
        <f t="shared" ca="1" si="7"/>
        <v>-290.38895095999999</v>
      </c>
      <c r="Z10" s="7">
        <f>single_b!C12</f>
        <v>-281.80560274999999</v>
      </c>
      <c r="AA10">
        <f t="shared" si="2"/>
        <v>-290.01870248</v>
      </c>
      <c r="AC10" s="78" t="s">
        <v>10</v>
      </c>
      <c r="AD10" s="73" t="s">
        <v>25</v>
      </c>
      <c r="AE10" s="74">
        <f t="shared" si="8"/>
        <v>0.74832284000000326</v>
      </c>
      <c r="AF10" s="74">
        <f t="shared" si="9"/>
        <v>-0.17609470000001615</v>
      </c>
      <c r="AG10" s="74">
        <f t="shared" si="10"/>
        <v>0.68401264999999212</v>
      </c>
      <c r="AH10" s="74">
        <f t="shared" si="11"/>
        <v>1.7855353999999957</v>
      </c>
    </row>
    <row r="11" spans="1:34" x14ac:dyDescent="0.35">
      <c r="A11" s="75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32">MIN(C11:C13)-C11</f>
        <v>-6.6579900000022008E-2</v>
      </c>
      <c r="H11">
        <f t="shared" ref="H11" si="33">MIN(D11:D13)-D11</f>
        <v>0</v>
      </c>
      <c r="I11">
        <f t="shared" ref="I11" si="34">MIN(E11:E13)-E11</f>
        <v>-0.13391264000000547</v>
      </c>
      <c r="J11">
        <f t="shared" ref="J11" si="35">MIN(F11:F13)-F11</f>
        <v>0</v>
      </c>
      <c r="L11">
        <f>MIN(C11:C13)</f>
        <v>-310.42072695000002</v>
      </c>
      <c r="M11">
        <f t="shared" ref="M11" si="36">MIN(D11:D13)</f>
        <v>-302.53336610000002</v>
      </c>
      <c r="N11">
        <f t="shared" ref="N11" si="37">MIN(E11:E13)</f>
        <v>-292.59831229000002</v>
      </c>
      <c r="O11">
        <f t="shared" ref="O11" si="38">MIN(F11:F13)</f>
        <v>-297.62446527999998</v>
      </c>
      <c r="S11" s="12"/>
      <c r="T11" s="12" t="s">
        <v>17</v>
      </c>
      <c r="U11">
        <f t="shared" ca="1" si="4"/>
        <v>-311.96724952</v>
      </c>
      <c r="V11">
        <f t="shared" ca="1" si="5"/>
        <v>-303.07013769999998</v>
      </c>
      <c r="W11">
        <f t="shared" ca="1" si="6"/>
        <v>-293.62246361000001</v>
      </c>
      <c r="X11">
        <f t="shared" ca="1" si="7"/>
        <v>-300.45643017999998</v>
      </c>
      <c r="Z11" s="7">
        <f>single_b!C13</f>
        <v>-290.40232599000001</v>
      </c>
      <c r="AA11">
        <f t="shared" si="2"/>
        <v>-288.80757864999998</v>
      </c>
      <c r="AC11" s="78" t="s">
        <v>11</v>
      </c>
      <c r="AD11" s="73" t="s">
        <v>7</v>
      </c>
      <c r="AE11" s="74">
        <f t="shared" si="8"/>
        <v>0.49143159999998742</v>
      </c>
      <c r="AF11" s="74">
        <f t="shared" si="9"/>
        <v>-1.6077874500000409</v>
      </c>
      <c r="AG11" s="74">
        <f t="shared" si="10"/>
        <v>-7.7821000000036111E-2</v>
      </c>
      <c r="AH11" s="74">
        <f t="shared" si="11"/>
        <v>0.43711337000000094</v>
      </c>
    </row>
    <row r="12" spans="1:34" x14ac:dyDescent="0.35">
      <c r="A12" s="75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68" t="str">
        <f>INDEX($B$2:$B$4, MATCH(MIN(C11:C13),C11:C13,0))</f>
        <v>hollow1</v>
      </c>
      <c r="M12" s="68" t="str">
        <f t="shared" ref="M12" si="39">INDEX($B$2:$B$4, MATCH(MIN(D11:D13),D11:D13,0))</f>
        <v>top</v>
      </c>
      <c r="N12" s="68" t="str">
        <f t="shared" ref="N12" si="40">INDEX($B$2:$B$4, MATCH(MIN(E11:E13),E11:E13,0))</f>
        <v>hollow1</v>
      </c>
      <c r="O12" s="68" t="str">
        <f t="shared" ref="O12" si="41">INDEX($B$2:$B$4, MATCH(MIN(F11:F13),F11:F13,0))</f>
        <v>top</v>
      </c>
      <c r="S12" s="12"/>
      <c r="T12" s="12" t="s">
        <v>18</v>
      </c>
      <c r="U12">
        <f t="shared" ca="1" si="4"/>
        <v>-312.94027140999998</v>
      </c>
      <c r="V12">
        <f t="shared" ca="1" si="5"/>
        <v>-304.18736374999997</v>
      </c>
      <c r="W12">
        <f t="shared" ca="1" si="6"/>
        <v>-294.33575210999999</v>
      </c>
      <c r="X12">
        <f t="shared" ca="1" si="7"/>
        <v>-301.35710131000002</v>
      </c>
      <c r="Z12" s="7">
        <f>single_b!C14</f>
        <v>-291.25230219000002</v>
      </c>
      <c r="AA12">
        <f t="shared" si="2"/>
        <v>-288.80757864999998</v>
      </c>
      <c r="AC12" s="78" t="s">
        <v>11</v>
      </c>
      <c r="AD12" s="73" t="s">
        <v>84</v>
      </c>
      <c r="AE12" s="74">
        <f t="shared" si="8"/>
        <v>0.42485169999996542</v>
      </c>
      <c r="AF12" s="74">
        <f t="shared" si="9"/>
        <v>-1.6069418900000247</v>
      </c>
      <c r="AG12" s="74">
        <f t="shared" si="10"/>
        <v>-0.21173364000004158</v>
      </c>
      <c r="AH12" s="74">
        <f t="shared" si="11"/>
        <v>0.59182232999999451</v>
      </c>
    </row>
    <row r="13" spans="1:34" x14ac:dyDescent="0.35">
      <c r="A13" s="75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4"/>
        <v>-312.80041827000002</v>
      </c>
      <c r="V13">
        <f t="shared" ca="1" si="5"/>
        <v>-304.23201022000001</v>
      </c>
      <c r="W13">
        <f t="shared" ca="1" si="6"/>
        <v>-294.82097977000001</v>
      </c>
      <c r="X13">
        <f t="shared" ca="1" si="7"/>
        <v>-300.77902576999998</v>
      </c>
      <c r="Z13" s="7">
        <f>single_b!C15</f>
        <v>-291.10294408999999</v>
      </c>
      <c r="AA13">
        <f t="shared" si="2"/>
        <v>-288.80757864999998</v>
      </c>
      <c r="AC13" s="78" t="s">
        <v>11</v>
      </c>
      <c r="AD13" s="73" t="s">
        <v>25</v>
      </c>
      <c r="AE13" s="74">
        <f t="shared" si="8"/>
        <v>0.60811712999997125</v>
      </c>
      <c r="AF13" s="74">
        <f t="shared" si="9"/>
        <v>-0.24082578000001753</v>
      </c>
      <c r="AG13" s="74">
        <f t="shared" si="10"/>
        <v>0.58321646999996046</v>
      </c>
      <c r="AH13" s="74">
        <f t="shared" si="11"/>
        <v>0.84587589999999091</v>
      </c>
    </row>
    <row r="14" spans="1:34" x14ac:dyDescent="0.35">
      <c r="A14" s="75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42">MIN(C14:C16)-C14</f>
        <v>-1.7372340000008535E-2</v>
      </c>
      <c r="H14">
        <f t="shared" ref="H14" si="43">MIN(D14:D16)-D14</f>
        <v>0</v>
      </c>
      <c r="I14">
        <f t="shared" ref="I14" si="44">MIN(E14:E16)-E14</f>
        <v>-7.0747530000005554E-2</v>
      </c>
      <c r="J14">
        <f t="shared" ref="J14" si="45">MIN(F14:F16)-F14</f>
        <v>-1.7209229999991749E-2</v>
      </c>
      <c r="L14">
        <f t="shared" ref="L14" si="46">MIN(C14:C16)</f>
        <v>-309.72268563</v>
      </c>
      <c r="M14">
        <f t="shared" ref="M14" si="47">MIN(D14:D16)</f>
        <v>-301.66473439999999</v>
      </c>
      <c r="N14">
        <f t="shared" ref="N14" si="48">MIN(E14:E16)</f>
        <v>-291.85975530000002</v>
      </c>
      <c r="O14">
        <f t="shared" ref="O14" si="49">MIN(F14:F16)</f>
        <v>-296.54859580999999</v>
      </c>
      <c r="S14" s="12"/>
      <c r="T14" s="12" t="s">
        <v>20</v>
      </c>
      <c r="U14">
        <f t="shared" ca="1" si="4"/>
        <v>-312.48252503999998</v>
      </c>
      <c r="V14">
        <f t="shared" ca="1" si="5"/>
        <v>-304.30134577000001</v>
      </c>
      <c r="W14">
        <f t="shared" ca="1" si="6"/>
        <v>-294.47077015999997</v>
      </c>
      <c r="X14">
        <f t="shared" ca="1" si="7"/>
        <v>-300.06447415000002</v>
      </c>
      <c r="Z14" s="7">
        <f>single_b!C16</f>
        <v>-290.87909450000001</v>
      </c>
      <c r="AA14">
        <f t="shared" si="2"/>
        <v>-288.0872263</v>
      </c>
      <c r="AC14" s="78" t="s">
        <v>12</v>
      </c>
      <c r="AD14" s="73" t="s">
        <v>7</v>
      </c>
      <c r="AE14" s="74">
        <f t="shared" si="8"/>
        <v>0.41991301000000503</v>
      </c>
      <c r="AF14" s="74">
        <f t="shared" si="9"/>
        <v>-1.4595080999999883</v>
      </c>
      <c r="AG14" s="74">
        <f t="shared" si="10"/>
        <v>-0.12278147000001427</v>
      </c>
      <c r="AH14" s="74">
        <f t="shared" si="11"/>
        <v>0.80983971999999449</v>
      </c>
    </row>
    <row r="15" spans="1:34" x14ac:dyDescent="0.35">
      <c r="A15" s="75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68" t="str">
        <f t="shared" ref="L15" si="50">INDEX($B$2:$B$4, MATCH(MIN(C14:C16),C14:C16,0))</f>
        <v>hollow1</v>
      </c>
      <c r="M15" s="68" t="str">
        <f t="shared" ref="M15" si="51">INDEX($B$2:$B$4, MATCH(MIN(D14:D16),D14:D16,0))</f>
        <v>top</v>
      </c>
      <c r="N15" s="68" t="str">
        <f t="shared" ref="N15" si="52">INDEX($B$2:$B$4, MATCH(MIN(E14:E16),E14:E16,0))</f>
        <v>hollow1</v>
      </c>
      <c r="O15" s="68" t="str">
        <f t="shared" ref="O15" si="53">INDEX($B$2:$B$4, MATCH(MIN(F14:F16),F14:F16,0))</f>
        <v>hollow1</v>
      </c>
      <c r="S15" s="12"/>
      <c r="T15" s="12" t="s">
        <v>21</v>
      </c>
      <c r="U15">
        <f t="shared" ca="1" si="4"/>
        <v>-310.90920698999997</v>
      </c>
      <c r="V15">
        <f t="shared" ca="1" si="5"/>
        <v>-302.66419612999999</v>
      </c>
      <c r="W15">
        <f t="shared" ca="1" si="6"/>
        <v>-292.93559548000002</v>
      </c>
      <c r="X15">
        <f t="shared" ca="1" si="7"/>
        <v>-297.61178477999999</v>
      </c>
      <c r="Z15" s="7">
        <f>single_b!C17</f>
        <v>-289.12599057</v>
      </c>
      <c r="AA15">
        <f t="shared" si="2"/>
        <v>-288.0872263</v>
      </c>
      <c r="AC15" s="78" t="s">
        <v>12</v>
      </c>
      <c r="AD15" s="73" t="s">
        <v>84</v>
      </c>
      <c r="AE15" s="74">
        <f t="shared" si="8"/>
        <v>0.40254066999999649</v>
      </c>
      <c r="AF15" s="74">
        <f t="shared" si="9"/>
        <v>-1.4482406499999971</v>
      </c>
      <c r="AG15" s="74">
        <f t="shared" si="10"/>
        <v>-0.19352900000001982</v>
      </c>
      <c r="AH15" s="74">
        <f t="shared" si="11"/>
        <v>0.79263049000000274</v>
      </c>
    </row>
    <row r="16" spans="1:34" x14ac:dyDescent="0.35">
      <c r="A16" s="75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4"/>
        <v>-309.33129532999999</v>
      </c>
      <c r="V16">
        <f t="shared" ca="1" si="5"/>
        <v>-300.67292461</v>
      </c>
      <c r="W16">
        <f t="shared" ca="1" si="6"/>
        <v>-291.23032010999998</v>
      </c>
      <c r="X16">
        <f t="shared" ca="1" si="7"/>
        <v>-295.72955893</v>
      </c>
      <c r="Z16" s="7">
        <f>single_b!C18</f>
        <v>-287.8558931</v>
      </c>
      <c r="AA16">
        <f t="shared" si="2"/>
        <v>-288.0872263</v>
      </c>
      <c r="AC16" s="78" t="s">
        <v>12</v>
      </c>
      <c r="AD16" s="73" t="s">
        <v>25</v>
      </c>
      <c r="AE16" s="74">
        <f t="shared" si="8"/>
        <v>0.56274081000002552</v>
      </c>
      <c r="AF16" s="74">
        <f t="shared" si="9"/>
        <v>-1.3299838600000218</v>
      </c>
      <c r="AG16" s="74">
        <f t="shared" si="10"/>
        <v>0.54846709999997456</v>
      </c>
      <c r="AH16" s="74">
        <f t="shared" si="11"/>
        <v>0.83342022999998244</v>
      </c>
    </row>
    <row r="17" spans="1:34" x14ac:dyDescent="0.35">
      <c r="A17" s="75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54">MIN(C17:C19)-C17</f>
        <v>-5.672722999997859E-2</v>
      </c>
      <c r="H17">
        <f t="shared" ref="H17" si="55">MIN(D17:D19)-D17</f>
        <v>0</v>
      </c>
      <c r="I17">
        <f t="shared" ref="I17" si="56">MIN(E17:E19)-E17</f>
        <v>0</v>
      </c>
      <c r="J17">
        <f t="shared" ref="J17" si="57">MIN(F17:F19)-F17</f>
        <v>-0.76254210000001876</v>
      </c>
      <c r="L17">
        <f t="shared" ref="L17" si="58">MIN(C17:C19)</f>
        <v>-308.70821479</v>
      </c>
      <c r="M17">
        <f t="shared" ref="M17" si="59">MIN(D17:D19)</f>
        <v>-300.29497135000003</v>
      </c>
      <c r="N17">
        <f t="shared" ref="N17" si="60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4"/>
        <v>-304.27309733999999</v>
      </c>
      <c r="V17">
        <f t="shared" ca="1" si="5"/>
        <v>-295.14669812</v>
      </c>
      <c r="W17">
        <f t="shared" ca="1" si="6"/>
        <v>-285.97776133999997</v>
      </c>
      <c r="X17">
        <f t="shared" ca="1" si="7"/>
        <v>-290.48866231</v>
      </c>
      <c r="Z17" s="7">
        <f>single_b!C19</f>
        <v>-282.91038247</v>
      </c>
      <c r="AA17">
        <f t="shared" si="2"/>
        <v>-287.21830326999998</v>
      </c>
      <c r="AC17" s="78" t="s">
        <v>13</v>
      </c>
      <c r="AD17" s="73" t="s">
        <v>7</v>
      </c>
      <c r="AE17" s="74">
        <f t="shared" si="8"/>
        <v>0.60481570999995737</v>
      </c>
      <c r="AF17" s="74">
        <f t="shared" si="9"/>
        <v>-0.95866808000004688</v>
      </c>
      <c r="AG17" s="74">
        <f t="shared" si="10"/>
        <v>0.13792760999995535</v>
      </c>
      <c r="AH17" s="74">
        <f t="shared" si="11"/>
        <v>1.2047218599999874</v>
      </c>
    </row>
    <row r="18" spans="1:34" x14ac:dyDescent="0.35">
      <c r="A18" s="75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68" t="str">
        <f t="shared" ref="L18" si="61">INDEX($B$2:$B$4, MATCH(MIN(C17:C19),C17:C19,0))</f>
        <v>top2</v>
      </c>
      <c r="M18" s="68" t="str">
        <f t="shared" ref="M18" si="62">INDEX($B$2:$B$4, MATCH(MIN(D17:D19),D17:D19,0))</f>
        <v>top</v>
      </c>
      <c r="N18" s="68" t="str">
        <f t="shared" ref="N18" si="63">INDEX($B$2:$B$4, MATCH(MIN(E17:E19),E17:E19,0))</f>
        <v>top</v>
      </c>
      <c r="O18" s="68" t="str">
        <f t="shared" ref="O18" si="64">INDEX($B$2:$B$4, MATCH(MIN(F17:F19),F17:F19,0))</f>
        <v>hollow1</v>
      </c>
      <c r="AA18">
        <f t="shared" si="2"/>
        <v>-287.21830326999998</v>
      </c>
      <c r="AC18" s="78" t="s">
        <v>13</v>
      </c>
      <c r="AD18" s="73" t="s">
        <v>84</v>
      </c>
      <c r="AE18" s="74">
        <f t="shared" si="8"/>
        <v>0.61441545999996405</v>
      </c>
      <c r="AF18" s="74">
        <f t="shared" si="9"/>
        <v>-0.95189509999999622</v>
      </c>
      <c r="AG18" s="74">
        <f t="shared" si="10"/>
        <v>0.28244958999999126</v>
      </c>
      <c r="AH18" s="74">
        <f t="shared" si="11"/>
        <v>0.44217975999996861</v>
      </c>
    </row>
    <row r="19" spans="1:34" x14ac:dyDescent="0.35">
      <c r="A19" s="75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  <c r="AA19">
        <f t="shared" si="2"/>
        <v>-287.21830326999998</v>
      </c>
      <c r="AC19" s="78" t="s">
        <v>13</v>
      </c>
      <c r="AD19" s="73" t="s">
        <v>25</v>
      </c>
      <c r="AE19" s="74">
        <f t="shared" si="8"/>
        <v>0.54808847999997878</v>
      </c>
      <c r="AF19" s="74">
        <f t="shared" si="9"/>
        <v>-0.25165330000003827</v>
      </c>
      <c r="AG19" s="74">
        <f t="shared" si="10"/>
        <v>0.53282697999997408</v>
      </c>
      <c r="AH19" s="74">
        <f t="shared" si="11"/>
        <v>1.3303652599999887</v>
      </c>
    </row>
    <row r="20" spans="1:34" x14ac:dyDescent="0.35">
      <c r="A20" s="75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5">MIN(C20:C22)-C20</f>
        <v>-7.9461960000003273E-2</v>
      </c>
      <c r="H20">
        <f t="shared" ref="H20" si="66">MIN(D20:D22)-D20</f>
        <v>-5.5232540000019981E-2</v>
      </c>
      <c r="I20">
        <f t="shared" ref="I20" si="67">MIN(E20:E22)-E20</f>
        <v>-0.12619286000000329</v>
      </c>
      <c r="J20">
        <f t="shared" ref="J20" si="68">MIN(F20:F22)-F20</f>
        <v>-0.25060982000002241</v>
      </c>
      <c r="L20">
        <f t="shared" ref="L20" si="69">MIN(C20:C22)</f>
        <v>-307.36840891999998</v>
      </c>
      <c r="M20">
        <f t="shared" ref="M20" si="70">MIN(D20:D22)</f>
        <v>-298.49361398000002</v>
      </c>
      <c r="N20">
        <f t="shared" ref="N20" si="71">MIN(E20:E22)</f>
        <v>-288.97837071999999</v>
      </c>
      <c r="O20">
        <f t="shared" ref="O20" si="72">MIN(F20:F22)</f>
        <v>-294.09274377000003</v>
      </c>
      <c r="AA20">
        <f t="shared" si="2"/>
        <v>-285.89770778000002</v>
      </c>
      <c r="AC20" s="78" t="s">
        <v>14</v>
      </c>
      <c r="AD20" s="73" t="s">
        <v>7</v>
      </c>
      <c r="AE20" s="74">
        <f t="shared" si="8"/>
        <v>0.64676082000004298</v>
      </c>
      <c r="AF20" s="74">
        <f t="shared" si="9"/>
        <v>-0.42267365999998141</v>
      </c>
      <c r="AG20" s="74">
        <f t="shared" si="10"/>
        <v>0.6245299200000356</v>
      </c>
      <c r="AH20" s="74">
        <f t="shared" si="11"/>
        <v>1.3095738300000144</v>
      </c>
    </row>
    <row r="21" spans="1:34" x14ac:dyDescent="0.35">
      <c r="A21" s="75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68" t="str">
        <f t="shared" ref="L21" si="73">INDEX($B$2:$B$4, MATCH(MIN(C20:C22),C20:C22,0))</f>
        <v>top2</v>
      </c>
      <c r="M21" s="68" t="str">
        <f t="shared" ref="M21" si="74">INDEX($B$2:$B$4, MATCH(MIN(D20:D22),D20:D22,0))</f>
        <v>hollow1</v>
      </c>
      <c r="N21" s="68" t="str">
        <f t="shared" ref="N21" si="75">INDEX($B$2:$B$4, MATCH(MIN(E20:E22),E20:E22,0))</f>
        <v>hollow1</v>
      </c>
      <c r="O21" s="68" t="str">
        <f t="shared" ref="O21" si="76">INDEX($B$2:$B$4, MATCH(MIN(F20:F22),F20:F22,0))</f>
        <v>hollow1</v>
      </c>
      <c r="AA21">
        <f t="shared" si="2"/>
        <v>-285.89770778000002</v>
      </c>
      <c r="AC21" s="78" t="s">
        <v>14</v>
      </c>
      <c r="AD21" s="73" t="s">
        <v>84</v>
      </c>
      <c r="AE21" s="74">
        <f t="shared" si="8"/>
        <v>0.66989320000003572</v>
      </c>
      <c r="AF21" s="74">
        <f t="shared" si="9"/>
        <v>-0.47790620000000139</v>
      </c>
      <c r="AG21" s="74">
        <f t="shared" si="10"/>
        <v>0.49833706000003231</v>
      </c>
      <c r="AH21" s="74">
        <f t="shared" si="11"/>
        <v>1.058964009999992</v>
      </c>
    </row>
    <row r="22" spans="1:34" x14ac:dyDescent="0.35">
      <c r="A22" s="75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  <c r="AA22">
        <f t="shared" si="2"/>
        <v>-285.89770778000002</v>
      </c>
      <c r="AC22" s="78" t="s">
        <v>14</v>
      </c>
      <c r="AD22" s="73" t="s">
        <v>25</v>
      </c>
      <c r="AE22" s="74">
        <f t="shared" si="8"/>
        <v>0.56729886000003971</v>
      </c>
      <c r="AF22" s="74">
        <f t="shared" si="9"/>
        <v>-0.25222910999996806</v>
      </c>
      <c r="AG22" s="74">
        <f t="shared" si="10"/>
        <v>0.53103794000002535</v>
      </c>
      <c r="AH22" s="74">
        <f t="shared" si="11"/>
        <v>1.6030663599999948</v>
      </c>
    </row>
    <row r="23" spans="1:34" x14ac:dyDescent="0.35">
      <c r="A23" s="75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7">MIN(C23:C25)-C23</f>
        <v>-0.53365809999996827</v>
      </c>
      <c r="H23">
        <f t="shared" ref="H23" si="78">MIN(D23:D25)-D23</f>
        <v>0</v>
      </c>
      <c r="I23">
        <f t="shared" ref="I23" si="79">MIN(E23:E25)-E23</f>
        <v>-0.83774094000000332</v>
      </c>
      <c r="J23">
        <f t="shared" ref="J23" si="80">MIN(F23:F25)-F23</f>
        <v>-1.134308999996847E-2</v>
      </c>
      <c r="L23">
        <f t="shared" ref="L23" si="81">MIN(C23:C25)</f>
        <v>-305.45364368999998</v>
      </c>
      <c r="M23">
        <f t="shared" ref="M23" si="82">MIN(D23:D25)</f>
        <v>-296.36700737000001</v>
      </c>
      <c r="N23">
        <f t="shared" ref="N23" si="83">MIN(E23:E25)</f>
        <v>-287.12034003000002</v>
      </c>
      <c r="O23">
        <f t="shared" ref="O23" si="84">MIN(F23:F25)</f>
        <v>-291.84187272999998</v>
      </c>
      <c r="AA23">
        <f t="shared" si="2"/>
        <v>-284.05826666000002</v>
      </c>
      <c r="AC23" s="78" t="s">
        <v>15</v>
      </c>
      <c r="AD23" s="73" t="s">
        <v>7</v>
      </c>
      <c r="AE23" s="74">
        <f t="shared" si="8"/>
        <v>1.1762810700000048</v>
      </c>
      <c r="AF23" s="74">
        <f t="shared" si="9"/>
        <v>-0.19074070999999471</v>
      </c>
      <c r="AG23" s="74">
        <f t="shared" si="10"/>
        <v>1.3546675699999962</v>
      </c>
      <c r="AH23" s="74">
        <f t="shared" si="11"/>
        <v>1.4817370200000064</v>
      </c>
    </row>
    <row r="24" spans="1:34" x14ac:dyDescent="0.35">
      <c r="A24" s="75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68" t="str">
        <f t="shared" ref="L24" si="85">INDEX($B$2:$B$4, MATCH(MIN(C23:C25),C23:C25,0))</f>
        <v>hollow1</v>
      </c>
      <c r="M24" s="68" t="str">
        <f t="shared" ref="M24" si="86">INDEX($B$2:$B$4, MATCH(MIN(D23:D25),D23:D25,0))</f>
        <v>top</v>
      </c>
      <c r="N24" s="68" t="str">
        <f t="shared" ref="N24" si="87">INDEX($B$2:$B$4, MATCH(MIN(E23:E25),E23:E25,0))</f>
        <v>hollow1</v>
      </c>
      <c r="O24" s="68" t="str">
        <f t="shared" ref="O24" si="88">INDEX($B$2:$B$4, MATCH(MIN(F23:F25),F23:F25,0))</f>
        <v>hollow1</v>
      </c>
      <c r="AA24">
        <f t="shared" si="2"/>
        <v>-284.05826666000002</v>
      </c>
      <c r="AC24" s="78" t="s">
        <v>15</v>
      </c>
      <c r="AD24" s="73" t="s">
        <v>84</v>
      </c>
      <c r="AE24" s="74">
        <f t="shared" si="8"/>
        <v>0.64262297000003654</v>
      </c>
      <c r="AF24" s="74">
        <f t="shared" si="9"/>
        <v>-0.11467004999996711</v>
      </c>
      <c r="AG24" s="74">
        <f t="shared" si="10"/>
        <v>0.51692662999999284</v>
      </c>
      <c r="AH24" s="74">
        <f t="shared" si="11"/>
        <v>1.4703939300000379</v>
      </c>
    </row>
    <row r="25" spans="1:34" x14ac:dyDescent="0.35">
      <c r="A25" s="75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  <c r="AA25">
        <f t="shared" si="2"/>
        <v>-284.05826666000002</v>
      </c>
      <c r="AC25" s="78" t="s">
        <v>15</v>
      </c>
      <c r="AD25" s="73" t="s">
        <v>25</v>
      </c>
      <c r="AE25" s="74">
        <f t="shared" si="8"/>
        <v>0.64560381000000033</v>
      </c>
      <c r="AF25" s="74">
        <f t="shared" si="9"/>
        <v>-0.13438653999997463</v>
      </c>
      <c r="AG25" s="74">
        <f t="shared" si="10"/>
        <v>0.57483810000001467</v>
      </c>
      <c r="AH25" s="74">
        <f t="shared" si="11"/>
        <v>1.6642499400000283</v>
      </c>
    </row>
    <row r="26" spans="1:34" x14ac:dyDescent="0.35">
      <c r="A26" s="75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9">MIN(C26:C28)-C26</f>
        <v>-0.50025203000001284</v>
      </c>
      <c r="H26">
        <f t="shared" ref="H26" si="90">MIN(D26:D28)-D26</f>
        <v>-4.5464180000010401E-2</v>
      </c>
      <c r="I26">
        <f t="shared" ref="I26" si="91">MIN(E26:E28)-E26</f>
        <v>-0.57285314000000653</v>
      </c>
      <c r="J26">
        <f t="shared" ref="J26" si="92">MIN(F26:F28)-F26</f>
        <v>0</v>
      </c>
      <c r="L26">
        <f t="shared" ref="L26" si="93">MIN(C26:C28)</f>
        <v>-303.15309731000002</v>
      </c>
      <c r="M26">
        <f t="shared" ref="M26" si="94">MIN(D26:D28)</f>
        <v>-294.08074978000002</v>
      </c>
      <c r="N26">
        <f t="shared" ref="N26" si="95">MIN(E26:E28)</f>
        <v>-284.87714044000001</v>
      </c>
      <c r="O26">
        <f t="shared" ref="O26" si="96">MIN(F26:F28)</f>
        <v>-290.38895095999999</v>
      </c>
      <c r="AA26">
        <f t="shared" si="2"/>
        <v>-281.80560274999999</v>
      </c>
      <c r="AC26" s="78" t="s">
        <v>16</v>
      </c>
      <c r="AD26" s="73" t="s">
        <v>7</v>
      </c>
      <c r="AE26" s="74">
        <f t="shared" si="8"/>
        <v>1.190757469999983</v>
      </c>
      <c r="AF26" s="74">
        <f t="shared" si="9"/>
        <v>-0.1116828500000171</v>
      </c>
      <c r="AG26" s="74">
        <f t="shared" si="10"/>
        <v>1.080315449999993</v>
      </c>
      <c r="AH26" s="74">
        <f t="shared" si="11"/>
        <v>0.67065179000000308</v>
      </c>
    </row>
    <row r="27" spans="1:34" x14ac:dyDescent="0.35">
      <c r="A27" s="75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68" t="str">
        <f t="shared" ref="L27" si="97">INDEX($B$2:$B$4, MATCH(MIN(C26:C28),C26:C28,0))</f>
        <v>top2</v>
      </c>
      <c r="M27" s="68" t="str">
        <f t="shared" ref="M27" si="98">INDEX($B$2:$B$4, MATCH(MIN(D26:D28),D26:D28,0))</f>
        <v>hollow1</v>
      </c>
      <c r="N27" s="68" t="str">
        <f t="shared" ref="N27" si="99">INDEX($B$2:$B$4, MATCH(MIN(E26:E28),E26:E28,0))</f>
        <v>hollow1</v>
      </c>
      <c r="O27" s="68" t="str">
        <f t="shared" ref="O27" si="100">INDEX($B$2:$B$4, MATCH(MIN(F26:F28),F26:F28,0))</f>
        <v>top</v>
      </c>
      <c r="AA27">
        <f t="shared" si="2"/>
        <v>-281.80560274999999</v>
      </c>
      <c r="AC27" s="78" t="s">
        <v>16</v>
      </c>
      <c r="AD27" s="73" t="s">
        <v>84</v>
      </c>
      <c r="AE27" s="74">
        <f t="shared" si="8"/>
        <v>0.69089889999996812</v>
      </c>
      <c r="AF27" s="74">
        <f t="shared" si="9"/>
        <v>-0.1571470300000275</v>
      </c>
      <c r="AG27" s="74">
        <f t="shared" si="10"/>
        <v>0.50746230999998643</v>
      </c>
      <c r="AH27" s="74">
        <f t="shared" si="11"/>
        <v>0.69239543000001413</v>
      </c>
    </row>
    <row r="28" spans="1:34" x14ac:dyDescent="0.35">
      <c r="A28" s="75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  <c r="AA28">
        <f t="shared" si="2"/>
        <v>-281.80560274999999</v>
      </c>
      <c r="AC28" s="78" t="s">
        <v>16</v>
      </c>
      <c r="AD28" s="73" t="s">
        <v>25</v>
      </c>
      <c r="AE28" s="74">
        <f t="shared" si="8"/>
        <v>0.69050543999997016</v>
      </c>
      <c r="AF28" s="74">
        <f t="shared" si="9"/>
        <v>-0.12045914999998253</v>
      </c>
      <c r="AG28" s="74">
        <f t="shared" si="10"/>
        <v>0.61120723999999127</v>
      </c>
      <c r="AH28" s="74">
        <f t="shared" si="11"/>
        <v>1.2937570700000074</v>
      </c>
    </row>
    <row r="29" spans="1:34" x14ac:dyDescent="0.35">
      <c r="A29" s="75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101">MIN(C29:C31)-C29</f>
        <v>0</v>
      </c>
      <c r="H29">
        <f t="shared" ref="H29" si="102">MIN(D29:D31)-D29</f>
        <v>0</v>
      </c>
      <c r="I29">
        <f t="shared" ref="I29" si="103">MIN(E29:E31)-E29</f>
        <v>-0.86408234000003858</v>
      </c>
      <c r="J29">
        <f t="shared" ref="J29" si="104">MIN(F29:F31)-F29</f>
        <v>-2.7242999999543827E-4</v>
      </c>
      <c r="L29">
        <f t="shared" ref="L29" si="105">MIN(C29:C31)</f>
        <v>-311.96724952</v>
      </c>
      <c r="M29">
        <f t="shared" ref="M29" si="106">MIN(D29:D31)</f>
        <v>-303.07013769999998</v>
      </c>
      <c r="N29">
        <f t="shared" ref="N29" si="107">MIN(E29:E31)</f>
        <v>-293.62246361000001</v>
      </c>
      <c r="O29">
        <f t="shared" ref="O29" si="108">MIN(F29:F31)</f>
        <v>-300.45643017999998</v>
      </c>
      <c r="AA29">
        <f t="shared" si="2"/>
        <v>-290.40232599000001</v>
      </c>
      <c r="AC29" s="78" t="s">
        <v>17</v>
      </c>
      <c r="AD29" s="73" t="s">
        <v>7</v>
      </c>
      <c r="AE29" s="74">
        <f t="shared" si="8"/>
        <v>0.47307647000001252</v>
      </c>
      <c r="AF29" s="74">
        <f t="shared" si="9"/>
        <v>-0.54981170999996642</v>
      </c>
      <c r="AG29" s="74">
        <f t="shared" si="10"/>
        <v>1.2229447200000361</v>
      </c>
      <c r="AH29" s="74">
        <f t="shared" si="11"/>
        <v>-0.79983175999998002</v>
      </c>
    </row>
    <row r="30" spans="1:34" x14ac:dyDescent="0.35">
      <c r="A30" s="75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68" t="str">
        <f t="shared" ref="L30" si="109">INDEX($B$2:$B$4, MATCH(MIN(C29:C31),C29:C31,0))</f>
        <v>top</v>
      </c>
      <c r="M30" s="68" t="str">
        <f t="shared" ref="M30" si="110">INDEX($B$2:$B$4, MATCH(MIN(D29:D31),D29:D31,0))</f>
        <v>top</v>
      </c>
      <c r="N30" s="68" t="str">
        <f t="shared" ref="N30" si="111">INDEX($B$2:$B$4, MATCH(MIN(E29:E31),E29:E31,0))</f>
        <v>hollow1</v>
      </c>
      <c r="O30" s="68" t="str">
        <f t="shared" ref="O30" si="112">INDEX($B$2:$B$4, MATCH(MIN(F29:F31),F29:F31,0))</f>
        <v>top2</v>
      </c>
      <c r="AA30">
        <f t="shared" si="2"/>
        <v>-290.40232599000001</v>
      </c>
      <c r="AC30" s="78" t="s">
        <v>17</v>
      </c>
      <c r="AD30" s="73" t="s">
        <v>84</v>
      </c>
      <c r="AE30" s="74">
        <f t="shared" si="8"/>
        <v>0.47615685999999213</v>
      </c>
      <c r="AF30" s="74">
        <f t="shared" si="9"/>
        <v>-0.54848513999996307</v>
      </c>
      <c r="AG30" s="74">
        <f t="shared" si="10"/>
        <v>0.35886237999999748</v>
      </c>
      <c r="AH30" s="74">
        <f t="shared" si="11"/>
        <v>-0.79655236999999124</v>
      </c>
    </row>
    <row r="31" spans="1:34" x14ac:dyDescent="0.35">
      <c r="A31" s="75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  <c r="AA31">
        <f t="shared" si="2"/>
        <v>-290.40232599000001</v>
      </c>
      <c r="AC31" s="78" t="s">
        <v>17</v>
      </c>
      <c r="AD31" s="73" t="s">
        <v>25</v>
      </c>
      <c r="AE31" s="74">
        <f t="shared" si="8"/>
        <v>0.78651698000003334</v>
      </c>
      <c r="AF31" s="74">
        <f t="shared" si="9"/>
        <v>-0.18304332000001899</v>
      </c>
      <c r="AG31" s="74">
        <f t="shared" si="10"/>
        <v>0.77962254999999159</v>
      </c>
      <c r="AH31" s="74">
        <f t="shared" si="11"/>
        <v>-0.80010418999997546</v>
      </c>
    </row>
    <row r="32" spans="1:34" x14ac:dyDescent="0.35">
      <c r="A32" s="75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13">MIN(C32:C34)-C32</f>
        <v>0</v>
      </c>
      <c r="H32">
        <f t="shared" ref="H32" si="114">MIN(D32:D34)-D32</f>
        <v>0</v>
      </c>
      <c r="I32">
        <f t="shared" ref="I32" si="115">MIN(E32:E34)-E32</f>
        <v>-0.2056797500000016</v>
      </c>
      <c r="J32">
        <f t="shared" ref="J32" si="116">MIN(F32:F34)-F32</f>
        <v>-1.4310640000019248E-2</v>
      </c>
      <c r="L32">
        <f t="shared" ref="L32" si="117">MIN(C32:C34)</f>
        <v>-312.94027140999998</v>
      </c>
      <c r="M32">
        <f t="shared" ref="M32" si="118">MIN(D32:D34)</f>
        <v>-304.18736374999997</v>
      </c>
      <c r="N32">
        <f t="shared" ref="N32" si="119">MIN(E32:E34)</f>
        <v>-294.33575210999999</v>
      </c>
      <c r="O32">
        <f t="shared" ref="O32" si="120">MIN(F32:F34)</f>
        <v>-301.35710131000002</v>
      </c>
      <c r="AA32">
        <f t="shared" si="2"/>
        <v>-291.25230219000002</v>
      </c>
      <c r="AC32" s="78" t="s">
        <v>18</v>
      </c>
      <c r="AD32" s="73" t="s">
        <v>7</v>
      </c>
      <c r="AE32" s="74">
        <f t="shared" si="8"/>
        <v>0.35003078000004306</v>
      </c>
      <c r="AF32" s="74">
        <f t="shared" si="9"/>
        <v>-0.81706155999995111</v>
      </c>
      <c r="AG32" s="74">
        <f t="shared" si="10"/>
        <v>0.70122983000003769</v>
      </c>
      <c r="AH32" s="74">
        <f t="shared" si="11"/>
        <v>-0.83648847999997633</v>
      </c>
    </row>
    <row r="33" spans="1:34" x14ac:dyDescent="0.35">
      <c r="A33" s="75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68" t="str">
        <f t="shared" ref="L33" si="121">INDEX($B$2:$B$4, MATCH(MIN(C32:C34),C32:C34,0))</f>
        <v>top</v>
      </c>
      <c r="M33" s="68" t="str">
        <f t="shared" ref="M33" si="122">INDEX($B$2:$B$4, MATCH(MIN(D32:D34),D32:D34,0))</f>
        <v>top</v>
      </c>
      <c r="N33" s="68" t="str">
        <f t="shared" ref="N33" si="123">INDEX($B$2:$B$4, MATCH(MIN(E32:E34),E32:E34,0))</f>
        <v>hollow1</v>
      </c>
      <c r="O33" s="68" t="str">
        <f t="shared" ref="O33" si="124">INDEX($B$2:$B$4, MATCH(MIN(F32:F34),F32:F34,0))</f>
        <v>top2</v>
      </c>
      <c r="AA33">
        <f t="shared" si="2"/>
        <v>-291.25230219000002</v>
      </c>
      <c r="AC33" s="78" t="s">
        <v>18</v>
      </c>
      <c r="AD33" s="73" t="s">
        <v>84</v>
      </c>
      <c r="AE33" s="74">
        <f t="shared" si="8"/>
        <v>0.35068898000001836</v>
      </c>
      <c r="AF33" s="74">
        <f t="shared" si="9"/>
        <v>-0.81449679999996683</v>
      </c>
      <c r="AG33" s="74">
        <f t="shared" si="10"/>
        <v>0.49555008000003609</v>
      </c>
      <c r="AH33" s="74">
        <f t="shared" si="11"/>
        <v>-0.83374243999999953</v>
      </c>
    </row>
    <row r="34" spans="1:34" x14ac:dyDescent="0.35">
      <c r="A34" s="75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  <c r="AA34">
        <f t="shared" si="2"/>
        <v>-291.25230219000002</v>
      </c>
      <c r="AC34" s="78" t="s">
        <v>18</v>
      </c>
      <c r="AD34" s="73" t="s">
        <v>25</v>
      </c>
      <c r="AE34" s="74">
        <f t="shared" si="8"/>
        <v>0.8098614600000249</v>
      </c>
      <c r="AF34" s="74">
        <f t="shared" si="9"/>
        <v>-2.1886730000000298E-2</v>
      </c>
      <c r="AG34" s="74">
        <f t="shared" si="10"/>
        <v>0.78923551000001835</v>
      </c>
      <c r="AH34" s="74">
        <f t="shared" si="11"/>
        <v>-0.85079911999999558</v>
      </c>
    </row>
    <row r="35" spans="1:34" x14ac:dyDescent="0.35">
      <c r="A35" s="75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5">MIN(C35:C37)-C35</f>
        <v>0</v>
      </c>
      <c r="H35">
        <f t="shared" ref="H35" si="126">MIN(D35:D37)-D35</f>
        <v>-1.68423000002349E-3</v>
      </c>
      <c r="I35">
        <f t="shared" ref="I35" si="127">MIN(E35:E37)-E35</f>
        <v>-0.44962528000002067</v>
      </c>
      <c r="J35">
        <f t="shared" ref="J35" si="128">MIN(F35:F37)-F35</f>
        <v>-8.4468099999526203E-3</v>
      </c>
      <c r="L35">
        <f t="shared" ref="L35" si="129">MIN(C35:C37)</f>
        <v>-312.80041827000002</v>
      </c>
      <c r="M35">
        <f t="shared" ref="M35" si="130">MIN(D35:D37)</f>
        <v>-304.23201022000001</v>
      </c>
      <c r="N35">
        <f t="shared" ref="N35" si="131">MIN(E35:E37)</f>
        <v>-294.82097977000001</v>
      </c>
      <c r="O35">
        <f t="shared" ref="O35" si="132">MIN(F35:F37)</f>
        <v>-300.77902576999998</v>
      </c>
      <c r="AA35">
        <f t="shared" si="2"/>
        <v>-291.10294408999999</v>
      </c>
      <c r="AC35" s="78" t="s">
        <v>19</v>
      </c>
      <c r="AD35" s="73" t="s">
        <v>7</v>
      </c>
      <c r="AE35" s="74">
        <f t="shared" si="8"/>
        <v>0.340525819999971</v>
      </c>
      <c r="AF35" s="74">
        <f t="shared" si="9"/>
        <v>-1.0093818999999886</v>
      </c>
      <c r="AG35" s="74">
        <f t="shared" si="10"/>
        <v>0.31058960000000679</v>
      </c>
      <c r="AH35" s="74">
        <f t="shared" si="11"/>
        <v>-0.41363487000002896</v>
      </c>
    </row>
    <row r="36" spans="1:34" x14ac:dyDescent="0.35">
      <c r="A36" s="75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68" t="str">
        <f t="shared" ref="L36" si="133">INDEX($B$2:$B$4, MATCH(MIN(C35:C37),C35:C37,0))</f>
        <v>top</v>
      </c>
      <c r="M36" s="68" t="str">
        <f t="shared" ref="M36" si="134">INDEX($B$2:$B$4, MATCH(MIN(D35:D37),D35:D37,0))</f>
        <v>hollow1</v>
      </c>
      <c r="N36" s="68" t="str">
        <f t="shared" ref="N36" si="135">INDEX($B$2:$B$4, MATCH(MIN(E35:E37),E35:E37,0))</f>
        <v>top2</v>
      </c>
      <c r="O36" s="68" t="str">
        <f t="shared" ref="O36" si="136">INDEX($B$2:$B$4, MATCH(MIN(F35:F37),F35:F37,0))</f>
        <v>hollow1</v>
      </c>
      <c r="AA36">
        <f t="shared" si="2"/>
        <v>-291.10294408999999</v>
      </c>
      <c r="AC36" s="78" t="s">
        <v>19</v>
      </c>
      <c r="AD36" s="73" t="s">
        <v>84</v>
      </c>
      <c r="AE36" s="74">
        <f t="shared" si="8"/>
        <v>0.71139853999999358</v>
      </c>
      <c r="AF36" s="74">
        <f t="shared" si="9"/>
        <v>-1.0110661300000121</v>
      </c>
      <c r="AG36" s="74">
        <f t="shared" si="10"/>
        <v>0.51511253000000279</v>
      </c>
      <c r="AH36" s="74">
        <f t="shared" si="11"/>
        <v>-0.42208167999998158</v>
      </c>
    </row>
    <row r="37" spans="1:34" x14ac:dyDescent="0.35">
      <c r="A37" s="75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  <c r="AA37">
        <f t="shared" si="2"/>
        <v>-291.10294408999999</v>
      </c>
      <c r="AC37" s="78" t="s">
        <v>19</v>
      </c>
      <c r="AD37" s="73" t="s">
        <v>25</v>
      </c>
      <c r="AE37" s="74">
        <f t="shared" si="8"/>
        <v>0.82971771000000016</v>
      </c>
      <c r="AF37" s="74">
        <f t="shared" si="9"/>
        <v>-0.22078571000002434</v>
      </c>
      <c r="AG37" s="74">
        <f t="shared" si="10"/>
        <v>-0.13903568000001387</v>
      </c>
      <c r="AH37" s="74">
        <f t="shared" si="11"/>
        <v>1.8170026499999872</v>
      </c>
    </row>
    <row r="38" spans="1:34" x14ac:dyDescent="0.35">
      <c r="A38" s="75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7">MIN(C38:C40)-C38</f>
        <v>0</v>
      </c>
      <c r="H38">
        <f t="shared" ref="H38" si="138">MIN(D38:D40)-D38</f>
        <v>-1.0909000002357061E-4</v>
      </c>
      <c r="I38">
        <f t="shared" ref="I38" si="139">MIN(E38:E40)-E38</f>
        <v>0</v>
      </c>
      <c r="J38">
        <f t="shared" ref="J38" si="140">MIN(F38:F40)-F38</f>
        <v>0</v>
      </c>
      <c r="L38">
        <f t="shared" ref="L38" si="141">MIN(C38:C40)</f>
        <v>-312.48252503999998</v>
      </c>
      <c r="M38">
        <f t="shared" ref="M38" si="142">MIN(D38:D40)</f>
        <v>-304.30134577000001</v>
      </c>
      <c r="N38">
        <f t="shared" ref="N38" si="143">MIN(E38:E40)</f>
        <v>-294.47077015999997</v>
      </c>
      <c r="O38">
        <f t="shared" ref="O38" si="144">MIN(F38:F40)</f>
        <v>-300.06447415000002</v>
      </c>
      <c r="AA38">
        <f t="shared" si="2"/>
        <v>-290.87909450000001</v>
      </c>
      <c r="AC38" s="78" t="s">
        <v>20</v>
      </c>
      <c r="AD38" s="73" t="s">
        <v>7</v>
      </c>
      <c r="AE38" s="74">
        <f t="shared" si="8"/>
        <v>0.43456946000002317</v>
      </c>
      <c r="AF38" s="74">
        <f t="shared" si="9"/>
        <v>-1.3041421799999799</v>
      </c>
      <c r="AG38" s="74">
        <f t="shared" si="10"/>
        <v>-1.2675659999964228E-2</v>
      </c>
      <c r="AH38" s="74">
        <f t="shared" si="11"/>
        <v>6.8620349999984231E-2</v>
      </c>
    </row>
    <row r="39" spans="1:34" x14ac:dyDescent="0.35">
      <c r="A39" s="75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68" t="str">
        <f t="shared" ref="L39" si="145">INDEX($B$2:$B$4, MATCH(MIN(C38:C40),C38:C40,0))</f>
        <v>top</v>
      </c>
      <c r="M39" s="68" t="str">
        <f t="shared" ref="M39" si="146">INDEX($B$2:$B$4, MATCH(MIN(D38:D40),D38:D40,0))</f>
        <v>hollow1</v>
      </c>
      <c r="N39" s="68" t="str">
        <f t="shared" ref="N39" si="147">INDEX($B$2:$B$4, MATCH(MIN(E38:E40),E38:E40,0))</f>
        <v>top</v>
      </c>
      <c r="O39" s="68" t="str">
        <f t="shared" ref="O39" si="148">INDEX($B$2:$B$4, MATCH(MIN(F38:F40),F38:F40,0))</f>
        <v>top</v>
      </c>
      <c r="AA39">
        <f t="shared" si="2"/>
        <v>-290.87909450000001</v>
      </c>
      <c r="AC39" s="78" t="s">
        <v>20</v>
      </c>
      <c r="AD39" s="73" t="s">
        <v>84</v>
      </c>
      <c r="AE39" s="74">
        <f t="shared" si="8"/>
        <v>0.54862927999998901</v>
      </c>
      <c r="AF39" s="74">
        <f t="shared" si="9"/>
        <v>-1.3042512700000035</v>
      </c>
      <c r="AG39" s="74">
        <f t="shared" si="10"/>
        <v>-1.2077149999989434E-2</v>
      </c>
      <c r="AH39" s="74">
        <f t="shared" si="11"/>
        <v>6.910403999999426E-2</v>
      </c>
    </row>
    <row r="40" spans="1:34" x14ac:dyDescent="0.35">
      <c r="A40" s="75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  <c r="AA40">
        <f t="shared" si="2"/>
        <v>-290.87909450000001</v>
      </c>
      <c r="AC40" s="78" t="s">
        <v>20</v>
      </c>
      <c r="AD40" s="73" t="s">
        <v>25</v>
      </c>
      <c r="AE40" s="74">
        <f t="shared" si="8"/>
        <v>0.78927654999999985</v>
      </c>
      <c r="AF40" s="74">
        <f t="shared" si="9"/>
        <v>-0.19573802000001628</v>
      </c>
      <c r="AG40" s="74">
        <f t="shared" si="10"/>
        <v>0.7318976299999842</v>
      </c>
      <c r="AH40" s="74">
        <f t="shared" si="11"/>
        <v>1.4365571800000034</v>
      </c>
    </row>
    <row r="41" spans="1:34" x14ac:dyDescent="0.35">
      <c r="A41" s="75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9">MIN(C41:C43)-C41</f>
        <v>0</v>
      </c>
      <c r="H41">
        <f t="shared" ref="H41" si="150">MIN(D41:D43)-D41</f>
        <v>0</v>
      </c>
      <c r="I41">
        <f t="shared" ref="I41" si="151">MIN(E41:E43)-E41</f>
        <v>0</v>
      </c>
      <c r="J41">
        <f t="shared" ref="J41" si="152">MIN(F41:F43)-F41</f>
        <v>-0.1516414000000168</v>
      </c>
      <c r="L41">
        <f t="shared" ref="L41" si="153">MIN(C41:C43)</f>
        <v>-310.90920698999997</v>
      </c>
      <c r="M41">
        <f t="shared" ref="M41" si="154">MIN(D41:D43)</f>
        <v>-302.66419612999999</v>
      </c>
      <c r="N41">
        <f t="shared" ref="N41" si="155">MIN(E41:E43)</f>
        <v>-292.93559548000002</v>
      </c>
      <c r="O41">
        <f t="shared" ref="O41" si="156">MIN(F41:F43)</f>
        <v>-297.61178477999999</v>
      </c>
      <c r="AA41">
        <f t="shared" si="2"/>
        <v>-289.12599057</v>
      </c>
      <c r="AC41" s="78" t="s">
        <v>21</v>
      </c>
      <c r="AD41" s="73" t="s">
        <v>7</v>
      </c>
      <c r="AE41" s="74">
        <f t="shared" si="8"/>
        <v>0.25478358000002599</v>
      </c>
      <c r="AF41" s="74">
        <f t="shared" si="9"/>
        <v>-1.4202055599999941</v>
      </c>
      <c r="AG41" s="74">
        <f t="shared" si="10"/>
        <v>-0.23060491000001848</v>
      </c>
      <c r="AH41" s="74">
        <f t="shared" si="11"/>
        <v>0.91984719000002224</v>
      </c>
    </row>
    <row r="42" spans="1:34" x14ac:dyDescent="0.35">
      <c r="A42" s="75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68" t="str">
        <f t="shared" ref="L42" si="157">INDEX($B$2:$B$4, MATCH(MIN(C41:C43),C41:C43,0))</f>
        <v>top</v>
      </c>
      <c r="M42" s="68" t="str">
        <f t="shared" ref="M42" si="158">INDEX($B$2:$B$4, MATCH(MIN(D41:D43),D41:D43,0))</f>
        <v>top</v>
      </c>
      <c r="N42" s="68" t="str">
        <f t="shared" ref="N42" si="159">INDEX($B$2:$B$4, MATCH(MIN(E41:E43),E41:E43,0))</f>
        <v>top</v>
      </c>
      <c r="O42" s="68" t="str">
        <f t="shared" ref="O42" si="160">INDEX($B$2:$B$4, MATCH(MIN(F41:F43),F41:F43,0))</f>
        <v>top2</v>
      </c>
      <c r="AA42">
        <f t="shared" si="2"/>
        <v>-289.12599057</v>
      </c>
      <c r="AC42" s="78" t="s">
        <v>21</v>
      </c>
      <c r="AD42" s="73" t="s">
        <v>84</v>
      </c>
      <c r="AE42" s="74">
        <f t="shared" si="8"/>
        <v>0.25680155000002314</v>
      </c>
      <c r="AF42" s="74">
        <f t="shared" si="9"/>
        <v>-1.4009142899999976</v>
      </c>
      <c r="AG42" s="74">
        <f t="shared" si="10"/>
        <v>-0.22959837000002681</v>
      </c>
      <c r="AH42" s="74">
        <f t="shared" si="11"/>
        <v>1.260673190000015</v>
      </c>
    </row>
    <row r="43" spans="1:34" x14ac:dyDescent="0.35">
      <c r="A43" s="75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  <c r="AA43">
        <f t="shared" si="2"/>
        <v>-289.12599057</v>
      </c>
      <c r="AC43" s="78" t="s">
        <v>21</v>
      </c>
      <c r="AD43" s="73" t="s">
        <v>25</v>
      </c>
      <c r="AE43" s="74">
        <f t="shared" si="8"/>
        <v>0.63175481000000699</v>
      </c>
      <c r="AF43" s="74">
        <f t="shared" si="9"/>
        <v>-1.2651310300000151</v>
      </c>
      <c r="AG43" s="74">
        <f t="shared" si="10"/>
        <v>0.6080895599999887</v>
      </c>
      <c r="AH43" s="74">
        <f t="shared" si="11"/>
        <v>0.76820579000000544</v>
      </c>
    </row>
    <row r="44" spans="1:34" x14ac:dyDescent="0.35">
      <c r="A44" s="75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61">MIN(C44:C46)-C44</f>
        <v>-1.1726749999979802E-2</v>
      </c>
      <c r="H44">
        <f t="shared" ref="H44" si="162">MIN(D44:D46)-D44</f>
        <v>-3.4203559999980371E-2</v>
      </c>
      <c r="I44">
        <f t="shared" ref="I44" si="163">MIN(E44:E46)-E44</f>
        <v>0</v>
      </c>
      <c r="J44">
        <f t="shared" ref="J44" si="164">MIN(F44:F46)-F44</f>
        <v>-0.11900997999998708</v>
      </c>
      <c r="L44">
        <f t="shared" ref="L44" si="165">MIN(C44:C46)</f>
        <v>-309.33129532999999</v>
      </c>
      <c r="M44">
        <f t="shared" ref="M44" si="166">MIN(D44:D46)</f>
        <v>-300.67292461</v>
      </c>
      <c r="N44">
        <f t="shared" ref="N44" si="167">MIN(E44:E46)</f>
        <v>-291.23032010999998</v>
      </c>
      <c r="O44">
        <f t="shared" ref="O44" si="168">MIN(F44:F46)</f>
        <v>-295.72955893</v>
      </c>
      <c r="AA44">
        <f t="shared" si="2"/>
        <v>-287.8558931</v>
      </c>
      <c r="AC44" s="78" t="s">
        <v>22</v>
      </c>
      <c r="AD44" s="73" t="s">
        <v>7</v>
      </c>
      <c r="AE44" s="74">
        <f t="shared" si="8"/>
        <v>0.57432451999999357</v>
      </c>
      <c r="AF44" s="74">
        <f t="shared" si="9"/>
        <v>-0.66482795000001182</v>
      </c>
      <c r="AG44" s="74">
        <f t="shared" si="10"/>
        <v>0.20457299000002349</v>
      </c>
      <c r="AH44" s="74">
        <f t="shared" si="11"/>
        <v>1.499344149999994</v>
      </c>
    </row>
    <row r="45" spans="1:34" x14ac:dyDescent="0.35">
      <c r="A45" s="75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68" t="str">
        <f t="shared" ref="L45" si="169">INDEX($B$2:$B$4, MATCH(MIN(C44:C46),C44:C46,0))</f>
        <v>hollow1</v>
      </c>
      <c r="M45" s="68" t="str">
        <f t="shared" ref="M45" si="170">INDEX($B$2:$B$4, MATCH(MIN(D44:D46),D44:D46,0))</f>
        <v>hollow1</v>
      </c>
      <c r="N45" s="68" t="str">
        <f t="shared" ref="N45" si="171">INDEX($B$2:$B$4, MATCH(MIN(E44:E46),E44:E46,0))</f>
        <v>top</v>
      </c>
      <c r="O45" s="68" t="str">
        <f t="shared" ref="O45" si="172">INDEX($B$2:$B$4, MATCH(MIN(F44:F46),F44:F46,0))</f>
        <v>top2</v>
      </c>
      <c r="AA45">
        <f t="shared" si="2"/>
        <v>-287.8558931</v>
      </c>
      <c r="AC45" s="78" t="s">
        <v>22</v>
      </c>
      <c r="AD45" s="73" t="s">
        <v>84</v>
      </c>
      <c r="AE45" s="74">
        <f t="shared" si="8"/>
        <v>0.56259777000001376</v>
      </c>
      <c r="AF45" s="74">
        <f t="shared" si="9"/>
        <v>-0.6990315099999922</v>
      </c>
      <c r="AG45" s="74">
        <f t="shared" si="10"/>
        <v>0.50899537000002892</v>
      </c>
      <c r="AH45" s="74">
        <f t="shared" si="11"/>
        <v>1.4882506300000196</v>
      </c>
    </row>
    <row r="46" spans="1:34" x14ac:dyDescent="0.35">
      <c r="A46" s="75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  <c r="AA46">
        <f t="shared" si="2"/>
        <v>-287.8558931</v>
      </c>
      <c r="AC46" s="78" t="s">
        <v>22</v>
      </c>
      <c r="AD46" s="73" t="s">
        <v>25</v>
      </c>
      <c r="AE46" s="74">
        <f t="shared" si="8"/>
        <v>0.65904456000002964</v>
      </c>
      <c r="AF46" s="74">
        <f t="shared" si="9"/>
        <v>-0.20034821000001024</v>
      </c>
      <c r="AG46" s="74">
        <f t="shared" si="10"/>
        <v>0.64056451999999053</v>
      </c>
      <c r="AH46" s="74">
        <f t="shared" si="11"/>
        <v>1.3803341700000069</v>
      </c>
    </row>
    <row r="47" spans="1:34" x14ac:dyDescent="0.35">
      <c r="A47" s="75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73">MIN(C47:C49)-C47</f>
        <v>-0.74113281000001052</v>
      </c>
      <c r="H47">
        <f t="shared" ref="H47" si="174">MIN(D47:D49)-D47</f>
        <v>-1.2841620000017429E-2</v>
      </c>
      <c r="I47">
        <f t="shared" ref="I47" si="175">MIN(E47:E49)-E47</f>
        <v>-1.1104444399999807</v>
      </c>
      <c r="J47">
        <f t="shared" ref="J47" si="176">MIN(F47:F49)-F47</f>
        <v>-0.29428187000002026</v>
      </c>
      <c r="L47">
        <f t="shared" ref="L47" si="177">MIN(C47:C49)</f>
        <v>-304.27309733999999</v>
      </c>
      <c r="M47">
        <f t="shared" ref="M47" si="178">MIN(D47:D49)</f>
        <v>-295.14669812</v>
      </c>
      <c r="N47">
        <f t="shared" ref="N47" si="179">MIN(E47:E49)</f>
        <v>-285.97776133999997</v>
      </c>
      <c r="O47">
        <f t="shared" ref="O47" si="180">MIN(F47:F49)</f>
        <v>-290.48866231</v>
      </c>
      <c r="AA47">
        <f t="shared" si="2"/>
        <v>-282.91038247</v>
      </c>
      <c r="AC47" s="78" t="s">
        <v>23</v>
      </c>
      <c r="AD47" s="73" t="s">
        <v>7</v>
      </c>
      <c r="AE47" s="74">
        <f t="shared" si="8"/>
        <v>1.4164179400000196</v>
      </c>
      <c r="AF47" s="74">
        <f t="shared" si="9"/>
        <v>-0.10547402999997679</v>
      </c>
      <c r="AG47" s="74">
        <f t="shared" si="10"/>
        <v>1.6220655700000104</v>
      </c>
      <c r="AH47" s="74">
        <f t="shared" si="11"/>
        <v>1.9700020300000269</v>
      </c>
    </row>
    <row r="48" spans="1:34" x14ac:dyDescent="0.35">
      <c r="A48" s="75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68" t="str">
        <f t="shared" ref="L48" si="181">INDEX($B$2:$B$4, MATCH(MIN(C47:C49),C47:C49,0))</f>
        <v>top2</v>
      </c>
      <c r="M48" s="68" t="str">
        <f t="shared" ref="M48" si="182">INDEX($B$2:$B$4, MATCH(MIN(D47:D49),D47:D49,0))</f>
        <v>hollow1</v>
      </c>
      <c r="N48" s="68" t="str">
        <f t="shared" ref="N48" si="183">INDEX($B$2:$B$4, MATCH(MIN(E47:E49),E47:E49,0))</f>
        <v>hollow1</v>
      </c>
      <c r="O48" s="68" t="str">
        <f t="shared" ref="O48" si="184">INDEX($B$2:$B$4, MATCH(MIN(F47:F49),F47:F49,0))</f>
        <v>top2</v>
      </c>
      <c r="AA48">
        <f t="shared" si="2"/>
        <v>-282.91038247</v>
      </c>
      <c r="AC48" s="78" t="s">
        <v>23</v>
      </c>
      <c r="AD48" s="73" t="s">
        <v>84</v>
      </c>
      <c r="AE48" s="74">
        <f t="shared" si="8"/>
        <v>0.67570722999998933</v>
      </c>
      <c r="AF48" s="74">
        <f t="shared" si="9"/>
        <v>-0.11831564999999422</v>
      </c>
      <c r="AG48" s="74">
        <f t="shared" si="10"/>
        <v>0.51162113000002973</v>
      </c>
      <c r="AH48" s="74">
        <f t="shared" si="11"/>
        <v>1.8432787199999816</v>
      </c>
    </row>
    <row r="49" spans="1:34" x14ac:dyDescent="0.35">
      <c r="A49" s="75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  <c r="AA49">
        <f t="shared" si="2"/>
        <v>-282.91038247</v>
      </c>
      <c r="AC49" s="78" t="s">
        <v>23</v>
      </c>
      <c r="AD49" s="73" t="s">
        <v>25</v>
      </c>
      <c r="AE49" s="74">
        <f t="shared" si="8"/>
        <v>0.67528513000000912</v>
      </c>
      <c r="AF49" s="74">
        <f t="shared" si="9"/>
        <v>-9.1897519999969646E-2</v>
      </c>
      <c r="AG49" s="74">
        <f t="shared" si="10"/>
        <v>0.60260521000002809</v>
      </c>
      <c r="AH49" s="74">
        <f t="shared" si="11"/>
        <v>1.6757201600000067</v>
      </c>
    </row>
    <row r="50" spans="1:34" x14ac:dyDescent="0.35">
      <c r="L50" t="s">
        <v>7</v>
      </c>
    </row>
    <row r="51" spans="1:34" x14ac:dyDescent="0.35">
      <c r="L51" t="s">
        <v>77</v>
      </c>
    </row>
    <row r="53" spans="1:34" x14ac:dyDescent="0.35">
      <c r="AC53" s="72" t="s">
        <v>86</v>
      </c>
      <c r="AD53" s="72" t="s">
        <v>1</v>
      </c>
      <c r="AE53" s="70" t="s">
        <v>42</v>
      </c>
      <c r="AF53" s="70" t="s">
        <v>43</v>
      </c>
      <c r="AG53" s="70" t="s">
        <v>44</v>
      </c>
      <c r="AH53" s="70" t="s">
        <v>45</v>
      </c>
    </row>
    <row r="54" spans="1:34" x14ac:dyDescent="0.35">
      <c r="A54" s="76" t="s">
        <v>70</v>
      </c>
      <c r="B54" s="4" t="s">
        <v>7</v>
      </c>
      <c r="C54" s="4">
        <v>-306.97920599000003</v>
      </c>
      <c r="D54" s="4">
        <v>-297.85147833000002</v>
      </c>
      <c r="E54" s="4">
        <v>-288.55203122</v>
      </c>
      <c r="F54" s="4">
        <v>-293.14565368000001</v>
      </c>
      <c r="G54">
        <f>MIN(C54:C55)-C54</f>
        <v>-2.3997959999974228E-2</v>
      </c>
      <c r="H54">
        <f t="shared" ref="H54:J54" si="185">MIN(D54:D55)-D54</f>
        <v>0</v>
      </c>
      <c r="I54">
        <f t="shared" si="185"/>
        <v>-5.523475000001099E-2</v>
      </c>
      <c r="J54">
        <f t="shared" si="185"/>
        <v>-0.23082404999996697</v>
      </c>
      <c r="L54">
        <f>MIN(C54:C55)</f>
        <v>-307.00320395</v>
      </c>
      <c r="M54">
        <f t="shared" ref="M54:O54" si="186">MIN(D54:D55)</f>
        <v>-297.85147833000002</v>
      </c>
      <c r="N54">
        <f t="shared" si="186"/>
        <v>-288.60726597000001</v>
      </c>
      <c r="O54">
        <f t="shared" si="186"/>
        <v>-293.37647772999998</v>
      </c>
      <c r="AA54">
        <v>-285.37088276999998</v>
      </c>
      <c r="AC54" s="79" t="s">
        <v>70</v>
      </c>
      <c r="AD54" s="70" t="s">
        <v>7</v>
      </c>
      <c r="AE54" s="74">
        <f t="shared" ref="AE54:AE55" si="187">C54-AA54-$R$4-0.5*$R$3</f>
        <v>0.42967677999995457</v>
      </c>
      <c r="AF54" s="74">
        <f t="shared" ref="AF54:AF55" si="188">D54-AA54-$R$6</f>
        <v>-0.3625955600000399</v>
      </c>
      <c r="AG54" s="74">
        <f t="shared" ref="AG54:AG55" si="189">E54-AA54-0.5*$R$3</f>
        <v>0.39785154999997685</v>
      </c>
      <c r="AH54" s="74">
        <f t="shared" ref="AH54:AH55" si="190">F54-AA54-$R$5+0.5*$R$3</f>
        <v>1.4792290899999707</v>
      </c>
    </row>
    <row r="55" spans="1:34" x14ac:dyDescent="0.35">
      <c r="A55" s="77"/>
      <c r="B55" s="4" t="s">
        <v>8</v>
      </c>
      <c r="C55" s="4">
        <v>-307.00320395</v>
      </c>
      <c r="D55" s="4">
        <v>-297.71114064</v>
      </c>
      <c r="E55" s="4">
        <v>-288.60726597000001</v>
      </c>
      <c r="F55" s="4">
        <v>-293.37647772999998</v>
      </c>
      <c r="L55" t="s">
        <v>78</v>
      </c>
      <c r="M55" t="s">
        <v>7</v>
      </c>
      <c r="N55" t="s">
        <v>8</v>
      </c>
      <c r="O55" t="s">
        <v>8</v>
      </c>
      <c r="AA55">
        <v>-285.37088276999998</v>
      </c>
      <c r="AC55" s="79"/>
      <c r="AD55" s="70" t="s">
        <v>84</v>
      </c>
      <c r="AE55" s="74">
        <f t="shared" si="187"/>
        <v>0.40567881999998034</v>
      </c>
      <c r="AF55" s="74">
        <f t="shared" si="188"/>
        <v>-0.22225787000001596</v>
      </c>
      <c r="AG55" s="74">
        <f t="shared" si="189"/>
        <v>0.34261679999996586</v>
      </c>
      <c r="AH55" s="74">
        <f t="shared" si="190"/>
        <v>1.2484050400000037</v>
      </c>
    </row>
  </sheetData>
  <mergeCells count="34">
    <mergeCell ref="AC47:AC49"/>
    <mergeCell ref="AC54:AC55"/>
    <mergeCell ref="AC32:AC34"/>
    <mergeCell ref="AC35:AC37"/>
    <mergeCell ref="AC38:AC40"/>
    <mergeCell ref="AC41:AC43"/>
    <mergeCell ref="AC44:AC46"/>
    <mergeCell ref="A29:A31"/>
    <mergeCell ref="AC2:AC4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32:A34"/>
    <mergeCell ref="A35:A37"/>
    <mergeCell ref="A54:A55"/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Y19" sqref="Y19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69" t="s">
        <v>10</v>
      </c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69" t="s">
        <v>11</v>
      </c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69" t="s">
        <v>12</v>
      </c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69" t="s">
        <v>13</v>
      </c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69" t="s">
        <v>14</v>
      </c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X11" s="21" t="s">
        <v>15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X12" s="21" t="s">
        <v>16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X13" s="21" t="s">
        <v>17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X14" s="21" t="s">
        <v>18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X15" s="21" t="s">
        <v>19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X16" s="21" t="s">
        <v>20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X17" s="21" t="s">
        <v>21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X18" s="21" t="s">
        <v>22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X19" s="21" t="s">
        <v>23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="85" zoomScaleNormal="85" workbookViewId="0">
      <selection activeCell="A10" sqref="A10:O15"/>
    </sheetView>
  </sheetViews>
  <sheetFormatPr defaultRowHeight="14.5" x14ac:dyDescent="0.35"/>
  <cols>
    <col min="29" max="29" width="8.7265625" style="71"/>
  </cols>
  <sheetData>
    <row r="1" spans="1:3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83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f>overly_b!C4</f>
        <v>-310.00375278000001</v>
      </c>
      <c r="AA2">
        <f>INDEX($Z$2:$Z$17,ROUND(ROW(Z1)/2, 0))</f>
        <v>-310.00375278000001</v>
      </c>
      <c r="AC2" s="79" t="s">
        <v>6</v>
      </c>
      <c r="AD2" s="70" t="s">
        <v>7</v>
      </c>
      <c r="AE2" s="74">
        <f>C2-AA2-$R$4-0.5*$R$3</f>
        <v>-4.3438673199999691</v>
      </c>
      <c r="AF2" s="74">
        <f>D2-AA2-$R$6</f>
        <v>-3.9108464199999791</v>
      </c>
      <c r="AG2" s="74">
        <f>E2-AA2-0.5*$R$3</f>
        <v>-3.4633794199999746</v>
      </c>
      <c r="AH2" s="74">
        <f>F2-AA2-$R$5+0.5*$R$3</f>
        <v>-5.1614301199999968</v>
      </c>
    </row>
    <row r="3" spans="1:34" x14ac:dyDescent="0.35">
      <c r="A3" s="83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68" t="str">
        <f>INDEX($B$2:$B$3, MATCH(MIN(C2:C3),C2:C3,0))</f>
        <v>hollow1</v>
      </c>
      <c r="M3" s="68" t="str">
        <f t="shared" ref="M3:O3" si="2">INDEX($B$2:$B$3, MATCH(MIN(D2:D3),D2:D3,0))</f>
        <v>hollow1</v>
      </c>
      <c r="N3" s="68" t="str">
        <f t="shared" si="2"/>
        <v>hollow1</v>
      </c>
      <c r="O3" s="68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  <c r="Z3">
        <f>overly_b!C5</f>
        <v>-330.03709393999998</v>
      </c>
      <c r="AA3">
        <f t="shared" ref="AA3:AA33" si="7">INDEX($Z$2:$Z$17,ROUND(ROW(Z2)/2, 0))</f>
        <v>-310.00375278000001</v>
      </c>
      <c r="AC3" s="79"/>
      <c r="AD3" s="70" t="s">
        <v>84</v>
      </c>
      <c r="AE3" s="74">
        <f t="shared" ref="AE3:AE33" si="8">C3-AA3-$R$4-0.5*$R$3</f>
        <v>-5.4074904199999985</v>
      </c>
      <c r="AF3" s="74">
        <f t="shared" ref="AF3:AF33" si="9">D3-AA3-$R$6</f>
        <v>-4.8769252199999702</v>
      </c>
      <c r="AG3" s="74">
        <f t="shared" ref="AG3:AG33" si="10">E3-AA3-0.5*$R$3</f>
        <v>-4.4583761199999756</v>
      </c>
      <c r="AH3" s="74">
        <f t="shared" ref="AH3:AH33" si="11">F3-AA3-$R$5+0.5*$R$3</f>
        <v>-5.7901755200000107</v>
      </c>
    </row>
    <row r="4" spans="1:34" x14ac:dyDescent="0.35">
      <c r="A4" s="83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12">MIN(D4:D5)-D4</f>
        <v>0</v>
      </c>
      <c r="I4">
        <f t="shared" ref="I4" si="13">MIN(E4:E5)-E4</f>
        <v>-0.81360250000000178</v>
      </c>
      <c r="J4">
        <f t="shared" ref="J4" si="14">MIN(F4:F5)-F4</f>
        <v>0</v>
      </c>
      <c r="L4">
        <f t="shared" ref="L4" si="15">MIN(C4:C5)</f>
        <v>-351.90123779999999</v>
      </c>
      <c r="M4">
        <f t="shared" ref="M4" si="16">MIN(D4:D5)</f>
        <v>-342.8658317</v>
      </c>
      <c r="N4">
        <f t="shared" ref="N4" si="17">MIN(E4:E5)</f>
        <v>-333.6363465</v>
      </c>
      <c r="O4">
        <f t="shared" ref="O4" si="18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f>overly_b!C6</f>
        <v>-328.98640502000001</v>
      </c>
      <c r="AA4">
        <f t="shared" si="7"/>
        <v>-330.03709393999998</v>
      </c>
      <c r="AC4" s="79" t="s">
        <v>9</v>
      </c>
      <c r="AD4" s="70" t="s">
        <v>7</v>
      </c>
      <c r="AE4" s="74">
        <f t="shared" si="8"/>
        <v>0.35867883999997074</v>
      </c>
      <c r="AF4" s="74">
        <f t="shared" si="9"/>
        <v>-0.71073776000002375</v>
      </c>
      <c r="AG4" s="74">
        <f t="shared" si="10"/>
        <v>0.79334993999997705</v>
      </c>
      <c r="AH4" s="74">
        <f t="shared" si="11"/>
        <v>-0.61319266000000061</v>
      </c>
    </row>
    <row r="5" spans="1:34" x14ac:dyDescent="0.35">
      <c r="A5" s="83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68" t="str">
        <f t="shared" ref="L5" si="19">INDEX($B$2:$B$3, MATCH(MIN(C4:C5),C4:C5,0))</f>
        <v>hollow1</v>
      </c>
      <c r="M5" s="68" t="str">
        <f t="shared" ref="M5" si="20">INDEX($B$2:$B$3, MATCH(MIN(D4:D5),D4:D5,0))</f>
        <v>top</v>
      </c>
      <c r="N5" s="68" t="str">
        <f t="shared" ref="N5" si="21">INDEX($B$2:$B$3, MATCH(MIN(E4:E5),E4:E5,0))</f>
        <v>hollow1</v>
      </c>
      <c r="O5" s="68" t="str">
        <f t="shared" ref="O5" si="22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  <c r="Z5">
        <f>overly_b!C7</f>
        <v>-315.96698997999999</v>
      </c>
      <c r="AA5">
        <f t="shared" si="7"/>
        <v>-330.03709393999998</v>
      </c>
      <c r="AC5" s="79"/>
      <c r="AD5" s="70" t="s">
        <v>84</v>
      </c>
      <c r="AE5" s="74">
        <f t="shared" si="8"/>
        <v>0.17385613999998695</v>
      </c>
      <c r="AF5" s="74">
        <f t="shared" si="9"/>
        <v>-0.710279160000022</v>
      </c>
      <c r="AG5" s="74">
        <f t="shared" si="10"/>
        <v>-2.0252560000024733E-2</v>
      </c>
      <c r="AH5" s="74">
        <f t="shared" si="11"/>
        <v>-0.528343160000039</v>
      </c>
    </row>
    <row r="6" spans="1:34" x14ac:dyDescent="0.35">
      <c r="A6" s="83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  <c r="Z6">
        <f>overly_b!C8</f>
        <v>-307.01223512000001</v>
      </c>
      <c r="AA6">
        <f t="shared" si="7"/>
        <v>-328.98640502000001</v>
      </c>
      <c r="AC6" s="79" t="s">
        <v>10</v>
      </c>
      <c r="AD6" s="70" t="s">
        <v>7</v>
      </c>
      <c r="AE6" s="74">
        <f t="shared" si="8"/>
        <v>0.18407491999998937</v>
      </c>
      <c r="AF6" s="74">
        <f t="shared" si="9"/>
        <v>-0.9265083799999676</v>
      </c>
      <c r="AG6" s="74">
        <f t="shared" si="10"/>
        <v>0.36663702000003395</v>
      </c>
      <c r="AH6" s="74">
        <f t="shared" si="11"/>
        <v>-0.24708797999996568</v>
      </c>
    </row>
    <row r="7" spans="1:34" x14ac:dyDescent="0.35">
      <c r="A7" s="83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68" t="str">
        <f t="shared" ref="L7" si="30">INDEX($B$2:$B$3, MATCH(MIN(C6:C7),C6:C7,0))</f>
        <v>top</v>
      </c>
      <c r="M7" s="68" t="str">
        <f t="shared" ref="M7" si="31">INDEX($B$2:$B$3, MATCH(MIN(D6:D7),D6:D7,0))</f>
        <v>top</v>
      </c>
      <c r="N7" s="68" t="str">
        <f t="shared" ref="N7" si="32">INDEX($B$2:$B$3, MATCH(MIN(E6:E7),E6:E7,0))</f>
        <v>hollow1</v>
      </c>
      <c r="O7" s="68" t="str">
        <f t="shared" ref="O7" si="33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  <c r="Z7">
        <f>overly_b!C9</f>
        <v>-298.14920612999998</v>
      </c>
      <c r="AA7">
        <f t="shared" si="7"/>
        <v>-328.98640502000001</v>
      </c>
      <c r="AC7" s="79" t="s">
        <v>10</v>
      </c>
      <c r="AD7" s="70" t="s">
        <v>84</v>
      </c>
      <c r="AE7" s="74">
        <f t="shared" si="8"/>
        <v>0.18736662000002324</v>
      </c>
      <c r="AF7" s="74">
        <f t="shared" si="9"/>
        <v>-0.92286857999999405</v>
      </c>
      <c r="AG7" s="74">
        <f t="shared" si="10"/>
        <v>0.23910942000002633</v>
      </c>
      <c r="AH7" s="74">
        <f t="shared" si="11"/>
        <v>9.4300520000027976E-2</v>
      </c>
    </row>
    <row r="8" spans="1:34" x14ac:dyDescent="0.35">
      <c r="A8" s="83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34">MIN(D8:D9)-D8</f>
        <v>0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-338.48363289999998</v>
      </c>
      <c r="M8">
        <f t="shared" ref="M8" si="38">MIN(D8:D9)</f>
        <v>-329.67194119999999</v>
      </c>
      <c r="N8">
        <f t="shared" ref="N8" si="39">MIN(E8:E9)</f>
        <v>-319.4787159</v>
      </c>
      <c r="O8">
        <f t="shared" ref="O8" si="40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  <c r="Z8">
        <f>overly_b!C10</f>
        <v>-287.20426621000001</v>
      </c>
      <c r="AA8">
        <f t="shared" si="7"/>
        <v>-315.96698997999999</v>
      </c>
      <c r="AC8" s="79" t="s">
        <v>11</v>
      </c>
      <c r="AD8" s="70" t="s">
        <v>7</v>
      </c>
      <c r="AE8" s="74">
        <f t="shared" si="8"/>
        <v>-0.21569512000003188</v>
      </c>
      <c r="AF8" s="74">
        <f t="shared" si="9"/>
        <v>-1.5869512199999978</v>
      </c>
      <c r="AG8" s="74">
        <f t="shared" si="10"/>
        <v>6.7274079999996683E-2</v>
      </c>
      <c r="AH8" s="74">
        <f t="shared" si="11"/>
        <v>-0.610048519999983</v>
      </c>
    </row>
    <row r="9" spans="1:34" x14ac:dyDescent="0.35">
      <c r="A9" s="83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68" t="str">
        <f t="shared" ref="L9" si="41">INDEX($B$2:$B$3, MATCH(MIN(C8:C9),C8:C9,0))</f>
        <v>hollow1</v>
      </c>
      <c r="M9" s="68" t="str">
        <f t="shared" ref="M9" si="42">INDEX($B$2:$B$3, MATCH(MIN(D8:D9),D8:D9,0))</f>
        <v>top</v>
      </c>
      <c r="N9" s="68" t="str">
        <f t="shared" ref="N9" si="43">INDEX($B$2:$B$3, MATCH(MIN(E8:E9),E8:E9,0))</f>
        <v>top</v>
      </c>
      <c r="O9" s="68" t="str">
        <f t="shared" ref="O9" si="44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-278.32116409999998</v>
      </c>
      <c r="Z9">
        <f>overly_b!C11</f>
        <v>-270.06781725000002</v>
      </c>
      <c r="AA9">
        <f t="shared" si="7"/>
        <v>-315.96698997999999</v>
      </c>
      <c r="AC9" s="79" t="s">
        <v>11</v>
      </c>
      <c r="AD9" s="70" t="s">
        <v>84</v>
      </c>
      <c r="AE9" s="74">
        <f t="shared" si="8"/>
        <v>-0.47864291999998132</v>
      </c>
      <c r="AF9" s="74">
        <f t="shared" si="9"/>
        <v>-0.65250752000002343</v>
      </c>
      <c r="AG9" s="74">
        <f t="shared" si="10"/>
        <v>0.25007127999997847</v>
      </c>
      <c r="AH9" s="74">
        <f t="shared" si="11"/>
        <v>0.46021748000002072</v>
      </c>
    </row>
    <row r="10" spans="1:34" x14ac:dyDescent="0.35">
      <c r="A10" s="83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5">MIN(D10:D11)-D10</f>
        <v>-0.39818229999997357</v>
      </c>
      <c r="I10">
        <f t="shared" ref="I10" si="46">MIN(E10:E11)-E10</f>
        <v>0</v>
      </c>
      <c r="J10">
        <f t="shared" ref="J10" si="47">MIN(F10:F11)-F10</f>
        <v>-0.74254650000000311</v>
      </c>
      <c r="L10">
        <f t="shared" ref="L10" si="48">MIN(C10:C11)</f>
        <v>-330.61574289999999</v>
      </c>
      <c r="M10">
        <f t="shared" ref="M10" si="49">MIN(D10:D11)</f>
        <v>-321.16718809999998</v>
      </c>
      <c r="N10">
        <f t="shared" ref="N10" si="50">MIN(E10:E11)</f>
        <v>-310.6238176</v>
      </c>
      <c r="O10">
        <f t="shared" ref="O10" si="51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  <c r="Z10">
        <f>overly_b!C12</f>
        <v>-244.73097322000001</v>
      </c>
      <c r="AA10">
        <f t="shared" si="7"/>
        <v>-307.01223512000001</v>
      </c>
      <c r="AC10" s="79" t="s">
        <v>12</v>
      </c>
      <c r="AD10" s="70" t="s">
        <v>7</v>
      </c>
      <c r="AE10" s="74">
        <f t="shared" si="8"/>
        <v>-1.5655077799999728</v>
      </c>
      <c r="AF10" s="74">
        <f t="shared" si="9"/>
        <v>-1.6387706799999879</v>
      </c>
      <c r="AG10" s="74">
        <f t="shared" si="10"/>
        <v>-3.2582479999981206E-2</v>
      </c>
      <c r="AH10" s="74">
        <f t="shared" si="11"/>
        <v>-5.7044779999974704E-2</v>
      </c>
    </row>
    <row r="11" spans="1:34" x14ac:dyDescent="0.35">
      <c r="A11" s="83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68" t="str">
        <f t="shared" ref="L11" si="52">INDEX($B$2:$B$3, MATCH(MIN(C10:C11),C10:C11,0))</f>
        <v>top</v>
      </c>
      <c r="M11" s="68" t="str">
        <f t="shared" ref="M11" si="53">INDEX($B$2:$B$3, MATCH(MIN(D10:D11),D10:D11,0))</f>
        <v>hollow1</v>
      </c>
      <c r="N11" s="68" t="str">
        <f t="shared" ref="N11" si="54">INDEX($B$2:$B$3, MATCH(MIN(E10:E11),E10:E11,0))</f>
        <v>top</v>
      </c>
      <c r="O11" s="68" t="str">
        <f t="shared" ref="O11" si="55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  <c r="Z11">
        <f>overly_b!C13</f>
        <v>-304.61279636</v>
      </c>
      <c r="AA11">
        <f t="shared" si="7"/>
        <v>-307.01223512000001</v>
      </c>
      <c r="AC11" s="79" t="s">
        <v>12</v>
      </c>
      <c r="AD11" s="70" t="s">
        <v>84</v>
      </c>
      <c r="AE11" s="74">
        <f t="shared" si="8"/>
        <v>-1.4997557799999979</v>
      </c>
      <c r="AF11" s="74">
        <f t="shared" si="9"/>
        <v>-2.0369529799999615</v>
      </c>
      <c r="AG11" s="74">
        <f t="shared" si="10"/>
        <v>0.24391962000003486</v>
      </c>
      <c r="AH11" s="74">
        <f t="shared" si="11"/>
        <v>-0.79959127999997781</v>
      </c>
    </row>
    <row r="12" spans="1:34" x14ac:dyDescent="0.35">
      <c r="A12" s="83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6">MIN(D12:D13)-D12</f>
        <v>-0.68718499999999949</v>
      </c>
      <c r="I12">
        <f t="shared" ref="I12" si="57">MIN(E12:E13)-E12</f>
        <v>0</v>
      </c>
      <c r="J12">
        <f t="shared" ref="J12" si="58">MIN(F12:F13)-F12</f>
        <v>-0.61808980000000702</v>
      </c>
      <c r="L12">
        <f t="shared" ref="L12" si="59">MIN(C12:C13)</f>
        <v>-321.0154321</v>
      </c>
      <c r="M12">
        <f t="shared" ref="M12" si="60">MIN(D12:D13)</f>
        <v>-312.22010449999999</v>
      </c>
      <c r="N12">
        <f t="shared" ref="N12" si="61">MIN(E12:E13)</f>
        <v>-301.60185960000001</v>
      </c>
      <c r="O12">
        <f t="shared" ref="O12" si="62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  <c r="Z12">
        <f>overly_b!C14</f>
        <v>-327.63376549999998</v>
      </c>
      <c r="AA12">
        <f t="shared" si="7"/>
        <v>-298.14920612999998</v>
      </c>
      <c r="AC12" s="79" t="s">
        <v>13</v>
      </c>
      <c r="AD12" s="70" t="s">
        <v>7</v>
      </c>
      <c r="AE12" s="74">
        <f t="shared" si="8"/>
        <v>-0.73387266999999357</v>
      </c>
      <c r="AF12" s="74">
        <f t="shared" si="9"/>
        <v>-1.2657133700000092</v>
      </c>
      <c r="AG12" s="74">
        <f t="shared" si="10"/>
        <v>0.12634652999997042</v>
      </c>
      <c r="AH12" s="74">
        <f t="shared" si="11"/>
        <v>0.20040153000000283</v>
      </c>
    </row>
    <row r="13" spans="1:34" x14ac:dyDescent="0.35">
      <c r="A13" s="83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68" t="str">
        <f t="shared" ref="L13" si="63">INDEX($B$2:$B$3, MATCH(MIN(C12:C13),C12:C13,0))</f>
        <v>hollow1</v>
      </c>
      <c r="M13" s="68" t="str">
        <f t="shared" ref="M13" si="64">INDEX($B$2:$B$3, MATCH(MIN(D12:D13),D12:D13,0))</f>
        <v>hollow1</v>
      </c>
      <c r="N13" s="68" t="str">
        <f t="shared" ref="N13" si="65">INDEX($B$2:$B$3, MATCH(MIN(E12:E13),E12:E13,0))</f>
        <v>top</v>
      </c>
      <c r="O13" s="68" t="str">
        <f t="shared" ref="O13" si="66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  <c r="Z13">
        <f>overly_b!C15</f>
        <v>-336.29197413000003</v>
      </c>
      <c r="AA13">
        <f t="shared" si="7"/>
        <v>-298.14920612999998</v>
      </c>
      <c r="AC13" s="79" t="s">
        <v>13</v>
      </c>
      <c r="AD13" s="70" t="s">
        <v>84</v>
      </c>
      <c r="AE13" s="74">
        <f t="shared" si="8"/>
        <v>-0.82822597000001652</v>
      </c>
      <c r="AF13" s="74">
        <f t="shared" si="9"/>
        <v>-1.9528983700000087</v>
      </c>
      <c r="AG13" s="74">
        <f t="shared" si="10"/>
        <v>0.2533155300000014</v>
      </c>
      <c r="AH13" s="74">
        <f t="shared" si="11"/>
        <v>-0.41768827000000419</v>
      </c>
    </row>
    <row r="14" spans="1:34" x14ac:dyDescent="0.35">
      <c r="A14" s="83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7">MIN(D14:D15)-D14</f>
        <v>0</v>
      </c>
      <c r="I14">
        <f t="shared" ref="I14" si="68">MIN(E14:E15)-E14</f>
        <v>-0.12004469999999401</v>
      </c>
      <c r="J14">
        <f t="shared" ref="J14" si="69">MIN(F14:F15)-F14</f>
        <v>-1.3988039000000185</v>
      </c>
      <c r="L14">
        <f t="shared" ref="L14" si="70">MIN(C14:C15)</f>
        <v>-309.6807632</v>
      </c>
      <c r="M14">
        <f t="shared" ref="M14" si="71">MIN(D14:D15)</f>
        <v>-300.32129579999997</v>
      </c>
      <c r="N14">
        <f t="shared" ref="N14" si="72">MIN(E14:E15)</f>
        <v>-290.51623310000002</v>
      </c>
      <c r="O14">
        <f t="shared" ref="O14" si="73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  <c r="Z14">
        <f>overly_b!C16</f>
        <v>-336.94878917</v>
      </c>
      <c r="AA14">
        <f t="shared" si="7"/>
        <v>-287.20426621000001</v>
      </c>
      <c r="AC14" s="79" t="s">
        <v>14</v>
      </c>
      <c r="AD14" s="70" t="s">
        <v>7</v>
      </c>
      <c r="AE14" s="74">
        <f t="shared" si="8"/>
        <v>-0.4384969899999871</v>
      </c>
      <c r="AF14" s="74">
        <f t="shared" si="9"/>
        <v>-0.99902958999995839</v>
      </c>
      <c r="AG14" s="74">
        <f t="shared" si="10"/>
        <v>0.38707780999998631</v>
      </c>
      <c r="AH14" s="74">
        <f t="shared" si="11"/>
        <v>0.92983991000003607</v>
      </c>
    </row>
    <row r="15" spans="1:34" x14ac:dyDescent="0.35">
      <c r="A15" s="83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68" t="str">
        <f t="shared" ref="L15" si="74">INDEX($B$2:$B$3, MATCH(MIN(C14:C15),C14:C15,0))</f>
        <v>top</v>
      </c>
      <c r="M15" s="68" t="str">
        <f t="shared" ref="M15" si="75">INDEX($B$2:$B$3, MATCH(MIN(D14:D15),D14:D15,0))</f>
        <v>top</v>
      </c>
      <c r="N15" s="68" t="str">
        <f t="shared" ref="N15" si="76">INDEX($B$2:$B$3, MATCH(MIN(E14:E15),E14:E15,0))</f>
        <v>hollow1</v>
      </c>
      <c r="O15" s="68" t="str">
        <f t="shared" ref="O15" si="77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  <c r="Z15">
        <f>overly_b!C17</f>
        <v>-316.56662510000001</v>
      </c>
      <c r="AA15">
        <f t="shared" si="7"/>
        <v>-287.20426621000001</v>
      </c>
      <c r="AC15" s="79" t="s">
        <v>14</v>
      </c>
      <c r="AD15" s="70" t="s">
        <v>84</v>
      </c>
      <c r="AE15" s="74">
        <f t="shared" si="8"/>
        <v>4.1094910000015528E-2</v>
      </c>
      <c r="AF15" s="74">
        <f t="shared" si="9"/>
        <v>-0.61638628999997458</v>
      </c>
      <c r="AG15" s="74">
        <f t="shared" si="10"/>
        <v>0.2670331099999923</v>
      </c>
      <c r="AH15" s="74">
        <f t="shared" si="11"/>
        <v>-0.46896398999998246</v>
      </c>
    </row>
    <row r="16" spans="1:34" x14ac:dyDescent="0.35">
      <c r="A16" s="83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8">MIN(D16:D17)-D16</f>
        <v>0</v>
      </c>
      <c r="I16">
        <f t="shared" ref="I16" si="79">MIN(E16:E17)-E16</f>
        <v>-0.30160290000003442</v>
      </c>
      <c r="J16">
        <f t="shared" ref="J16" si="80">MIN(F16:F17)-F16</f>
        <v>0</v>
      </c>
      <c r="L16">
        <f t="shared" ref="L16" si="81">MIN(C16:C17)</f>
        <v>-291.1315558</v>
      </c>
      <c r="M16">
        <f t="shared" ref="M16" si="82">MIN(D16:D17)</f>
        <v>-282.51854489999999</v>
      </c>
      <c r="N16">
        <f t="shared" ref="N16" si="83">MIN(E16:E17)</f>
        <v>-272.72633660000002</v>
      </c>
      <c r="O16">
        <f>MIN(F17)</f>
        <v>-278.32116409999998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  <c r="Z16">
        <f>overly_b!C18</f>
        <v>-304.33515631</v>
      </c>
      <c r="AA16">
        <f t="shared" si="7"/>
        <v>-270.06781725000002</v>
      </c>
      <c r="AC16" s="79" t="s">
        <v>15</v>
      </c>
      <c r="AD16" s="70" t="s">
        <v>7</v>
      </c>
      <c r="AE16" s="74">
        <f t="shared" si="8"/>
        <v>0.97426145000001751</v>
      </c>
      <c r="AF16" s="74">
        <f t="shared" si="9"/>
        <v>-0.33272764999997584</v>
      </c>
      <c r="AG16" s="74">
        <f t="shared" si="10"/>
        <v>1.2220835500000287</v>
      </c>
      <c r="AH16" s="74">
        <f t="shared" si="11"/>
        <v>-0.10200534999997535</v>
      </c>
    </row>
    <row r="17" spans="1:34" x14ac:dyDescent="0.35">
      <c r="A17" s="83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68" t="str">
        <f t="shared" ref="L17" si="84">INDEX($B$2:$B$3, MATCH(MIN(C16:C17),C16:C17,0))</f>
        <v>top</v>
      </c>
      <c r="M17" s="68" t="str">
        <f t="shared" ref="M17" si="85">INDEX($B$2:$B$3, MATCH(MIN(D16:D17),D16:D17,0))</f>
        <v>top</v>
      </c>
      <c r="N17" s="68" t="str">
        <f t="shared" ref="N17" si="86">INDEX($B$2:$B$3, MATCH(MIN(E16:E17),E16:E17,0))</f>
        <v>hollow1</v>
      </c>
      <c r="O17" s="68" t="str">
        <f t="shared" ref="O17" si="87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  <c r="Z17">
        <f>overly_b!C19</f>
        <v>-257.67476336999999</v>
      </c>
      <c r="AA17">
        <f t="shared" si="7"/>
        <v>-270.06781725000002</v>
      </c>
      <c r="AC17" s="79" t="s">
        <v>15</v>
      </c>
      <c r="AD17" s="70" t="s">
        <v>84</v>
      </c>
      <c r="AE17" s="74">
        <f t="shared" si="8"/>
        <v>1.0764544500000173</v>
      </c>
      <c r="AF17" s="74">
        <f t="shared" si="9"/>
        <v>-8.8569049999984273E-2</v>
      </c>
      <c r="AG17" s="74">
        <f t="shared" si="10"/>
        <v>0.92048064999999424</v>
      </c>
      <c r="AH17" s="74">
        <f t="shared" si="11"/>
        <v>1.0006531500000428</v>
      </c>
    </row>
    <row r="18" spans="1:34" x14ac:dyDescent="0.35">
      <c r="A18" s="83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8">MIN(D18:D19)-D18</f>
        <v>0</v>
      </c>
      <c r="I18">
        <f t="shared" ref="I18" si="89">MIN(E18:E19)-E18</f>
        <v>0</v>
      </c>
      <c r="J18">
        <f t="shared" ref="J18" si="90">MIN(F18:F19)-F18</f>
        <v>0</v>
      </c>
      <c r="L18">
        <f t="shared" ref="L18" si="91">MIN(C18:C19)</f>
        <v>-268.79816779999999</v>
      </c>
      <c r="M18">
        <f t="shared" ref="M18" si="92">MIN(D18:D19)</f>
        <v>-259.8222859</v>
      </c>
      <c r="N18">
        <f t="shared" ref="N18" si="93">MIN(E18:E19)</f>
        <v>-250.609666</v>
      </c>
      <c r="O18">
        <f t="shared" ref="O18" si="94">MIN(F18:F19)</f>
        <v>-257.14038399999998</v>
      </c>
      <c r="AA18">
        <f t="shared" si="7"/>
        <v>-244.73097322000001</v>
      </c>
      <c r="AC18" s="79" t="s">
        <v>16</v>
      </c>
      <c r="AD18" s="70" t="s">
        <v>7</v>
      </c>
      <c r="AE18" s="74">
        <f t="shared" si="8"/>
        <v>-1.8984687799999844</v>
      </c>
      <c r="AF18" s="74">
        <f t="shared" si="9"/>
        <v>-2.9733126799999869</v>
      </c>
      <c r="AG18" s="74">
        <f t="shared" si="10"/>
        <v>-2.2996927799999942</v>
      </c>
      <c r="AH18" s="74">
        <f t="shared" si="11"/>
        <v>-3.1554107799999733</v>
      </c>
    </row>
    <row r="19" spans="1:34" x14ac:dyDescent="0.35">
      <c r="A19" s="83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68" t="str">
        <f t="shared" ref="L19" si="95">INDEX($B$2:$B$3, MATCH(MIN(C18:C19),C18:C19,0))</f>
        <v>hollow1</v>
      </c>
      <c r="M19" s="68" t="str">
        <f t="shared" ref="M19" si="96">INDEX($B$2:$B$3, MATCH(MIN(D18:D19),D18:D19,0))</f>
        <v>top</v>
      </c>
      <c r="N19" s="68" t="str">
        <f t="shared" ref="N19" si="97">INDEX($B$2:$B$3, MATCH(MIN(E18:E19),E18:E19,0))</f>
        <v>top</v>
      </c>
      <c r="O19" s="68" t="str">
        <f t="shared" ref="O19" si="98">INDEX($B$2:$B$3, MATCH(MIN(F18:F19),F18:F19,0))</f>
        <v>top</v>
      </c>
      <c r="AA19">
        <f t="shared" si="7"/>
        <v>-244.73097322000001</v>
      </c>
      <c r="AC19" s="79" t="s">
        <v>16</v>
      </c>
      <c r="AD19" s="70" t="s">
        <v>84</v>
      </c>
      <c r="AE19" s="74">
        <f t="shared" si="8"/>
        <v>-2.0291945799999778</v>
      </c>
      <c r="AF19" s="74">
        <f t="shared" si="9"/>
        <v>-2.6776801799999763</v>
      </c>
      <c r="AG19" s="74">
        <f t="shared" si="10"/>
        <v>-1.9188661799999882</v>
      </c>
      <c r="AH19" s="74">
        <f t="shared" si="11"/>
        <v>-2.8640725799999891</v>
      </c>
    </row>
    <row r="20" spans="1:34" x14ac:dyDescent="0.35">
      <c r="A20" s="83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9">MIN(D20:D21)-D20</f>
        <v>-6.5332230999999865</v>
      </c>
      <c r="I20">
        <f t="shared" ref="I20" si="100">MIN(E20:E21)-E20</f>
        <v>-0.91445040000002109</v>
      </c>
      <c r="J20">
        <f t="shared" ref="J20" si="101">MIN(F20:F21)-F20</f>
        <v>-3.4154474999999707</v>
      </c>
      <c r="L20">
        <f t="shared" ref="L20" si="102">MIN(C20:C21)</f>
        <v>-342.82512450000002</v>
      </c>
      <c r="M20">
        <f t="shared" ref="M20" si="103">MIN(D20:D21)</f>
        <v>-333.07806529999999</v>
      </c>
      <c r="N20">
        <f>MIN(E21)</f>
        <v>-324.28744710000001</v>
      </c>
      <c r="O20">
        <f t="shared" ref="O20" si="104">MIN(F20:F21)</f>
        <v>-327.65507559999998</v>
      </c>
      <c r="AA20">
        <f t="shared" si="7"/>
        <v>-304.61279636</v>
      </c>
      <c r="AC20" s="79" t="s">
        <v>17</v>
      </c>
      <c r="AD20" s="70" t="s">
        <v>7</v>
      </c>
      <c r="AE20" s="74">
        <f t="shared" si="8"/>
        <v>-16.174328140000011</v>
      </c>
      <c r="AF20" s="74">
        <f t="shared" si="9"/>
        <v>-9.8140458400000004</v>
      </c>
      <c r="AG20" s="74">
        <f t="shared" si="10"/>
        <v>-15.181200339999982</v>
      </c>
      <c r="AH20" s="74">
        <f t="shared" si="11"/>
        <v>-10.372831740000001</v>
      </c>
    </row>
    <row r="21" spans="1:34" x14ac:dyDescent="0.35">
      <c r="A21" s="83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68" t="str">
        <f t="shared" ref="L21" si="105">INDEX($B$2:$B$3, MATCH(MIN(C20:C21),C20:C21,0))</f>
        <v>top</v>
      </c>
      <c r="M21" s="68" t="str">
        <f t="shared" ref="M21" si="106">INDEX($B$2:$B$3, MATCH(MIN(D20:D21),D20:D21,0))</f>
        <v>hollow1</v>
      </c>
      <c r="N21" s="68" t="str">
        <f t="shared" ref="N21" si="107">INDEX($B$2:$B$3, MATCH(MIN(E20:E21),E20:E21,0))</f>
        <v>hollow1</v>
      </c>
      <c r="O21" s="68" t="str">
        <f t="shared" ref="O21" si="108">INDEX($B$2:$B$3, MATCH(MIN(F20:F21),F20:F21,0))</f>
        <v>hollow1</v>
      </c>
      <c r="AA21">
        <f t="shared" si="7"/>
        <v>-304.61279636</v>
      </c>
      <c r="AC21" s="79" t="s">
        <v>17</v>
      </c>
      <c r="AD21" s="70" t="s">
        <v>84</v>
      </c>
      <c r="AE21" s="74">
        <f t="shared" si="8"/>
        <v>-15.721330439999985</v>
      </c>
      <c r="AF21" s="74">
        <f t="shared" si="9"/>
        <v>-16.347268939999985</v>
      </c>
      <c r="AG21" s="74">
        <f t="shared" si="10"/>
        <v>-16.095650740000004</v>
      </c>
      <c r="AH21" s="74">
        <f t="shared" si="11"/>
        <v>-13.788279239999971</v>
      </c>
    </row>
    <row r="22" spans="1:34" x14ac:dyDescent="0.35">
      <c r="A22" s="83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9">MIN(D22:D23)-D22</f>
        <v>-1.8890000000055807E-3</v>
      </c>
      <c r="I22">
        <f t="shared" ref="I22" si="110">MIN(E22:E23)-E22</f>
        <v>0</v>
      </c>
      <c r="J22">
        <f t="shared" ref="J22" si="111">MIN(F22:F23)-F22</f>
        <v>0</v>
      </c>
      <c r="L22">
        <f t="shared" ref="L22" si="112">MIN(C22:C23)</f>
        <v>-351.24990320000001</v>
      </c>
      <c r="M22">
        <f t="shared" ref="M22" si="113">MIN(D22:D23)</f>
        <v>-340.50231339999999</v>
      </c>
      <c r="N22">
        <f t="shared" ref="N22" si="114">MIN(E22:E23)</f>
        <v>-331.25346730000001</v>
      </c>
      <c r="O22">
        <f t="shared" ref="O22" si="115">MIN(F22:F23)</f>
        <v>-338.83313129999999</v>
      </c>
      <c r="AA22">
        <f t="shared" si="7"/>
        <v>-327.63376549999998</v>
      </c>
      <c r="AC22" s="79" t="s">
        <v>18</v>
      </c>
      <c r="AD22" s="70" t="s">
        <v>7</v>
      </c>
      <c r="AE22" s="74">
        <f t="shared" si="8"/>
        <v>-1.252489600000001</v>
      </c>
      <c r="AF22" s="74">
        <f t="shared" si="9"/>
        <v>-0.74865890000000412</v>
      </c>
      <c r="AG22" s="74">
        <f t="shared" si="10"/>
        <v>-4.0701800000029653E-2</v>
      </c>
      <c r="AH22" s="74">
        <f t="shared" si="11"/>
        <v>-1.9453658000000096</v>
      </c>
    </row>
    <row r="23" spans="1:34" x14ac:dyDescent="0.35">
      <c r="A23" s="83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68" t="str">
        <f t="shared" ref="L23" si="116">INDEX($B$2:$B$3, MATCH(MIN(C22:C23),C22:C23,0))</f>
        <v>hollow1</v>
      </c>
      <c r="M23" s="68" t="str">
        <f t="shared" ref="M23" si="117">INDEX($B$2:$B$3, MATCH(MIN(D22:D23),D22:D23,0))</f>
        <v>hollow1</v>
      </c>
      <c r="N23" s="68" t="str">
        <f t="shared" ref="N23" si="118">INDEX($B$2:$B$3, MATCH(MIN(E22:E23),E22:E23,0))</f>
        <v>top</v>
      </c>
      <c r="O23" s="68" t="str">
        <f t="shared" ref="O23" si="119">INDEX($B$2:$B$3, MATCH(MIN(F22:F23),F22:F23,0))</f>
        <v>top</v>
      </c>
      <c r="AA23">
        <f t="shared" si="7"/>
        <v>-327.63376549999998</v>
      </c>
      <c r="AC23" s="79" t="s">
        <v>18</v>
      </c>
      <c r="AD23" s="70" t="s">
        <v>84</v>
      </c>
      <c r="AE23" s="74">
        <f t="shared" si="8"/>
        <v>-1.5781377000000245</v>
      </c>
      <c r="AF23" s="74">
        <f t="shared" si="9"/>
        <v>-0.7505479000000097</v>
      </c>
      <c r="AG23" s="74">
        <f t="shared" si="10"/>
        <v>0.1048299999999851</v>
      </c>
      <c r="AH23" s="74">
        <f t="shared" si="11"/>
        <v>-1.7837730000000156</v>
      </c>
    </row>
    <row r="24" spans="1:34" x14ac:dyDescent="0.35">
      <c r="A24" s="83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20">MIN(D24:D25)-D24</f>
        <v>0</v>
      </c>
      <c r="I24">
        <f t="shared" ref="I24" si="121">MIN(E24:E25)-E24</f>
        <v>0</v>
      </c>
      <c r="J24">
        <f t="shared" ref="J24" si="122">MIN(F24:F25)-F24</f>
        <v>0</v>
      </c>
      <c r="L24">
        <f t="shared" ref="L24" si="123">MIN(C24:C25)</f>
        <v>-358.11986439999998</v>
      </c>
      <c r="M24">
        <f t="shared" ref="M24" si="124">MIN(D24:D25)</f>
        <v>-349.08960200000001</v>
      </c>
      <c r="N24">
        <f t="shared" ref="N24" si="125">MIN(E24:E25)</f>
        <v>-339.5621673</v>
      </c>
      <c r="O24">
        <f t="shared" ref="O24" si="126">MIN(F24:F25)</f>
        <v>-346.0113073</v>
      </c>
      <c r="AA24">
        <f t="shared" si="7"/>
        <v>-336.29197413000003</v>
      </c>
      <c r="AC24" s="79" t="s">
        <v>19</v>
      </c>
      <c r="AD24" s="70" t="s">
        <v>7</v>
      </c>
      <c r="AE24" s="74">
        <f t="shared" si="8"/>
        <v>0.51947213000004266</v>
      </c>
      <c r="AF24" s="74">
        <f t="shared" si="9"/>
        <v>-0.67962786999998492</v>
      </c>
      <c r="AG24" s="74">
        <f t="shared" si="10"/>
        <v>0.30880683000002973</v>
      </c>
      <c r="AH24" s="74">
        <f t="shared" si="11"/>
        <v>-0.46533316999997032</v>
      </c>
    </row>
    <row r="25" spans="1:34" x14ac:dyDescent="0.35">
      <c r="A25" s="83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68" t="str">
        <f t="shared" ref="L25" si="127">INDEX($B$2:$B$3, MATCH(MIN(C24:C25),C24:C25,0))</f>
        <v>hollow1</v>
      </c>
      <c r="M25" s="68" t="str">
        <f t="shared" ref="M25" si="128">INDEX($B$2:$B$3, MATCH(MIN(D24:D25),D24:D25,0))</f>
        <v>top</v>
      </c>
      <c r="N25" s="68" t="str">
        <f t="shared" ref="N25" si="129">INDEX($B$2:$B$3, MATCH(MIN(E24:E25),E24:E25,0))</f>
        <v>top</v>
      </c>
      <c r="O25" s="68" t="str">
        <f t="shared" ref="O25" si="130">INDEX($B$2:$B$3, MATCH(MIN(F24:F25),F24:F25,0))</f>
        <v>top</v>
      </c>
      <c r="AA25">
        <f t="shared" si="7"/>
        <v>-336.29197413000003</v>
      </c>
      <c r="AC25" s="79" t="s">
        <v>19</v>
      </c>
      <c r="AD25" s="70" t="s">
        <v>84</v>
      </c>
      <c r="AE25" s="74">
        <f t="shared" si="8"/>
        <v>0.21010973000004496</v>
      </c>
      <c r="AF25" s="74">
        <f t="shared" si="9"/>
        <v>-0.67674696999994843</v>
      </c>
      <c r="AG25" s="74">
        <f t="shared" si="10"/>
        <v>0.45491533000005502</v>
      </c>
      <c r="AH25" s="74">
        <f t="shared" si="11"/>
        <v>0.14047403000004488</v>
      </c>
    </row>
    <row r="26" spans="1:34" x14ac:dyDescent="0.35">
      <c r="A26" s="83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31">MIN(D26:D27)-D26</f>
        <v>0</v>
      </c>
      <c r="I26">
        <f t="shared" ref="I26" si="132">MIN(E26:E27)-E26</f>
        <v>0</v>
      </c>
      <c r="J26">
        <f t="shared" ref="J26" si="133">MIN(F26:F27)-F26</f>
        <v>0</v>
      </c>
      <c r="L26">
        <f t="shared" ref="L26" si="134">MIN(C26:C27)</f>
        <v>-358.90967360000002</v>
      </c>
      <c r="M26">
        <f t="shared" ref="M26" si="135">MIN(D26:D27)</f>
        <v>-350.22237589999997</v>
      </c>
      <c r="N26">
        <f t="shared" ref="N26" si="136">MIN(E26:E27)</f>
        <v>-340.51733410000003</v>
      </c>
      <c r="O26">
        <f t="shared" ref="O26" si="137">MIN(F26:F27)</f>
        <v>-346.37681429999998</v>
      </c>
      <c r="AA26">
        <f t="shared" si="7"/>
        <v>-336.94878917</v>
      </c>
      <c r="AC26" s="79" t="s">
        <v>20</v>
      </c>
      <c r="AD26" s="70" t="s">
        <v>7</v>
      </c>
      <c r="AE26" s="74">
        <f t="shared" si="8"/>
        <v>0.3036590699999695</v>
      </c>
      <c r="AF26" s="74">
        <f t="shared" si="9"/>
        <v>-1.1555867299999765</v>
      </c>
      <c r="AG26" s="74">
        <f t="shared" si="10"/>
        <v>1.0455069999970146E-2</v>
      </c>
      <c r="AH26" s="74">
        <f t="shared" si="11"/>
        <v>-0.17402512999998043</v>
      </c>
    </row>
    <row r="27" spans="1:34" x14ac:dyDescent="0.35">
      <c r="A27" s="83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68" t="str">
        <f t="shared" ref="L27" si="138">INDEX($B$2:$B$3, MATCH(MIN(C26:C27),C26:C27,0))</f>
        <v>hollow1</v>
      </c>
      <c r="M27" s="68" t="str">
        <f t="shared" ref="M27" si="139">INDEX($B$2:$B$3, MATCH(MIN(D26:D27),D26:D27,0))</f>
        <v>top</v>
      </c>
      <c r="N27" s="68" t="str">
        <f t="shared" ref="N27" si="140">INDEX($B$2:$B$3, MATCH(MIN(E26:E27),E26:E27,0))</f>
        <v>top</v>
      </c>
      <c r="O27" s="68" t="str">
        <f t="shared" ref="O27" si="141">INDEX($B$2:$B$3, MATCH(MIN(F26:F27),F26:F27,0))</f>
        <v>top</v>
      </c>
      <c r="AA27">
        <f t="shared" si="7"/>
        <v>-336.94878917</v>
      </c>
      <c r="AC27" s="79" t="s">
        <v>20</v>
      </c>
      <c r="AD27" s="70" t="s">
        <v>84</v>
      </c>
      <c r="AE27" s="74">
        <f t="shared" si="8"/>
        <v>7.7115569999978373E-2</v>
      </c>
      <c r="AF27" s="74">
        <f t="shared" si="9"/>
        <v>-1.155266429999978</v>
      </c>
      <c r="AG27" s="74">
        <f t="shared" si="10"/>
        <v>0.41988446999999196</v>
      </c>
      <c r="AH27" s="74">
        <f t="shared" si="11"/>
        <v>0.39041326999999137</v>
      </c>
    </row>
    <row r="28" spans="1:34" x14ac:dyDescent="0.35">
      <c r="A28" s="83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42">MIN(D28:D29)-D28</f>
        <v>0</v>
      </c>
      <c r="I28">
        <f t="shared" ref="I28" si="143">MIN(E28:E29)-E28</f>
        <v>0</v>
      </c>
      <c r="J28">
        <f t="shared" ref="J28" si="144">MIN(F28:F29)-F28</f>
        <v>0</v>
      </c>
      <c r="L28">
        <f t="shared" ref="L28" si="145">MIN(C28:C29)</f>
        <v>-338.75253099999998</v>
      </c>
      <c r="M28">
        <f t="shared" ref="M28" si="146">MIN(D28:D29)</f>
        <v>-330.31515889999997</v>
      </c>
      <c r="N28">
        <f t="shared" ref="N28" si="147">MIN(E28:E29)</f>
        <v>-320.3400451</v>
      </c>
      <c r="O28">
        <f t="shared" ref="O28" si="148">MIN(F28:F29)</f>
        <v>-325.19349720000002</v>
      </c>
      <c r="AA28">
        <f t="shared" si="7"/>
        <v>-316.56662510000001</v>
      </c>
      <c r="AC28" s="79" t="s">
        <v>21</v>
      </c>
      <c r="AD28" s="70" t="s">
        <v>7</v>
      </c>
      <c r="AE28" s="74">
        <f t="shared" si="8"/>
        <v>-2.7770199999974654E-2</v>
      </c>
      <c r="AF28" s="74">
        <f t="shared" si="9"/>
        <v>-1.6305337999999612</v>
      </c>
      <c r="AG28" s="74">
        <f t="shared" si="10"/>
        <v>-0.19441999999998716</v>
      </c>
      <c r="AH28" s="74">
        <f t="shared" si="11"/>
        <v>0.62712789999998586</v>
      </c>
    </row>
    <row r="29" spans="1:34" x14ac:dyDescent="0.35">
      <c r="A29" s="83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68" t="str">
        <f t="shared" ref="L29" si="149">INDEX($B$2:$B$3, MATCH(MIN(C28:C29),C28:C29,0))</f>
        <v>hollow1</v>
      </c>
      <c r="M29" s="68" t="str">
        <f t="shared" ref="M29" si="150">INDEX($B$2:$B$3, MATCH(MIN(D28:D29),D28:D29,0))</f>
        <v>top</v>
      </c>
      <c r="N29" s="68" t="str">
        <f t="shared" ref="N29" si="151">INDEX($B$2:$B$3, MATCH(MIN(E28:E29),E28:E29,0))</f>
        <v>top</v>
      </c>
      <c r="O29" s="68" t="str">
        <f t="shared" ref="O29" si="152">INDEX($B$2:$B$3, MATCH(MIN(F28:F29),F28:F29,0))</f>
        <v>top</v>
      </c>
      <c r="AA29">
        <f t="shared" si="7"/>
        <v>-316.56662510000001</v>
      </c>
      <c r="AC29" s="79" t="s">
        <v>21</v>
      </c>
      <c r="AD29" s="70" t="s">
        <v>84</v>
      </c>
      <c r="AE29" s="74">
        <f t="shared" si="8"/>
        <v>-0.14790589999996628</v>
      </c>
      <c r="AF29" s="74">
        <f t="shared" si="9"/>
        <v>-0.81827920000000098</v>
      </c>
      <c r="AG29" s="74">
        <f t="shared" si="10"/>
        <v>0.26943880000003828</v>
      </c>
      <c r="AH29" s="74">
        <f t="shared" si="11"/>
        <v>0.71574130000002834</v>
      </c>
    </row>
    <row r="30" spans="1:34" x14ac:dyDescent="0.35">
      <c r="A30" s="83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53">MIN(D30:D31)-D30</f>
        <v>-0.19784570000001622</v>
      </c>
      <c r="I30">
        <f t="shared" ref="I30" si="154">MIN(E30:E31)-E30</f>
        <v>0</v>
      </c>
      <c r="J30">
        <f t="shared" ref="J30" si="155">MIN(F30:F31)-F30</f>
        <v>0</v>
      </c>
      <c r="L30">
        <f t="shared" ref="L30" si="156">MIN(C30:C31)</f>
        <v>-326.06019909999998</v>
      </c>
      <c r="M30">
        <f t="shared" ref="M30" si="157">MIN(D30:D31)</f>
        <v>-317.4606149</v>
      </c>
      <c r="N30">
        <f t="shared" ref="N30" si="158">MIN(E30:E31)</f>
        <v>-307.73869910000002</v>
      </c>
      <c r="O30">
        <f t="shared" ref="O30" si="159">MIN(F30:F31)</f>
        <v>-312.23937640000003</v>
      </c>
      <c r="AA30">
        <f t="shared" si="7"/>
        <v>-304.33515631</v>
      </c>
      <c r="AC30" s="79" t="s">
        <v>22</v>
      </c>
      <c r="AD30" s="70" t="s">
        <v>7</v>
      </c>
      <c r="AE30" s="74">
        <f t="shared" si="8"/>
        <v>0.31295721000002485</v>
      </c>
      <c r="AF30" s="74">
        <f t="shared" si="9"/>
        <v>-0.80961288999997727</v>
      </c>
      <c r="AG30" s="74">
        <f t="shared" si="10"/>
        <v>0.17545720999998293</v>
      </c>
      <c r="AH30" s="74">
        <f t="shared" si="11"/>
        <v>1.3497799099999761</v>
      </c>
    </row>
    <row r="31" spans="1:34" x14ac:dyDescent="0.35">
      <c r="A31" s="83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68" t="str">
        <f t="shared" ref="L31" si="160">INDEX($B$2:$B$3, MATCH(MIN(C30:C31),C30:C31,0))</f>
        <v>top</v>
      </c>
      <c r="M31" s="68" t="str">
        <f t="shared" ref="M31" si="161">INDEX($B$2:$B$3, MATCH(MIN(D30:D31),D30:D31,0))</f>
        <v>hollow1</v>
      </c>
      <c r="N31" s="68" t="str">
        <f t="shared" ref="N31" si="162">INDEX($B$2:$B$3, MATCH(MIN(E30:E31),E30:E31,0))</f>
        <v>top</v>
      </c>
      <c r="O31" s="68" t="str">
        <f t="shared" ref="O31" si="163">INDEX($B$2:$B$3, MATCH(MIN(F30:F31),F30:F31,0))</f>
        <v>top</v>
      </c>
      <c r="AA31">
        <f t="shared" si="7"/>
        <v>-304.33515631</v>
      </c>
      <c r="AC31" s="79" t="s">
        <v>22</v>
      </c>
      <c r="AD31" s="70" t="s">
        <v>84</v>
      </c>
      <c r="AE31" s="74">
        <f t="shared" si="8"/>
        <v>0.32859731000000947</v>
      </c>
      <c r="AF31" s="74">
        <f t="shared" si="9"/>
        <v>-1.0074585899999935</v>
      </c>
      <c r="AG31" s="74">
        <f t="shared" si="10"/>
        <v>0.39728051000002251</v>
      </c>
      <c r="AH31" s="74">
        <f t="shared" si="11"/>
        <v>1.5971663100000151</v>
      </c>
    </row>
    <row r="32" spans="1:34" x14ac:dyDescent="0.35">
      <c r="A32" s="83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64">MIN(D32:D33)-D32</f>
        <v>0</v>
      </c>
      <c r="I32">
        <f t="shared" ref="I32" si="165">MIN(E32:E33)-E32</f>
        <v>-0.51435199999997394</v>
      </c>
      <c r="J32">
        <f t="shared" ref="J32" si="166">MIN(F32:F33)-F32</f>
        <v>-2.605843880000009</v>
      </c>
      <c r="L32">
        <f>MIN(C32)</f>
        <v>-278.3497246</v>
      </c>
      <c r="M32">
        <f t="shared" ref="M32" si="167">MIN(D32:D33)</f>
        <v>-270.01116619999999</v>
      </c>
      <c r="N32">
        <f t="shared" ref="N32" si="168">MIN(E32:E33)</f>
        <v>-260.18731359999998</v>
      </c>
      <c r="O32">
        <f>MIN(F32)</f>
        <v>-265.42110472000002</v>
      </c>
      <c r="AA32">
        <f t="shared" si="7"/>
        <v>-257.67476336999999</v>
      </c>
      <c r="AC32" s="79" t="s">
        <v>23</v>
      </c>
      <c r="AD32" s="70" t="s">
        <v>7</v>
      </c>
      <c r="AE32" s="74">
        <f t="shared" si="8"/>
        <v>1.3630387699999917</v>
      </c>
      <c r="AF32" s="74">
        <f t="shared" si="9"/>
        <v>-0.21840282999999694</v>
      </c>
      <c r="AG32" s="74">
        <f t="shared" si="10"/>
        <v>1.5808017699999861</v>
      </c>
      <c r="AH32" s="74">
        <f t="shared" si="11"/>
        <v>1.5076586499999771</v>
      </c>
    </row>
    <row r="33" spans="1:34" x14ac:dyDescent="0.35">
      <c r="A33" s="83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68" t="str">
        <f t="shared" ref="L33" si="169">INDEX($B$2:$B$3, MATCH(MIN(C32:C33),C32:C33,0))</f>
        <v>hollow1</v>
      </c>
      <c r="M33" s="68" t="str">
        <f t="shared" ref="M33" si="170">INDEX($B$2:$B$3, MATCH(MIN(D32:D33),D32:D33,0))</f>
        <v>top</v>
      </c>
      <c r="N33" s="68" t="str">
        <f t="shared" ref="N33" si="171">INDEX($B$2:$B$3, MATCH(MIN(E32:E33),E32:E33,0))</f>
        <v>hollow1</v>
      </c>
      <c r="O33" s="68" t="str">
        <f t="shared" ref="O33" si="172">INDEX($B$2:$B$3, MATCH(MIN(F32:F33),F32:F33,0))</f>
        <v>hollow1</v>
      </c>
      <c r="AA33">
        <f t="shared" si="7"/>
        <v>-257.67476336999999</v>
      </c>
      <c r="AC33" s="79" t="s">
        <v>23</v>
      </c>
      <c r="AD33" s="70" t="s">
        <v>84</v>
      </c>
      <c r="AE33" s="74">
        <f t="shared" si="8"/>
        <v>-1.0307797300000172</v>
      </c>
      <c r="AF33" s="74">
        <f t="shared" si="9"/>
        <v>-0.1852231299999918</v>
      </c>
      <c r="AG33" s="74">
        <f t="shared" si="10"/>
        <v>1.0664497700000122</v>
      </c>
      <c r="AH33" s="74">
        <f t="shared" si="11"/>
        <v>-1.0981852300000319</v>
      </c>
    </row>
  </sheetData>
  <mergeCells count="32">
    <mergeCell ref="AC32:AC33"/>
    <mergeCell ref="AC22:AC23"/>
    <mergeCell ref="AC24:AC25"/>
    <mergeCell ref="AC26:AC27"/>
    <mergeCell ref="AC28:AC29"/>
    <mergeCell ref="AC30:AC31"/>
    <mergeCell ref="AC12:AC13"/>
    <mergeCell ref="AC14:AC15"/>
    <mergeCell ref="AC16:AC17"/>
    <mergeCell ref="AC18:AC19"/>
    <mergeCell ref="AC20:AC21"/>
    <mergeCell ref="AC2:AC3"/>
    <mergeCell ref="AC4:AC5"/>
    <mergeCell ref="AC6:AC7"/>
    <mergeCell ref="AC8:AC9"/>
    <mergeCell ref="AC10:AC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T14" sqref="T14"/>
    </sheetView>
  </sheetViews>
  <sheetFormatPr defaultRowHeight="14.5" x14ac:dyDescent="0.35"/>
  <cols>
    <col min="1" max="16384" width="8.7265625" style="40"/>
  </cols>
  <sheetData>
    <row r="1" spans="2:29" x14ac:dyDescent="0.35">
      <c r="L1" s="85" t="s">
        <v>39</v>
      </c>
      <c r="M1" s="85"/>
      <c r="N1" s="85"/>
      <c r="O1" s="85"/>
      <c r="Q1" s="86" t="s">
        <v>40</v>
      </c>
      <c r="R1" s="86"/>
      <c r="T1" s="85" t="s">
        <v>41</v>
      </c>
      <c r="U1" s="85"/>
      <c r="V1" s="85"/>
      <c r="W1" s="8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0" t="s">
        <v>70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X4" s="21" t="s">
        <v>6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X5" s="21" t="s">
        <v>9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X6" s="69" t="s">
        <v>10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X7" s="69" t="s">
        <v>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X8" s="69" t="s">
        <v>12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X9" s="69" t="s">
        <v>13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X10" s="69" t="s">
        <v>14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-278.32116409999998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1.0006531500000428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X11" s="21" t="s">
        <v>15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1.3336531500000337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X12" s="21" t="s">
        <v>16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X13" s="21" t="s">
        <v>17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X14" s="21" t="s">
        <v>18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X15" s="21" t="s">
        <v>19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X16" s="21" t="s">
        <v>20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X17" s="21" t="s">
        <v>21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X18" s="21" t="s">
        <v>22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X19" s="21" t="s">
        <v>23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87" t="s">
        <v>69</v>
      </c>
      <c r="R23" s="87"/>
      <c r="S23" s="87"/>
      <c r="T23" s="87"/>
      <c r="U23" s="87"/>
      <c r="V23" s="87"/>
      <c r="W23" s="87"/>
      <c r="X23" s="87"/>
      <c r="Y23" s="8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6" sqref="K16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AB4" sqref="AB4:AB5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X6" s="69" t="s">
        <v>10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X7" s="69" t="s">
        <v>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X8" s="69" t="s">
        <v>12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X9" s="69" t="s">
        <v>13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X10" s="69" t="s">
        <v>14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21" t="s">
        <v>15</v>
      </c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21" t="s">
        <v>16</v>
      </c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21" t="s">
        <v>17</v>
      </c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21" t="s">
        <v>18</v>
      </c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21" t="s">
        <v>19</v>
      </c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21" t="s">
        <v>20</v>
      </c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21" t="s">
        <v>21</v>
      </c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21" t="s">
        <v>22</v>
      </c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21" t="s">
        <v>23</v>
      </c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0" spans="1:29" x14ac:dyDescent="0.35">
      <c r="AA20" s="15"/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B21" zoomScale="85" zoomScaleNormal="85" workbookViewId="0">
      <selection activeCell="AC1" sqref="AC1:AH65"/>
    </sheetView>
  </sheetViews>
  <sheetFormatPr defaultRowHeight="14.5" x14ac:dyDescent="0.35"/>
  <cols>
    <col min="19" max="19" width="8.7265625" style="12"/>
  </cols>
  <sheetData>
    <row r="1" spans="1:3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85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f>dimer_b!C4</f>
        <v>-293.35039803000001</v>
      </c>
      <c r="AA2">
        <f>INDEX($Z$2:$Z$17,ROUND(ROW(Z2)/4, 0))</f>
        <v>-293.35039803000001</v>
      </c>
      <c r="AC2" s="79" t="s">
        <v>6</v>
      </c>
      <c r="AD2" s="70" t="s">
        <v>7</v>
      </c>
      <c r="AE2" s="74">
        <f>C2-AA2-$R$4-0.5*$R$3</f>
        <v>0.30922580000002453</v>
      </c>
      <c r="AF2" s="74">
        <f>D2-AA2-$R$6</f>
        <v>-0.50724405999999966</v>
      </c>
      <c r="AG2" s="74">
        <f>E2-AA2-0.5*$R$3</f>
        <v>1.1227244799999805</v>
      </c>
      <c r="AH2" s="74">
        <f>F2-AA2-$R$5+0.5*$R$3</f>
        <v>-0.79625706999998647</v>
      </c>
    </row>
    <row r="3" spans="1:34" x14ac:dyDescent="0.35">
      <c r="A3" s="83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68" t="str">
        <f>INDEX($B$2:$B$5, MATCH(MIN(C2:C5),C2:C5,0))</f>
        <v>hollow2</v>
      </c>
      <c r="M3" s="68" t="str">
        <f t="shared" ref="M3:O3" si="2">INDEX($B$2:$B$5, MATCH(MIN(D2:D5),D2:D5,0))</f>
        <v>hollow2</v>
      </c>
      <c r="N3" s="68" t="str">
        <f t="shared" si="2"/>
        <v>hollow2</v>
      </c>
      <c r="O3" s="68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  <c r="Z3" s="7">
        <f>dimer_b!C5</f>
        <v>-295.58632627999998</v>
      </c>
      <c r="AA3">
        <f t="shared" ref="AA3:AA65" si="7">INDEX($Z$2:$Z$17,ROUND(ROW(Z3)/4, 0))</f>
        <v>-293.35039803000001</v>
      </c>
      <c r="AC3" s="79"/>
      <c r="AD3" s="70" t="s">
        <v>25</v>
      </c>
      <c r="AE3" s="74">
        <f t="shared" ref="AE3:AE65" si="8">C3-AA3-$R$4-0.5*$R$3</f>
        <v>0.90282453000002105</v>
      </c>
      <c r="AF3" s="74">
        <f t="shared" ref="AF3:AF65" si="9">D3-AA3-$R$6</f>
        <v>0.22959283000000674</v>
      </c>
      <c r="AG3" s="74">
        <f t="shared" ref="AG3:AG65" si="10">E3-AA3-0.5*$R$3</f>
        <v>0.58363515000001298</v>
      </c>
      <c r="AH3" s="74">
        <f t="shared" ref="AH3:AH65" si="11">F3-AA3-$R$5+0.5*$R$3</f>
        <v>-0.77436666000001741</v>
      </c>
    </row>
    <row r="4" spans="1:34" x14ac:dyDescent="0.35">
      <c r="A4" s="83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7">
        <f>dimer_b!C6</f>
        <v>-294.60246881</v>
      </c>
      <c r="AA4">
        <f t="shared" si="7"/>
        <v>-293.35039803000001</v>
      </c>
      <c r="AC4" s="79"/>
      <c r="AD4" s="70" t="s">
        <v>8</v>
      </c>
      <c r="AE4" s="74">
        <f t="shared" si="8"/>
        <v>0.25367493999998514</v>
      </c>
      <c r="AF4" s="74">
        <f t="shared" si="9"/>
        <v>-0.47178670999999817</v>
      </c>
      <c r="AG4" s="74">
        <f t="shared" si="10"/>
        <v>0.23392467000001416</v>
      </c>
      <c r="AH4" s="74">
        <f t="shared" si="11"/>
        <v>-0.84062325999999166</v>
      </c>
    </row>
    <row r="5" spans="1:34" x14ac:dyDescent="0.35">
      <c r="A5" s="83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  <c r="Z5">
        <f>dimer_b!C7</f>
        <v>-292.37869689000001</v>
      </c>
      <c r="AA5">
        <f t="shared" si="7"/>
        <v>-293.35039803000001</v>
      </c>
      <c r="AC5" s="79"/>
      <c r="AD5" s="70" t="s">
        <v>26</v>
      </c>
      <c r="AE5" s="74">
        <f t="shared" si="8"/>
        <v>1.6780249999999608E-2</v>
      </c>
      <c r="AF5" s="74">
        <f t="shared" si="9"/>
        <v>-0.50919298999996876</v>
      </c>
      <c r="AG5" s="74">
        <f t="shared" si="10"/>
        <v>9.0882140000011713E-2</v>
      </c>
      <c r="AH5" s="74">
        <f t="shared" si="11"/>
        <v>-0.79656888000001436</v>
      </c>
    </row>
    <row r="6" spans="1:34" x14ac:dyDescent="0.35">
      <c r="A6" s="83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12">MIN(D6:D9)-D6</f>
        <v>-6.0411599999952159E-3</v>
      </c>
      <c r="I6">
        <f t="shared" ref="I6" si="13">MIN(E6:E9)-E6</f>
        <v>-0.33249196000002712</v>
      </c>
      <c r="J6">
        <f t="shared" ref="J6" si="14">MIN(F6:F9)-F6</f>
        <v>0</v>
      </c>
      <c r="L6">
        <f t="shared" ref="L6" si="15">MIN(C6:C9)</f>
        <v>-317.25607017999999</v>
      </c>
      <c r="M6">
        <f t="shared" ref="M6" si="16">MIN(D6:D9)</f>
        <v>-308.4616628</v>
      </c>
      <c r="N6">
        <f t="shared" ref="N6" si="17">MIN(E6:E9)</f>
        <v>-298.78148016</v>
      </c>
      <c r="O6">
        <f t="shared" ref="O6" si="18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  <c r="Z6">
        <f>dimer_b!C8</f>
        <v>-290.75830592</v>
      </c>
      <c r="AA6">
        <f t="shared" si="7"/>
        <v>-295.58632627999998</v>
      </c>
      <c r="AC6" s="79" t="s">
        <v>9</v>
      </c>
      <c r="AD6" s="70" t="s">
        <v>7</v>
      </c>
      <c r="AE6" s="74">
        <f t="shared" si="8"/>
        <v>0.40731723999998648</v>
      </c>
      <c r="AF6" s="74">
        <f t="shared" si="9"/>
        <v>-0.75129536000002339</v>
      </c>
      <c r="AG6" s="74">
        <f t="shared" si="10"/>
        <v>0.71633808000000654</v>
      </c>
      <c r="AH6" s="74">
        <f t="shared" si="11"/>
        <v>-0.52605724000001919</v>
      </c>
    </row>
    <row r="7" spans="1:34" x14ac:dyDescent="0.35">
      <c r="A7" s="83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hollow2</v>
      </c>
      <c r="N7" s="68" t="str">
        <f t="shared" ref="N7" si="21">INDEX($B$2:$B$5, MATCH(MIN(E6:E9),E6:E9,0))</f>
        <v>hollow2</v>
      </c>
      <c r="O7" s="68" t="str">
        <f t="shared" ref="O7" si="22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  <c r="Z7">
        <f>dimer_b!C9</f>
        <v>-288.95021006000002</v>
      </c>
      <c r="AA7">
        <f t="shared" si="7"/>
        <v>-295.58632627999998</v>
      </c>
      <c r="AC7" s="79"/>
      <c r="AD7" s="70" t="s">
        <v>25</v>
      </c>
      <c r="AE7" s="74">
        <f t="shared" si="8"/>
        <v>1.0128205999999866</v>
      </c>
      <c r="AF7" s="74">
        <f t="shared" si="9"/>
        <v>0.16350239999997562</v>
      </c>
      <c r="AG7" s="74">
        <f t="shared" si="10"/>
        <v>0.86602997999999998</v>
      </c>
      <c r="AH7" s="74">
        <f t="shared" si="11"/>
        <v>-0.37032388000001992</v>
      </c>
    </row>
    <row r="8" spans="1:34" x14ac:dyDescent="0.35">
      <c r="A8" s="83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  <c r="Z8">
        <f>dimer_b!C10</f>
        <v>-286.25359058999999</v>
      </c>
      <c r="AA8">
        <f t="shared" si="7"/>
        <v>-295.58632627999998</v>
      </c>
      <c r="AC8" s="79"/>
      <c r="AD8" s="70" t="s">
        <v>8</v>
      </c>
      <c r="AE8" s="74">
        <f t="shared" si="8"/>
        <v>0.36825609999998532</v>
      </c>
      <c r="AF8" s="74">
        <f t="shared" si="9"/>
        <v>-0.7507816500000164</v>
      </c>
      <c r="AG8" s="74">
        <f t="shared" si="10"/>
        <v>0.41759207999995551</v>
      </c>
      <c r="AH8" s="74">
        <f t="shared" si="11"/>
        <v>-0.3780296900000244</v>
      </c>
    </row>
    <row r="9" spans="1:34" x14ac:dyDescent="0.35">
      <c r="A9" s="83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  <c r="Z9">
        <f>dimer_b!C11</f>
        <v>-282.50032442000003</v>
      </c>
      <c r="AA9">
        <f t="shared" si="7"/>
        <v>-295.58632627999998</v>
      </c>
      <c r="AC9" s="79"/>
      <c r="AD9" s="70" t="s">
        <v>26</v>
      </c>
      <c r="AE9" s="74">
        <f t="shared" si="8"/>
        <v>0.51176649999995361</v>
      </c>
      <c r="AF9" s="74">
        <f t="shared" si="9"/>
        <v>-0.75733652000001861</v>
      </c>
      <c r="AG9" s="74">
        <f t="shared" si="10"/>
        <v>0.38384611999997942</v>
      </c>
      <c r="AH9" s="74">
        <f t="shared" si="11"/>
        <v>-0.46960148000001345</v>
      </c>
    </row>
    <row r="10" spans="1:34" x14ac:dyDescent="0.35">
      <c r="A10" s="83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23">MIN(D10:D13)-D10</f>
        <v>-2.1510809999995217E-2</v>
      </c>
      <c r="I10">
        <f t="shared" ref="I10" si="24">MIN(E10:E13)-E10</f>
        <v>0</v>
      </c>
      <c r="J10">
        <f t="shared" ref="J10" si="25">MIN(F10:F13)-F10</f>
        <v>0</v>
      </c>
      <c r="L10">
        <f t="shared" ref="L10" si="26">MIN(C10:C13)</f>
        <v>-316.24323815000002</v>
      </c>
      <c r="M10">
        <f t="shared" ref="M10" si="27">MIN(D10:D13)</f>
        <v>-307.75759203000001</v>
      </c>
      <c r="N10">
        <f t="shared" ref="N10" si="28">MIN(E10:E13)</f>
        <v>-298.26836917000003</v>
      </c>
      <c r="O10">
        <f t="shared" ref="O10" si="29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  <c r="Z10" s="7">
        <f>dimer_b!C12</f>
        <v>-277.79529903999997</v>
      </c>
      <c r="AA10">
        <f t="shared" si="7"/>
        <v>-294.60246881</v>
      </c>
      <c r="AC10" s="79" t="s">
        <v>10</v>
      </c>
      <c r="AD10" s="70" t="s">
        <v>7</v>
      </c>
      <c r="AE10" s="74">
        <f t="shared" si="8"/>
        <v>0.39723065999997997</v>
      </c>
      <c r="AF10" s="74">
        <f t="shared" si="9"/>
        <v>-1.0156124100000117</v>
      </c>
      <c r="AG10" s="74">
        <f t="shared" si="10"/>
        <v>-8.6900360000023102E-2</v>
      </c>
      <c r="AH10" s="74">
        <f t="shared" si="11"/>
        <v>-0.24103400999998348</v>
      </c>
    </row>
    <row r="11" spans="1:34" x14ac:dyDescent="0.35">
      <c r="A11" s="83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68" t="str">
        <f t="shared" ref="L11" si="30">INDEX($B$2:$B$5, MATCH(MIN(C10:C13),C10:C13,0))</f>
        <v>top</v>
      </c>
      <c r="M11" s="68" t="str">
        <f t="shared" ref="M11" si="31">INDEX($B$2:$B$5, MATCH(MIN(D10:D13),D10:D13,0))</f>
        <v>hollow2</v>
      </c>
      <c r="N11" s="68" t="str">
        <f t="shared" ref="N11" si="32">INDEX($B$2:$B$5, MATCH(MIN(E10:E13),E10:E13,0))</f>
        <v>top</v>
      </c>
      <c r="O11" s="68" t="str">
        <f t="shared" ref="O11" si="33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  <c r="Z11" s="7">
        <f>dimer_b!C13</f>
        <v>-294.26010859000002</v>
      </c>
      <c r="AA11">
        <f t="shared" si="7"/>
        <v>-294.60246881</v>
      </c>
      <c r="AC11" s="79" t="s">
        <v>10</v>
      </c>
      <c r="AD11" s="70" t="s">
        <v>25</v>
      </c>
      <c r="AE11" s="74">
        <f t="shared" si="8"/>
        <v>0.93960907000000615</v>
      </c>
      <c r="AF11" s="74">
        <f t="shared" si="9"/>
        <v>0.19429556000000581</v>
      </c>
      <c r="AG11" s="74">
        <f t="shared" si="10"/>
        <v>0.86425655999999362</v>
      </c>
      <c r="AH11" s="74">
        <f t="shared" si="11"/>
        <v>0.11549233999998387</v>
      </c>
    </row>
    <row r="12" spans="1:34" x14ac:dyDescent="0.35">
      <c r="A12" s="83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  <c r="Z12" s="7">
        <f>dimer_b!C14</f>
        <v>-296.55986614</v>
      </c>
      <c r="AA12">
        <f t="shared" si="7"/>
        <v>-294.60246881</v>
      </c>
      <c r="AC12" s="79" t="s">
        <v>10</v>
      </c>
      <c r="AD12" s="70" t="s">
        <v>8</v>
      </c>
      <c r="AE12" s="74">
        <f t="shared" si="8"/>
        <v>0.40874898999998122</v>
      </c>
      <c r="AF12" s="74">
        <f t="shared" si="9"/>
        <v>-1.0366584000000163</v>
      </c>
      <c r="AG12" s="74">
        <f t="shared" si="10"/>
        <v>0.32391137000001136</v>
      </c>
      <c r="AH12" s="74">
        <f t="shared" si="11"/>
        <v>0.17951464000001716</v>
      </c>
    </row>
    <row r="13" spans="1:34" x14ac:dyDescent="0.35">
      <c r="A13" s="83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  <c r="Z13" s="7">
        <f>dimer_b!C15</f>
        <v>-296.65121391999998</v>
      </c>
      <c r="AA13">
        <f t="shared" si="7"/>
        <v>-294.60246881</v>
      </c>
      <c r="AC13" s="79" t="s">
        <v>10</v>
      </c>
      <c r="AD13" s="70" t="s">
        <v>26</v>
      </c>
      <c r="AE13" s="74">
        <f t="shared" si="8"/>
        <v>0.47008698000000804</v>
      </c>
      <c r="AF13" s="74">
        <f t="shared" si="9"/>
        <v>-1.0371232200000069</v>
      </c>
      <c r="AG13" s="74">
        <f t="shared" si="10"/>
        <v>0.49383904000000411</v>
      </c>
      <c r="AH13" s="74">
        <f t="shared" si="11"/>
        <v>-0.18675218000000404</v>
      </c>
    </row>
    <row r="14" spans="1:34" x14ac:dyDescent="0.35">
      <c r="A14" s="83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34">MIN(D14:D17)-D14</f>
        <v>0</v>
      </c>
      <c r="I14">
        <f t="shared" ref="I14" si="35">MIN(E14:E17)-E14</f>
        <v>0</v>
      </c>
      <c r="J14">
        <f t="shared" ref="J14" si="36">MIN(F14:F17)-F14</f>
        <v>-0.50502024999997275</v>
      </c>
      <c r="L14">
        <f t="shared" ref="L14" si="37">MIN(C14:C17)</f>
        <v>-314.31060801000001</v>
      </c>
      <c r="M14">
        <f t="shared" ref="M14" si="38">MIN(D14:D17)</f>
        <v>-305.89117389</v>
      </c>
      <c r="N14">
        <f t="shared" ref="N14" si="39">MIN(E14:E17)</f>
        <v>-296.07219656000001</v>
      </c>
      <c r="O14">
        <f t="shared" ref="O14" si="40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  <c r="Z14" s="7">
        <f>dimer_b!C16</f>
        <v>-296.62848849</v>
      </c>
      <c r="AA14">
        <f t="shared" si="7"/>
        <v>-292.37869689000001</v>
      </c>
      <c r="AC14" s="79" t="s">
        <v>11</v>
      </c>
      <c r="AD14" s="70" t="s">
        <v>7</v>
      </c>
      <c r="AE14" s="74">
        <f t="shared" si="8"/>
        <v>0.19402108000001617</v>
      </c>
      <c r="AF14" s="74">
        <f t="shared" si="9"/>
        <v>-1.3944769999999895</v>
      </c>
      <c r="AG14" s="74">
        <f t="shared" si="10"/>
        <v>-0.11449966999999406</v>
      </c>
      <c r="AH14" s="74">
        <f t="shared" si="11"/>
        <v>0.38762592999999379</v>
      </c>
    </row>
    <row r="15" spans="1:34" x14ac:dyDescent="0.35">
      <c r="A15" s="83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top</v>
      </c>
      <c r="N15" s="68" t="str">
        <f t="shared" ref="N15" si="43">INDEX($B$2:$B$5, MATCH(MIN(E14:E17),E14:E17,0))</f>
        <v>top</v>
      </c>
      <c r="O15" s="68" t="str">
        <f t="shared" ref="O15" si="44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  <c r="Z15" s="7">
        <f>dimer_b!C17</f>
        <v>-292.72810299999998</v>
      </c>
      <c r="AA15">
        <f t="shared" si="7"/>
        <v>-292.37869689000001</v>
      </c>
      <c r="AC15" s="79" t="s">
        <v>11</v>
      </c>
      <c r="AD15" s="70" t="s">
        <v>25</v>
      </c>
      <c r="AE15" s="74">
        <f t="shared" si="8"/>
        <v>0.79020221000000701</v>
      </c>
      <c r="AF15" s="74">
        <f t="shared" si="9"/>
        <v>2.0554460000033359E-2</v>
      </c>
      <c r="AG15" s="74">
        <f t="shared" si="10"/>
        <v>0.76021196999999274</v>
      </c>
      <c r="AH15" s="74">
        <f t="shared" si="11"/>
        <v>1.7739904000000402</v>
      </c>
    </row>
    <row r="16" spans="1:34" x14ac:dyDescent="0.35">
      <c r="A16" s="83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  <c r="Z16" s="7">
        <f>dimer_b!C18</f>
        <v>-290.08258510000002</v>
      </c>
      <c r="AA16">
        <f t="shared" si="7"/>
        <v>-292.37869689000001</v>
      </c>
      <c r="AC16" s="79" t="s">
        <v>11</v>
      </c>
      <c r="AD16" s="70" t="s">
        <v>8</v>
      </c>
      <c r="AE16" s="74">
        <f t="shared" si="8"/>
        <v>0.1060888800000046</v>
      </c>
      <c r="AF16" s="74">
        <f t="shared" si="9"/>
        <v>-1.332121439999975</v>
      </c>
      <c r="AG16" s="74">
        <f t="shared" si="10"/>
        <v>0.26361631000002417</v>
      </c>
      <c r="AH16" s="74">
        <f t="shared" si="11"/>
        <v>-0.11739431999997896</v>
      </c>
    </row>
    <row r="17" spans="1:34" x14ac:dyDescent="0.35">
      <c r="A17" s="83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  <c r="Z17" s="7">
        <f>dimer_b!C19</f>
        <v>-280.17143047000002</v>
      </c>
      <c r="AA17">
        <f t="shared" si="7"/>
        <v>-292.37869689000001</v>
      </c>
      <c r="AC17" s="79" t="s">
        <v>11</v>
      </c>
      <c r="AD17" s="70" t="s">
        <v>26</v>
      </c>
      <c r="AE17" s="74">
        <f t="shared" si="8"/>
        <v>0.84201788000000333</v>
      </c>
      <c r="AF17" s="74">
        <f t="shared" si="9"/>
        <v>-1.3941853299999654</v>
      </c>
      <c r="AG17" s="74">
        <f t="shared" si="10"/>
        <v>0.32435844000001834</v>
      </c>
      <c r="AH17" s="74">
        <f t="shared" si="11"/>
        <v>0.61398340000003282</v>
      </c>
    </row>
    <row r="18" spans="1:34" x14ac:dyDescent="0.35">
      <c r="A18" s="83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5">MIN(D18:D21)-D18</f>
        <v>-2.3371600000245962E-3</v>
      </c>
      <c r="I18">
        <f t="shared" ref="I18" si="46">MIN(E18:E21)-E18</f>
        <v>0</v>
      </c>
      <c r="J18">
        <f t="shared" ref="J18" si="47">MIN(F18:F21)-F18</f>
        <v>-0.14416540999997096</v>
      </c>
      <c r="L18">
        <f t="shared" ref="L18" si="48">MIN(C18:C21)</f>
        <v>-312.53539558</v>
      </c>
      <c r="M18">
        <f t="shared" ref="M18" si="49">MIN(D18:D21)</f>
        <v>-304.23689149</v>
      </c>
      <c r="N18">
        <f t="shared" ref="N18" si="50">MIN(E18:E21)</f>
        <v>-294.52248247</v>
      </c>
      <c r="O18">
        <f t="shared" ref="O18" si="51">MIN(F18:F21)</f>
        <v>-299.41198768999999</v>
      </c>
      <c r="Z18" s="7"/>
      <c r="AA18">
        <f t="shared" si="7"/>
        <v>-290.75830592</v>
      </c>
      <c r="AC18" s="79" t="s">
        <v>12</v>
      </c>
      <c r="AD18" s="70" t="s">
        <v>7</v>
      </c>
      <c r="AE18" s="74">
        <f t="shared" si="8"/>
        <v>0.44935824999997775</v>
      </c>
      <c r="AF18" s="74">
        <f t="shared" si="9"/>
        <v>-1.3582484099999821</v>
      </c>
      <c r="AG18" s="74">
        <f t="shared" si="10"/>
        <v>-0.18517655000000177</v>
      </c>
      <c r="AH18" s="74">
        <f t="shared" si="11"/>
        <v>0.74448363999997946</v>
      </c>
    </row>
    <row r="19" spans="1:34" x14ac:dyDescent="0.35">
      <c r="A19" s="83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hollow2</v>
      </c>
      <c r="N19" s="68" t="str">
        <f t="shared" ref="N19" si="54">INDEX($B$2:$B$5, MATCH(MIN(E18:E21),E18:E21,0))</f>
        <v>top</v>
      </c>
      <c r="O19" s="68" t="str">
        <f t="shared" ref="O19" si="55">INDEX($B$2:$B$5, MATCH(MIN(F18:F21),F18:F21,0))</f>
        <v>hollow1</v>
      </c>
      <c r="AA19">
        <f t="shared" si="7"/>
        <v>-290.75830592</v>
      </c>
      <c r="AC19" s="79" t="s">
        <v>12</v>
      </c>
      <c r="AD19" s="70" t="s">
        <v>25</v>
      </c>
      <c r="AE19" s="74">
        <f t="shared" si="8"/>
        <v>0.70833200999998125</v>
      </c>
      <c r="AF19" s="74">
        <f t="shared" si="9"/>
        <v>-2.4078570000023447E-2</v>
      </c>
      <c r="AG19" s="74">
        <f t="shared" si="10"/>
        <v>0.72129596000001284</v>
      </c>
      <c r="AH19" s="74">
        <f t="shared" si="11"/>
        <v>1.792354599999991</v>
      </c>
    </row>
    <row r="20" spans="1:34" x14ac:dyDescent="0.35">
      <c r="A20" s="83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  <c r="AA20">
        <f t="shared" si="7"/>
        <v>-290.75830592</v>
      </c>
      <c r="AC20" s="79" t="s">
        <v>12</v>
      </c>
      <c r="AD20" s="70" t="s">
        <v>8</v>
      </c>
      <c r="AE20" s="74">
        <f t="shared" si="8"/>
        <v>0.26091033999999835</v>
      </c>
      <c r="AF20" s="74">
        <f t="shared" si="9"/>
        <v>-0.68781288000001872</v>
      </c>
      <c r="AG20" s="74">
        <f t="shared" si="10"/>
        <v>0.25781407999999528</v>
      </c>
      <c r="AH20" s="74">
        <f t="shared" si="11"/>
        <v>0.6003182300000085</v>
      </c>
    </row>
    <row r="21" spans="1:34" x14ac:dyDescent="0.35">
      <c r="A21" s="83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  <c r="AA21">
        <f t="shared" si="7"/>
        <v>-290.75830592</v>
      </c>
      <c r="AC21" s="79" t="s">
        <v>12</v>
      </c>
      <c r="AD21" s="70" t="s">
        <v>26</v>
      </c>
      <c r="AE21" s="74">
        <f t="shared" si="8"/>
        <v>0.90285755000001044</v>
      </c>
      <c r="AF21" s="74">
        <f t="shared" si="9"/>
        <v>-1.3605855700000067</v>
      </c>
      <c r="AG21" s="74">
        <f t="shared" si="10"/>
        <v>0.1949531899999708</v>
      </c>
      <c r="AH21" s="74">
        <f t="shared" si="11"/>
        <v>0.74804065999999603</v>
      </c>
    </row>
    <row r="22" spans="1:34" x14ac:dyDescent="0.35">
      <c r="A22" s="83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6">MIN(D22:D25)-D22</f>
        <v>0</v>
      </c>
      <c r="I22">
        <f t="shared" ref="I22" si="57">MIN(E22:E25)-E22</f>
        <v>0</v>
      </c>
      <c r="J22">
        <f t="shared" ref="J22" si="58">MIN(F22:F25)-F22</f>
        <v>0</v>
      </c>
      <c r="L22">
        <f t="shared" ref="L22" si="59">MIN(C22:C25)</f>
        <v>-310.38128698000003</v>
      </c>
      <c r="M22">
        <f t="shared" ref="M22" si="60">MIN(D22:D25)</f>
        <v>-302.02214242000002</v>
      </c>
      <c r="N22">
        <f t="shared" ref="N22" si="61">MIN(E22:E25)</f>
        <v>-292.53029027000002</v>
      </c>
      <c r="O22">
        <f t="shared" ref="O22" si="62">MIN(F22:F25)</f>
        <v>-297.18448627999999</v>
      </c>
      <c r="AA22">
        <f t="shared" si="7"/>
        <v>-288.95021006000002</v>
      </c>
      <c r="AC22" s="79" t="s">
        <v>13</v>
      </c>
      <c r="AD22" s="70" t="s">
        <v>7</v>
      </c>
      <c r="AE22" s="74">
        <f t="shared" si="8"/>
        <v>0.62727309000000586</v>
      </c>
      <c r="AF22" s="74">
        <f t="shared" si="9"/>
        <v>-0.95393236000000492</v>
      </c>
      <c r="AG22" s="74">
        <f t="shared" si="10"/>
        <v>-1.0802100000053549E-3</v>
      </c>
      <c r="AH22" s="74">
        <f t="shared" si="11"/>
        <v>1.0197237800000303</v>
      </c>
    </row>
    <row r="23" spans="1:34" x14ac:dyDescent="0.35">
      <c r="A23" s="83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68" t="str">
        <f t="shared" ref="L23" si="63">INDEX($B$2:$B$5, MATCH(MIN(C22:C25),C22:C25,0))</f>
        <v>hollow1</v>
      </c>
      <c r="M23" s="68" t="str">
        <f t="shared" ref="M23" si="64">INDEX($B$2:$B$5, MATCH(MIN(D22:D25),D22:D25,0))</f>
        <v>top</v>
      </c>
      <c r="N23" s="68" t="str">
        <f t="shared" ref="N23" si="65">INDEX($B$2:$B$5, MATCH(MIN(E22:E25),E22:E25,0))</f>
        <v>top</v>
      </c>
      <c r="O23" s="68" t="str">
        <f t="shared" ref="O23" si="66">INDEX($B$2:$B$5, MATCH(MIN(F22:F25),F22:F25,0))</f>
        <v>top</v>
      </c>
      <c r="AA23">
        <f t="shared" si="7"/>
        <v>-288.95021006000002</v>
      </c>
      <c r="AC23" s="79" t="s">
        <v>13</v>
      </c>
      <c r="AD23" s="70" t="s">
        <v>25</v>
      </c>
      <c r="AE23" s="74">
        <f t="shared" si="8"/>
        <v>0.63512326999999713</v>
      </c>
      <c r="AF23" s="74">
        <f t="shared" si="9"/>
        <v>-0.10855658999997253</v>
      </c>
      <c r="AG23" s="74">
        <f t="shared" si="10"/>
        <v>0.66668788000003287</v>
      </c>
      <c r="AH23" s="74">
        <f t="shared" si="11"/>
        <v>1.7338246700000277</v>
      </c>
    </row>
    <row r="24" spans="1:34" x14ac:dyDescent="0.35">
      <c r="A24" s="83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  <c r="AA24">
        <f t="shared" si="7"/>
        <v>-288.95021006000002</v>
      </c>
      <c r="AC24" s="79" t="s">
        <v>13</v>
      </c>
      <c r="AD24" s="70" t="s">
        <v>8</v>
      </c>
      <c r="AE24" s="74">
        <f t="shared" si="8"/>
        <v>0.60692307999999029</v>
      </c>
      <c r="AF24" s="74">
        <f t="shared" si="9"/>
        <v>-0.33409529999999599</v>
      </c>
      <c r="AG24" s="74">
        <f t="shared" si="10"/>
        <v>0.43000665000004501</v>
      </c>
      <c r="AH24" s="74">
        <f t="shared" si="11"/>
        <v>1.0697121600000323</v>
      </c>
    </row>
    <row r="25" spans="1:34" x14ac:dyDescent="0.35">
      <c r="A25" s="83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  <c r="AA25">
        <f t="shared" si="7"/>
        <v>-288.95021006000002</v>
      </c>
      <c r="AC25" s="79" t="s">
        <v>13</v>
      </c>
      <c r="AD25" s="70" t="s">
        <v>26</v>
      </c>
      <c r="AE25" s="74">
        <f t="shared" si="8"/>
        <v>0.62709159000000936</v>
      </c>
      <c r="AF25" s="74">
        <f t="shared" si="9"/>
        <v>-0.849115449999994</v>
      </c>
      <c r="AG25" s="74">
        <f t="shared" si="10"/>
        <v>0.35192760000000289</v>
      </c>
      <c r="AH25" s="74">
        <f t="shared" si="11"/>
        <v>1.0885269100000223</v>
      </c>
    </row>
    <row r="26" spans="1:34" x14ac:dyDescent="0.35">
      <c r="A26" s="83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7">MIN(D26:D29)-D26</f>
        <v>-4.3045310000024983E-2</v>
      </c>
      <c r="I26">
        <f t="shared" ref="I26" si="68">MIN(E26:E29)-E26</f>
        <v>0</v>
      </c>
      <c r="J26">
        <f t="shared" ref="J26" si="69">MIN(F26:F29)-F26</f>
        <v>-1.460798039999986</v>
      </c>
      <c r="L26">
        <f t="shared" ref="L26" si="70">MIN(C26:C29)</f>
        <v>-307.67573420999997</v>
      </c>
      <c r="M26">
        <f t="shared" ref="M26" si="71">MIN(D26:D29)</f>
        <v>-298.90531052</v>
      </c>
      <c r="N26">
        <f>MIN(E27:E29)</f>
        <v>-289.40256892000002</v>
      </c>
      <c r="O26">
        <f>MIN(F26,F27,F29)</f>
        <v>-294.43630202999998</v>
      </c>
      <c r="AA26">
        <f t="shared" si="7"/>
        <v>-286.25359058999999</v>
      </c>
      <c r="AC26" s="79" t="s">
        <v>14</v>
      </c>
      <c r="AD26" s="70" t="s">
        <v>7</v>
      </c>
      <c r="AE26" s="74">
        <f t="shared" si="8"/>
        <v>0.6537126599999854</v>
      </c>
      <c r="AF26" s="74">
        <f t="shared" si="9"/>
        <v>-0.49067461999998763</v>
      </c>
      <c r="AG26" s="74">
        <f t="shared" si="10"/>
        <v>-0.16836109000002653</v>
      </c>
      <c r="AH26" s="74">
        <f t="shared" si="11"/>
        <v>1.2876065500000018</v>
      </c>
    </row>
    <row r="27" spans="1:34" x14ac:dyDescent="0.35">
      <c r="A27" s="83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68" t="str">
        <f t="shared" ref="L27" si="72">INDEX($B$2:$B$5, MATCH(MIN(C26:C29),C26:C29,0))</f>
        <v>top2</v>
      </c>
      <c r="M27" s="68" t="str">
        <f t="shared" ref="M27" si="73">INDEX($B$2:$B$5, MATCH(MIN(D26:D29),D26:D29,0))</f>
        <v>hollow1</v>
      </c>
      <c r="N27" s="68" t="str">
        <f t="shared" ref="N27" si="74">INDEX($B$2:$B$5, MATCH(MIN(E26:E29),E26:E29,0))</f>
        <v>top</v>
      </c>
      <c r="O27" s="68" t="str">
        <f>INDEX($B$2:$B$5, MATCH(MIN(F26:F29),F26:F29,0))</f>
        <v>hollow1</v>
      </c>
      <c r="AA27">
        <f t="shared" si="7"/>
        <v>-286.25359058999999</v>
      </c>
      <c r="AC27" s="79" t="s">
        <v>14</v>
      </c>
      <c r="AD27" s="70" t="s">
        <v>25</v>
      </c>
      <c r="AE27" s="74">
        <f t="shared" si="8"/>
        <v>0.61585638000001408</v>
      </c>
      <c r="AF27" s="74">
        <f t="shared" si="9"/>
        <v>-0.23821195999999567</v>
      </c>
      <c r="AG27" s="74">
        <f t="shared" si="10"/>
        <v>0.5924019199999786</v>
      </c>
      <c r="AH27" s="74">
        <f t="shared" si="11"/>
        <v>1.6261789200000103</v>
      </c>
    </row>
    <row r="28" spans="1:34" x14ac:dyDescent="0.35">
      <c r="A28" s="83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  <c r="AA28">
        <f t="shared" si="7"/>
        <v>-286.25359058999999</v>
      </c>
      <c r="AC28" s="79" t="s">
        <v>14</v>
      </c>
      <c r="AD28" s="70" t="s">
        <v>8</v>
      </c>
      <c r="AE28" s="74">
        <f t="shared" si="8"/>
        <v>0.65154033999998573</v>
      </c>
      <c r="AF28" s="74">
        <f t="shared" si="9"/>
        <v>-0.53371993000001261</v>
      </c>
      <c r="AG28" s="74">
        <f t="shared" si="10"/>
        <v>0.54649754999996203</v>
      </c>
      <c r="AH28" s="74">
        <f t="shared" si="11"/>
        <v>-0.17319148999998424</v>
      </c>
    </row>
    <row r="29" spans="1:34" x14ac:dyDescent="0.35">
      <c r="A29" s="83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  <c r="AA29">
        <f t="shared" si="7"/>
        <v>-286.25359058999999</v>
      </c>
      <c r="AC29" s="79" t="s">
        <v>14</v>
      </c>
      <c r="AD29" s="70" t="s">
        <v>26</v>
      </c>
      <c r="AE29" s="74">
        <f t="shared" si="8"/>
        <v>0.62299426999998131</v>
      </c>
      <c r="AF29" s="74">
        <f t="shared" si="9"/>
        <v>-0.11777091999999278</v>
      </c>
      <c r="AG29" s="74">
        <f t="shared" si="10"/>
        <v>0.43002166999996616</v>
      </c>
      <c r="AH29" s="74">
        <f t="shared" si="11"/>
        <v>1.0712885600000086</v>
      </c>
    </row>
    <row r="30" spans="1:34" x14ac:dyDescent="0.35">
      <c r="A30" s="83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5">MIN(D30:D33)-D30</f>
        <v>0</v>
      </c>
      <c r="I30">
        <f t="shared" ref="I30" si="76">MIN(E30:E33)-E30</f>
        <v>0</v>
      </c>
      <c r="J30">
        <f t="shared" ref="J30" si="77">MIN(F30:F33)-F30</f>
        <v>-1.3137065899999811</v>
      </c>
      <c r="L30">
        <f t="shared" ref="L30" si="78">MIN(C30:C33)</f>
        <v>-303.82523878000001</v>
      </c>
      <c r="M30">
        <f t="shared" ref="M30" si="79">MIN(D30:D33)</f>
        <v>-294.79862111</v>
      </c>
      <c r="N30">
        <f>MIN(E31:E33)</f>
        <v>-285.51725169999997</v>
      </c>
      <c r="O30">
        <f>MIN(F30:F32)</f>
        <v>-290.59909848000001</v>
      </c>
      <c r="AA30">
        <f t="shared" si="7"/>
        <v>-282.50032442000003</v>
      </c>
      <c r="AC30" s="79" t="s">
        <v>15</v>
      </c>
      <c r="AD30" s="70" t="s">
        <v>7</v>
      </c>
      <c r="AE30" s="74">
        <f t="shared" si="8"/>
        <v>1.2269357600000492</v>
      </c>
      <c r="AF30" s="74">
        <f t="shared" si="9"/>
        <v>-0.18029668999997206</v>
      </c>
      <c r="AG30" s="74">
        <f t="shared" si="10"/>
        <v>-5.4792649999975129E-2</v>
      </c>
      <c r="AH30" s="74">
        <f t="shared" si="11"/>
        <v>1.1552259400000175</v>
      </c>
    </row>
    <row r="31" spans="1:34" x14ac:dyDescent="0.35">
      <c r="A31" s="83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68" t="str">
        <f t="shared" ref="L31" si="80">INDEX($B$2:$B$5, MATCH(MIN(C30:C33),C30:C33,0))</f>
        <v>hollow2</v>
      </c>
      <c r="M31" s="68" t="str">
        <f t="shared" ref="M31" si="81">INDEX($B$2:$B$5, MATCH(MIN(D30:D33),D30:D33,0))</f>
        <v>top</v>
      </c>
      <c r="N31" s="68" t="str">
        <f t="shared" ref="N31" si="82">INDEX($B$2:$B$5, MATCH(MIN(E30:E33),E30:E33,0))</f>
        <v>top</v>
      </c>
      <c r="O31" s="68" t="str">
        <f t="shared" ref="O31" si="83">INDEX($B$2:$B$5, MATCH(MIN(F30:F33),F30:F33,0))</f>
        <v>hollow2</v>
      </c>
      <c r="AA31">
        <f t="shared" si="7"/>
        <v>-282.50032442000003</v>
      </c>
      <c r="AC31" s="79" t="s">
        <v>15</v>
      </c>
      <c r="AD31" s="70" t="s">
        <v>25</v>
      </c>
      <c r="AE31" s="74">
        <f t="shared" si="8"/>
        <v>0.75159951000005121</v>
      </c>
      <c r="AF31" s="74">
        <f t="shared" si="9"/>
        <v>-4.9870489999984002E-2</v>
      </c>
      <c r="AG31" s="74">
        <f t="shared" si="10"/>
        <v>0.66902823000003009</v>
      </c>
      <c r="AH31" s="74">
        <f t="shared" si="11"/>
        <v>1.748488830000023</v>
      </c>
    </row>
    <row r="32" spans="1:34" x14ac:dyDescent="0.35">
      <c r="A32" s="83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  <c r="AA32">
        <f t="shared" si="7"/>
        <v>-282.50032442000003</v>
      </c>
      <c r="AC32" s="79" t="s">
        <v>15</v>
      </c>
      <c r="AD32" s="70" t="s">
        <v>8</v>
      </c>
      <c r="AE32" s="74">
        <f t="shared" si="8"/>
        <v>0.78832814000002172</v>
      </c>
      <c r="AF32" s="74">
        <f t="shared" si="9"/>
        <v>-0.11069596999998943</v>
      </c>
      <c r="AG32" s="74">
        <f t="shared" si="10"/>
        <v>0.84220800000002027</v>
      </c>
      <c r="AH32" s="74">
        <f t="shared" si="11"/>
        <v>1.2652234800000124</v>
      </c>
    </row>
    <row r="33" spans="1:34" x14ac:dyDescent="0.35">
      <c r="A33" s="83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  <c r="AA33">
        <f t="shared" si="7"/>
        <v>-282.50032442000003</v>
      </c>
      <c r="AC33" s="79" t="s">
        <v>15</v>
      </c>
      <c r="AD33" s="70" t="s">
        <v>26</v>
      </c>
      <c r="AE33" s="74">
        <f t="shared" si="8"/>
        <v>0.71308564000002006</v>
      </c>
      <c r="AF33" s="74">
        <f t="shared" si="9"/>
        <v>-0.1150519799999703</v>
      </c>
      <c r="AG33" s="74">
        <f t="shared" si="10"/>
        <v>0.56207272000005259</v>
      </c>
      <c r="AH33" s="74">
        <f t="shared" si="11"/>
        <v>-0.15848064999996359</v>
      </c>
    </row>
    <row r="34" spans="1:34" x14ac:dyDescent="0.35">
      <c r="A34" s="83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84">MIN(D34:D37)-D34</f>
        <v>-1.7821760000003906E-2</v>
      </c>
      <c r="I34">
        <f t="shared" ref="I34" si="85">MIN(E34:E37)-E34</f>
        <v>-0.10068848999998181</v>
      </c>
      <c r="J34">
        <f t="shared" ref="J34" si="86">MIN(F34:F37)-F34</f>
        <v>-1.1629654999999843</v>
      </c>
      <c r="L34">
        <f t="shared" ref="L34" si="87">MIN(C34:C37)</f>
        <v>-299.13754690000002</v>
      </c>
      <c r="M34">
        <f t="shared" ref="M34" si="88">MIN(D34:D37)</f>
        <v>-290.05213724999999</v>
      </c>
      <c r="N34">
        <f t="shared" ref="N34" si="89">MIN(E34:E37)</f>
        <v>-280.76995866999999</v>
      </c>
      <c r="O34">
        <f>MIN(F37,F35,F34)</f>
        <v>-286.76377459999998</v>
      </c>
      <c r="AA34">
        <f t="shared" si="7"/>
        <v>-277.79529903999997</v>
      </c>
      <c r="AC34" s="79" t="s">
        <v>16</v>
      </c>
      <c r="AD34" s="70" t="s">
        <v>7</v>
      </c>
      <c r="AE34" s="74">
        <f t="shared" si="8"/>
        <v>0.69575213999995666</v>
      </c>
      <c r="AF34" s="74">
        <f t="shared" si="9"/>
        <v>-0.12101645000000794</v>
      </c>
      <c r="AG34" s="74">
        <f t="shared" si="10"/>
        <v>0.70502885999996279</v>
      </c>
      <c r="AH34" s="74">
        <f t="shared" si="11"/>
        <v>0.46341797999995515</v>
      </c>
    </row>
    <row r="35" spans="1:34" x14ac:dyDescent="0.35">
      <c r="A35" s="83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68" t="str">
        <f t="shared" ref="L35" si="90">INDEX($B$2:$B$5, MATCH(MIN(C34:C37),C34:C37,0))</f>
        <v>top</v>
      </c>
      <c r="M35" s="68" t="str">
        <f t="shared" ref="M35" si="91">INDEX($B$2:$B$5, MATCH(MIN(D34:D37),D34:D37,0))</f>
        <v>top2</v>
      </c>
      <c r="N35" s="68" t="str">
        <f t="shared" ref="N35" si="92">INDEX($B$2:$B$5, MATCH(MIN(E34:E37),E34:E37,0))</f>
        <v>hollow2</v>
      </c>
      <c r="O35" s="68" t="str">
        <f t="shared" ref="O35" si="93">INDEX($B$2:$B$5, MATCH(MIN(F34:F37),F34:F37,0))</f>
        <v>hollow1</v>
      </c>
      <c r="AA35">
        <f t="shared" si="7"/>
        <v>-277.79529903999997</v>
      </c>
      <c r="AC35" s="79" t="s">
        <v>16</v>
      </c>
      <c r="AD35" s="70" t="s">
        <v>25</v>
      </c>
      <c r="AE35" s="74">
        <f t="shared" si="8"/>
        <v>0.79223821999999045</v>
      </c>
      <c r="AF35" s="74">
        <f t="shared" si="9"/>
        <v>-0.13883821000001184</v>
      </c>
      <c r="AG35" s="74">
        <f t="shared" si="10"/>
        <v>0.80044031999999943</v>
      </c>
      <c r="AH35" s="74">
        <f t="shared" si="11"/>
        <v>0.28552443999999833</v>
      </c>
    </row>
    <row r="36" spans="1:34" x14ac:dyDescent="0.35">
      <c r="A36" s="83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  <c r="AA36">
        <f t="shared" si="7"/>
        <v>-277.79529903999997</v>
      </c>
      <c r="AC36" s="79" t="s">
        <v>16</v>
      </c>
      <c r="AD36" s="70" t="s">
        <v>8</v>
      </c>
      <c r="AE36" s="74">
        <f t="shared" si="8"/>
        <v>0.71951601999994663</v>
      </c>
      <c r="AF36" s="74">
        <f t="shared" si="9"/>
        <v>-0.12067844000000072</v>
      </c>
      <c r="AG36" s="74">
        <f t="shared" si="10"/>
        <v>0.85312859999998336</v>
      </c>
      <c r="AH36" s="74">
        <f t="shared" si="11"/>
        <v>-0.69954752000002918</v>
      </c>
    </row>
    <row r="37" spans="1:34" x14ac:dyDescent="0.35">
      <c r="A37" s="83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  <c r="AA37">
        <f t="shared" si="7"/>
        <v>-277.79529903999997</v>
      </c>
      <c r="AC37" s="79" t="s">
        <v>16</v>
      </c>
      <c r="AD37" s="70" t="s">
        <v>26</v>
      </c>
      <c r="AE37" s="74">
        <f t="shared" si="8"/>
        <v>0.79848453999999291</v>
      </c>
      <c r="AF37" s="74">
        <f t="shared" si="9"/>
        <v>-0.12514146000000359</v>
      </c>
      <c r="AG37" s="74">
        <f t="shared" si="10"/>
        <v>0.60434036999998098</v>
      </c>
      <c r="AH37" s="74">
        <f t="shared" si="11"/>
        <v>0.44859036999995761</v>
      </c>
    </row>
    <row r="38" spans="1:34" x14ac:dyDescent="0.35">
      <c r="A38" s="83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94">MIN(D38:D41)-D38</f>
        <v>0</v>
      </c>
      <c r="I38">
        <f t="shared" ref="I38" si="95">MIN(E38:E41)-E38</f>
        <v>-0.76627693000000363</v>
      </c>
      <c r="J38">
        <f t="shared" ref="J38" si="96">MIN(F38:F41)-F38</f>
        <v>0</v>
      </c>
      <c r="L38">
        <f t="shared" ref="L38" si="97">MIN(C38:C41)</f>
        <v>-316.76990884999998</v>
      </c>
      <c r="M38">
        <f t="shared" ref="M38" si="98">MIN(D38:D41)</f>
        <v>-306.76719935</v>
      </c>
      <c r="N38">
        <f t="shared" ref="N38" si="99">MIN(E38:E41)</f>
        <v>-298.09171953999999</v>
      </c>
      <c r="O38">
        <f t="shared" ref="O38" si="100">MIN(F38:F41)</f>
        <v>-304.61653107000001</v>
      </c>
      <c r="AA38">
        <f t="shared" si="7"/>
        <v>-294.26010859000002</v>
      </c>
      <c r="AC38" s="79" t="s">
        <v>17</v>
      </c>
      <c r="AD38" s="70" t="s">
        <v>7</v>
      </c>
      <c r="AE38" s="74">
        <f t="shared" si="8"/>
        <v>-6.350723999998964E-2</v>
      </c>
      <c r="AF38" s="74">
        <f t="shared" si="9"/>
        <v>-0.38909075999998244</v>
      </c>
      <c r="AG38" s="74">
        <f t="shared" si="10"/>
        <v>0.51366598000003405</v>
      </c>
      <c r="AH38" s="74">
        <f t="shared" si="11"/>
        <v>-1.102422479999992</v>
      </c>
    </row>
    <row r="39" spans="1:34" x14ac:dyDescent="0.35">
      <c r="A39" s="83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68" t="str">
        <f t="shared" ref="L39" si="101">INDEX($B$2:$B$5, MATCH(MIN(C38:C41),C38:C41,0))</f>
        <v>hollow2</v>
      </c>
      <c r="M39" s="68" t="str">
        <f t="shared" ref="M39" si="102">INDEX($B$2:$B$5, MATCH(MIN(D38:D41),D38:D41,0))</f>
        <v>top</v>
      </c>
      <c r="N39" s="68" t="str">
        <f t="shared" ref="N39" si="103">INDEX($B$2:$B$5, MATCH(MIN(E38:E41),E38:E41,0))</f>
        <v>hollow2</v>
      </c>
      <c r="O39" s="68" t="str">
        <f t="shared" ref="O39" si="104">INDEX($B$2:$B$5, MATCH(MIN(F38:F41),F38:F41,0))</f>
        <v>top</v>
      </c>
      <c r="AA39">
        <f t="shared" si="7"/>
        <v>-294.26010859000002</v>
      </c>
      <c r="AC39" s="79" t="s">
        <v>17</v>
      </c>
      <c r="AD39" s="70" t="s">
        <v>25</v>
      </c>
      <c r="AE39" s="74">
        <f t="shared" si="8"/>
        <v>0.68231397000004135</v>
      </c>
      <c r="AF39" s="74">
        <f t="shared" si="9"/>
        <v>0.18652791000000057</v>
      </c>
      <c r="AG39" s="74">
        <f t="shared" si="10"/>
        <v>0.45203312000000251</v>
      </c>
      <c r="AH39" s="74">
        <f t="shared" si="11"/>
        <v>-0.79992187000001058</v>
      </c>
    </row>
    <row r="40" spans="1:34" x14ac:dyDescent="0.35">
      <c r="A40" s="83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  <c r="AA40">
        <f t="shared" si="7"/>
        <v>-294.26010859000002</v>
      </c>
      <c r="AC40" s="79" t="s">
        <v>17</v>
      </c>
      <c r="AD40" s="70" t="s">
        <v>8</v>
      </c>
      <c r="AE40" s="74">
        <f t="shared" si="8"/>
        <v>-0.10714338999998718</v>
      </c>
      <c r="AF40" s="74">
        <f t="shared" si="9"/>
        <v>-0.38632101999996316</v>
      </c>
      <c r="AG40" s="74">
        <f t="shared" si="10"/>
        <v>-5.5898000000143E-4</v>
      </c>
      <c r="AH40" s="74">
        <f t="shared" si="11"/>
        <v>-1.0770252499999819</v>
      </c>
    </row>
    <row r="41" spans="1:34" x14ac:dyDescent="0.35">
      <c r="A41" s="83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  <c r="AA41">
        <f t="shared" si="7"/>
        <v>-294.26010859000002</v>
      </c>
      <c r="AC41" s="79" t="s">
        <v>17</v>
      </c>
      <c r="AD41" s="70" t="s">
        <v>26</v>
      </c>
      <c r="AE41" s="74">
        <f t="shared" si="8"/>
        <v>-0.47180025999996333</v>
      </c>
      <c r="AF41" s="74">
        <f t="shared" si="9"/>
        <v>-0.38464005999997575</v>
      </c>
      <c r="AG41" s="74">
        <f t="shared" si="10"/>
        <v>-0.25261094999996958</v>
      </c>
      <c r="AH41" s="74">
        <f t="shared" si="11"/>
        <v>-0.98415110999998978</v>
      </c>
    </row>
    <row r="42" spans="1:34" x14ac:dyDescent="0.35">
      <c r="A42" s="83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5">MIN(D42:D45)-D42</f>
        <v>-2.0857270000021799E-2</v>
      </c>
      <c r="I42">
        <f t="shared" ref="I42" si="106">MIN(E42:E45)-E42</f>
        <v>-0.65397075999999288</v>
      </c>
      <c r="J42">
        <f t="shared" ref="J42" si="107">MIN(F42:F45)-F42</f>
        <v>-1.5702599999940503E-3</v>
      </c>
      <c r="L42">
        <f t="shared" ref="L42" si="108">MIN(C42:C45)</f>
        <v>-318.81809860999999</v>
      </c>
      <c r="M42">
        <f t="shared" ref="M42" si="109">MIN(D42:D45)</f>
        <v>-309.42652280999999</v>
      </c>
      <c r="N42">
        <f t="shared" ref="N42" si="110">MIN(E42:E45)</f>
        <v>-300.01163350000002</v>
      </c>
      <c r="O42">
        <f t="shared" ref="O42" si="111">MIN(F42:F45)</f>
        <v>-306.81622684000001</v>
      </c>
      <c r="AA42">
        <f t="shared" si="7"/>
        <v>-296.55986614</v>
      </c>
      <c r="AC42" s="79" t="s">
        <v>18</v>
      </c>
      <c r="AD42" s="70" t="s">
        <v>7</v>
      </c>
      <c r="AE42" s="74">
        <f t="shared" si="8"/>
        <v>0.24859272999997328</v>
      </c>
      <c r="AF42" s="74">
        <f t="shared" si="9"/>
        <v>-0.72779939999997545</v>
      </c>
      <c r="AG42" s="74">
        <f t="shared" si="10"/>
        <v>0.78120339999997368</v>
      </c>
      <c r="AH42" s="74">
        <f t="shared" si="11"/>
        <v>-1.000790440000022</v>
      </c>
    </row>
    <row r="43" spans="1:34" x14ac:dyDescent="0.35">
      <c r="A43" s="83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68" t="str">
        <f t="shared" ref="L43" si="112">INDEX($B$2:$B$5, MATCH(MIN(C42:C45),C42:C45,0))</f>
        <v>hollow2</v>
      </c>
      <c r="M43" s="68" t="str">
        <f t="shared" ref="M43" si="113">INDEX($B$2:$B$5, MATCH(MIN(D42:D45),D42:D45,0))</f>
        <v>hollow1</v>
      </c>
      <c r="N43" s="68" t="str">
        <f t="shared" ref="N43" si="114">INDEX($B$2:$B$5, MATCH(MIN(E42:E45),E42:E45,0))</f>
        <v>hollow2</v>
      </c>
      <c r="O43" s="68" t="str">
        <f t="shared" ref="O43" si="115">INDEX($B$2:$B$5, MATCH(MIN(F42:F45),F42:F45,0))</f>
        <v>hollow2</v>
      </c>
      <c r="AA43">
        <f t="shared" si="7"/>
        <v>-296.55986614</v>
      </c>
      <c r="AC43" s="79" t="s">
        <v>18</v>
      </c>
      <c r="AD43" s="70" t="s">
        <v>25</v>
      </c>
      <c r="AE43" s="74">
        <f t="shared" si="8"/>
        <v>0.98900847999998431</v>
      </c>
      <c r="AF43" s="74">
        <f t="shared" si="9"/>
        <v>0.27792134999999085</v>
      </c>
      <c r="AG43" s="74">
        <f t="shared" si="10"/>
        <v>0.56773142999997317</v>
      </c>
      <c r="AH43" s="74">
        <f t="shared" si="11"/>
        <v>-0.47233731000001944</v>
      </c>
    </row>
    <row r="44" spans="1:34" x14ac:dyDescent="0.35">
      <c r="A44" s="83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  <c r="AA44">
        <f t="shared" si="7"/>
        <v>-296.55986614</v>
      </c>
      <c r="AC44" s="79" t="s">
        <v>18</v>
      </c>
      <c r="AD44" s="70" t="s">
        <v>8</v>
      </c>
      <c r="AE44" s="74">
        <f t="shared" si="8"/>
        <v>0.24781724000000649</v>
      </c>
      <c r="AF44" s="74">
        <f t="shared" si="9"/>
        <v>-0.74865666999999725</v>
      </c>
      <c r="AG44" s="74">
        <f t="shared" si="10"/>
        <v>0.30588919000000869</v>
      </c>
      <c r="AH44" s="74">
        <f t="shared" si="11"/>
        <v>-0.69396175999999832</v>
      </c>
    </row>
    <row r="45" spans="1:34" x14ac:dyDescent="0.35">
      <c r="A45" s="83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  <c r="AA45">
        <f t="shared" si="7"/>
        <v>-296.55986614</v>
      </c>
      <c r="AC45" s="79" t="s">
        <v>18</v>
      </c>
      <c r="AD45" s="70" t="s">
        <v>26</v>
      </c>
      <c r="AE45" s="74">
        <f t="shared" si="8"/>
        <v>-0.22023246999999602</v>
      </c>
      <c r="AF45" s="74">
        <f t="shared" si="9"/>
        <v>-0.74849082999997485</v>
      </c>
      <c r="AG45" s="74">
        <f t="shared" si="10"/>
        <v>0.1272326399999808</v>
      </c>
      <c r="AH45" s="74">
        <f t="shared" si="11"/>
        <v>-1.0023607000000161</v>
      </c>
    </row>
    <row r="46" spans="1:34" x14ac:dyDescent="0.35">
      <c r="A46" s="83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6">MIN(D46:D49)-D46</f>
        <v>-1.7313389999969786E-2</v>
      </c>
      <c r="I46">
        <f t="shared" ref="I46" si="117">MIN(E46:E49)-E46</f>
        <v>0</v>
      </c>
      <c r="J46">
        <f t="shared" ref="J46" si="118">MIN(F46:F49)-F46</f>
        <v>0</v>
      </c>
      <c r="L46">
        <f t="shared" ref="L46" si="119">MIN(C46:C49)</f>
        <v>-318.32618622000001</v>
      </c>
      <c r="M46">
        <f t="shared" ref="M46" si="120">MIN(D46:D49)</f>
        <v>-309.72830780999999</v>
      </c>
      <c r="N46">
        <f t="shared" ref="N46" si="121">MIN(E46:E49)</f>
        <v>-299.91549904999999</v>
      </c>
      <c r="O46">
        <f t="shared" ref="O46" si="122">MIN(F46:F49)</f>
        <v>-306.38187346000001</v>
      </c>
      <c r="AA46">
        <f t="shared" si="7"/>
        <v>-296.65121391999998</v>
      </c>
      <c r="AC46" s="79" t="s">
        <v>19</v>
      </c>
      <c r="AD46" s="70" t="s">
        <v>7</v>
      </c>
      <c r="AE46" s="74">
        <f t="shared" si="8"/>
        <v>0.36342327999999524</v>
      </c>
      <c r="AF46" s="74">
        <f t="shared" si="9"/>
        <v>-0.94178050000004454</v>
      </c>
      <c r="AG46" s="74">
        <f t="shared" si="10"/>
        <v>0.31471486999998133</v>
      </c>
      <c r="AH46" s="74">
        <f t="shared" si="11"/>
        <v>-0.4766595400000333</v>
      </c>
    </row>
    <row r="47" spans="1:34" x14ac:dyDescent="0.35">
      <c r="A47" s="83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68" t="str">
        <f t="shared" ref="L47" si="123">INDEX($B$2:$B$5, MATCH(MIN(C46:C49),C46:C49,0))</f>
        <v>hollow1</v>
      </c>
      <c r="M47" s="68" t="str">
        <f t="shared" ref="M47" si="124">INDEX($B$2:$B$5, MATCH(MIN(D46:D49),D46:D49,0))</f>
        <v>hollow1</v>
      </c>
      <c r="N47" s="68" t="str">
        <f t="shared" ref="N47" si="125">INDEX($B$2:$B$5, MATCH(MIN(E46:E49),E46:E49,0))</f>
        <v>top</v>
      </c>
      <c r="O47" s="68" t="str">
        <f t="shared" ref="O47" si="126">INDEX($B$2:$B$5, MATCH(MIN(F46:F49),F46:F49,0))</f>
        <v>top</v>
      </c>
      <c r="AA47">
        <f t="shared" si="7"/>
        <v>-296.65121391999998</v>
      </c>
      <c r="AC47" s="79" t="s">
        <v>19</v>
      </c>
      <c r="AD47" s="70" t="s">
        <v>25</v>
      </c>
      <c r="AE47" s="74">
        <f t="shared" si="8"/>
        <v>1.1042421699999525</v>
      </c>
      <c r="AF47" s="74">
        <f t="shared" si="9"/>
        <v>0.23617202999998277</v>
      </c>
      <c r="AG47" s="74">
        <f t="shared" si="10"/>
        <v>0.99349481999995914</v>
      </c>
      <c r="AH47" s="74">
        <f t="shared" si="11"/>
        <v>2.6325919999957481E-2</v>
      </c>
    </row>
    <row r="48" spans="1:34" x14ac:dyDescent="0.35">
      <c r="A48" s="83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  <c r="AA48">
        <f t="shared" si="7"/>
        <v>-296.65121391999998</v>
      </c>
      <c r="AC48" s="79" t="s">
        <v>19</v>
      </c>
      <c r="AD48" s="70" t="s">
        <v>8</v>
      </c>
      <c r="AE48" s="74">
        <f t="shared" si="8"/>
        <v>0.36302769999996398</v>
      </c>
      <c r="AF48" s="74">
        <f t="shared" si="9"/>
        <v>-0.95909389000001433</v>
      </c>
      <c r="AG48" s="74">
        <f t="shared" si="10"/>
        <v>0.38481056999994889</v>
      </c>
      <c r="AH48" s="74">
        <f t="shared" si="11"/>
        <v>0.1457352499999538</v>
      </c>
    </row>
    <row r="49" spans="1:34" x14ac:dyDescent="0.35">
      <c r="A49" s="83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  <c r="AA49">
        <f t="shared" si="7"/>
        <v>-296.65121391999998</v>
      </c>
      <c r="AC49" s="79" t="s">
        <v>19</v>
      </c>
      <c r="AD49" s="70" t="s">
        <v>26</v>
      </c>
      <c r="AE49" s="74">
        <f t="shared" si="8"/>
        <v>0.51534398999995146</v>
      </c>
      <c r="AF49" s="74">
        <f t="shared" si="9"/>
        <v>-0.94206204999999876</v>
      </c>
      <c r="AG49" s="74">
        <f t="shared" si="10"/>
        <v>0.48371963999999634</v>
      </c>
      <c r="AH49" s="74">
        <f t="shared" si="11"/>
        <v>-0.41194945000002781</v>
      </c>
    </row>
    <row r="50" spans="1:34" x14ac:dyDescent="0.35">
      <c r="A50" s="83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7">MIN(D50:D53)-D50</f>
        <v>-1.5245600000071136E-3</v>
      </c>
      <c r="I50">
        <f t="shared" ref="I50" si="128">MIN(E50:E53)-E50</f>
        <v>-0.14112309000000778</v>
      </c>
      <c r="J50">
        <f t="shared" ref="J50" si="129">MIN(F50:F53)-F50</f>
        <v>0</v>
      </c>
      <c r="L50">
        <f t="shared" ref="L50" si="130">MIN(C50:C53)</f>
        <v>-318.42324078000001</v>
      </c>
      <c r="M50">
        <f t="shared" ref="M50" si="131">MIN(D50:D53)</f>
        <v>-309.87641503999998</v>
      </c>
      <c r="N50">
        <f t="shared" ref="N50" si="132">MIN(E50:E53)</f>
        <v>-300.2204572</v>
      </c>
      <c r="O50">
        <f t="shared" ref="O50" si="133">MIN(F50:F53)</f>
        <v>-305.83057377</v>
      </c>
      <c r="AA50">
        <f t="shared" si="7"/>
        <v>-296.62848849</v>
      </c>
      <c r="AC50" s="79" t="s">
        <v>20</v>
      </c>
      <c r="AD50" s="70" t="s">
        <v>7</v>
      </c>
      <c r="AE50" s="74">
        <f t="shared" si="8"/>
        <v>0.25874996999998556</v>
      </c>
      <c r="AF50" s="74">
        <f t="shared" si="9"/>
        <v>-1.1284019899999809</v>
      </c>
      <c r="AG50" s="74">
        <f t="shared" si="10"/>
        <v>0.12815438000000468</v>
      </c>
      <c r="AH50" s="74">
        <f t="shared" si="11"/>
        <v>5.1914719999994308E-2</v>
      </c>
    </row>
    <row r="51" spans="1:34" x14ac:dyDescent="0.35">
      <c r="A51" s="83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68" t="str">
        <f t="shared" ref="L51" si="134">INDEX($B$2:$B$5, MATCH(MIN(C50:C53),C50:C53,0))</f>
        <v>hollow1</v>
      </c>
      <c r="M51" s="68" t="str">
        <f t="shared" ref="M51" si="135">INDEX($B$2:$B$5, MATCH(MIN(D50:D53),D50:D53,0))</f>
        <v>hollow1</v>
      </c>
      <c r="N51" s="68" t="str">
        <f t="shared" ref="N51" si="136">INDEX($B$2:$B$5, MATCH(MIN(E50:E53),E50:E53,0))</f>
        <v>hollow2</v>
      </c>
      <c r="O51" s="68" t="str">
        <f t="shared" ref="O51" si="137">INDEX($B$2:$B$5, MATCH(MIN(F50:F53),F50:F53,0))</f>
        <v>top</v>
      </c>
      <c r="AA51">
        <f t="shared" si="7"/>
        <v>-296.62848849</v>
      </c>
      <c r="AC51" s="79" t="s">
        <v>20</v>
      </c>
      <c r="AD51" s="70" t="s">
        <v>25</v>
      </c>
      <c r="AE51" s="74">
        <f t="shared" si="8"/>
        <v>0.91196037999997115</v>
      </c>
      <c r="AF51" s="74">
        <f t="shared" si="9"/>
        <v>0.1128511599999964</v>
      </c>
      <c r="AG51" s="74">
        <f t="shared" si="10"/>
        <v>0.34304092000001374</v>
      </c>
      <c r="AH51" s="74">
        <f t="shared" si="11"/>
        <v>1.8688321800000076</v>
      </c>
    </row>
    <row r="52" spans="1:34" x14ac:dyDescent="0.35">
      <c r="A52" s="83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  <c r="AA52">
        <f t="shared" si="7"/>
        <v>-296.62848849</v>
      </c>
      <c r="AC52" s="79" t="s">
        <v>20</v>
      </c>
      <c r="AD52" s="70" t="s">
        <v>8</v>
      </c>
      <c r="AE52" s="74">
        <f t="shared" si="8"/>
        <v>0.24324770999998035</v>
      </c>
      <c r="AF52" s="74">
        <f t="shared" si="9"/>
        <v>-1.129926549999988</v>
      </c>
      <c r="AG52" s="74">
        <f t="shared" si="10"/>
        <v>0.36641944000000803</v>
      </c>
      <c r="AH52" s="74">
        <f t="shared" si="11"/>
        <v>0.4922007900000076</v>
      </c>
    </row>
    <row r="53" spans="1:34" x14ac:dyDescent="0.35">
      <c r="A53" s="83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  <c r="AA53">
        <f t="shared" si="7"/>
        <v>-296.62848849</v>
      </c>
      <c r="AC53" s="79" t="s">
        <v>20</v>
      </c>
      <c r="AD53" s="70" t="s">
        <v>26</v>
      </c>
      <c r="AE53" s="74">
        <f t="shared" si="8"/>
        <v>0.71727492000001147</v>
      </c>
      <c r="AF53" s="74">
        <f t="shared" si="9"/>
        <v>-1.128964649999995</v>
      </c>
      <c r="AG53" s="74">
        <f t="shared" si="10"/>
        <v>-1.2968710000003103E-2</v>
      </c>
      <c r="AH53" s="74">
        <f t="shared" si="11"/>
        <v>7.6906849999981208E-2</v>
      </c>
    </row>
    <row r="54" spans="1:34" x14ac:dyDescent="0.35">
      <c r="A54" s="83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8">MIN(D54:D57)-D54</f>
        <v>-3.9335999997547333E-4</v>
      </c>
      <c r="I54">
        <f t="shared" ref="I54" si="139">MIN(E54:E57)-E54</f>
        <v>-5.134438999999702E-2</v>
      </c>
      <c r="J54">
        <f t="shared" ref="J54" si="140">MIN(F54:F57)-F54</f>
        <v>0</v>
      </c>
      <c r="L54">
        <f t="shared" ref="L54" si="141">MIN(C54:C57)</f>
        <v>-314.55233042999998</v>
      </c>
      <c r="M54">
        <f t="shared" ref="M54" si="142">MIN(D54:D57)</f>
        <v>-306.18539633</v>
      </c>
      <c r="N54">
        <f t="shared" ref="N54" si="143">MIN(E54:E57)</f>
        <v>-296.45140899</v>
      </c>
      <c r="O54">
        <f t="shared" ref="O54" si="144">MIN(F54:F57)</f>
        <v>-301.16578597</v>
      </c>
      <c r="AA54">
        <f t="shared" si="7"/>
        <v>-292.72810299999998</v>
      </c>
      <c r="AC54" s="79" t="s">
        <v>21</v>
      </c>
      <c r="AD54" s="70" t="s">
        <v>7</v>
      </c>
      <c r="AE54" s="74">
        <f t="shared" si="8"/>
        <v>0.27505543999994897</v>
      </c>
      <c r="AF54" s="74">
        <f t="shared" si="9"/>
        <v>-1.3388999700000515</v>
      </c>
      <c r="AG54" s="74">
        <f t="shared" si="10"/>
        <v>-9.2961600000031286E-2</v>
      </c>
      <c r="AH54" s="74">
        <f t="shared" si="11"/>
        <v>0.81631702999997424</v>
      </c>
    </row>
    <row r="55" spans="1:34" x14ac:dyDescent="0.35">
      <c r="A55" s="83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68" t="str">
        <f t="shared" ref="L55" si="145">INDEX($B$2:$B$5, MATCH(MIN(C54:C57),C54:C57,0))</f>
        <v>hollow1</v>
      </c>
      <c r="M55" s="68" t="str">
        <f t="shared" ref="M55" si="146">INDEX($B$2:$B$5, MATCH(MIN(D54:D57),D54:D57,0))</f>
        <v>hollow2</v>
      </c>
      <c r="N55" s="68" t="str">
        <f t="shared" ref="N55" si="147">INDEX($B$2:$B$5, MATCH(MIN(E54:E57),E54:E57,0))</f>
        <v>hollow2</v>
      </c>
      <c r="O55" s="68" t="str">
        <f t="shared" ref="O55" si="148">INDEX($B$2:$B$5, MATCH(MIN(F54:F57),F54:F57,0))</f>
        <v>top</v>
      </c>
      <c r="AA55">
        <f t="shared" si="7"/>
        <v>-292.72810299999998</v>
      </c>
      <c r="AC55" s="79" t="s">
        <v>21</v>
      </c>
      <c r="AD55" s="70" t="s">
        <v>25</v>
      </c>
      <c r="AE55" s="74">
        <f t="shared" si="8"/>
        <v>0.71747470999996521</v>
      </c>
      <c r="AF55" s="74">
        <f t="shared" si="9"/>
        <v>5.4948159999986146E-2</v>
      </c>
      <c r="AG55" s="74">
        <f t="shared" si="10"/>
        <v>0.20061514999996843</v>
      </c>
      <c r="AH55" s="74">
        <f t="shared" si="11"/>
        <v>1.7745208399999606</v>
      </c>
    </row>
    <row r="56" spans="1:34" x14ac:dyDescent="0.35">
      <c r="A56" s="83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  <c r="AA56">
        <f t="shared" si="7"/>
        <v>-292.72810299999998</v>
      </c>
      <c r="AC56" s="79" t="s">
        <v>21</v>
      </c>
      <c r="AD56" s="70" t="s">
        <v>8</v>
      </c>
      <c r="AE56" s="74">
        <f t="shared" si="8"/>
        <v>0.21377256999999217</v>
      </c>
      <c r="AF56" s="74">
        <f t="shared" si="9"/>
        <v>-0.70104966000001845</v>
      </c>
      <c r="AG56" s="74">
        <f t="shared" si="10"/>
        <v>0.24516390999996629</v>
      </c>
      <c r="AH56" s="74">
        <f t="shared" si="11"/>
        <v>1.0273421499999622</v>
      </c>
    </row>
    <row r="57" spans="1:34" x14ac:dyDescent="0.35">
      <c r="A57" s="83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  <c r="AA57">
        <f t="shared" si="7"/>
        <v>-292.72810299999998</v>
      </c>
      <c r="AC57" s="79" t="s">
        <v>21</v>
      </c>
      <c r="AD57" s="70" t="s">
        <v>26</v>
      </c>
      <c r="AE57" s="74">
        <f t="shared" si="8"/>
        <v>1.0419893000000005</v>
      </c>
      <c r="AF57" s="74">
        <f t="shared" si="9"/>
        <v>-1.3392933300000269</v>
      </c>
      <c r="AG57" s="74">
        <f t="shared" si="10"/>
        <v>-0.14430599000002831</v>
      </c>
      <c r="AH57" s="74">
        <f t="shared" si="11"/>
        <v>0.82934495999999536</v>
      </c>
    </row>
    <row r="58" spans="1:34" x14ac:dyDescent="0.35">
      <c r="A58" s="83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9">MIN(C58:C61)</f>
        <v>-311.54894008999997</v>
      </c>
      <c r="M58">
        <f t="shared" ref="M58" si="150">MIN(D58:D61)</f>
        <v>-302.91271030000001</v>
      </c>
      <c r="N58">
        <f t="shared" ref="N58" si="151">MIN(E58:E61)</f>
        <v>-293.45648270999999</v>
      </c>
      <c r="O58">
        <f t="shared" ref="O58" si="152">MIN(F58:F61)</f>
        <v>-298.20764946999998</v>
      </c>
      <c r="AA58">
        <f t="shared" si="7"/>
        <v>-290.08258510000002</v>
      </c>
      <c r="AC58" s="79" t="s">
        <v>22</v>
      </c>
      <c r="AD58" s="70" t="s">
        <v>7</v>
      </c>
      <c r="AE58" s="74">
        <f t="shared" si="8"/>
        <v>0.5716450100000432</v>
      </c>
      <c r="AF58" s="74">
        <f t="shared" si="9"/>
        <v>-0.68977320999999314</v>
      </c>
      <c r="AG58" s="74">
        <f t="shared" si="10"/>
        <v>0.20510239000002839</v>
      </c>
      <c r="AH58" s="74">
        <f t="shared" si="11"/>
        <v>1.4508651600000158</v>
      </c>
    </row>
    <row r="59" spans="1:34" x14ac:dyDescent="0.35">
      <c r="A59" s="83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68" t="str">
        <f t="shared" ref="L59" si="153">INDEX($B$2:$B$5, MATCH(MIN(C58:C61),C58:C61,0))</f>
        <v>top</v>
      </c>
      <c r="M59" s="68" t="str">
        <f t="shared" ref="M59" si="154">INDEX($B$2:$B$5, MATCH(MIN(D58:D61),D58:D61,0))</f>
        <v>hollow1</v>
      </c>
      <c r="N59" s="68" t="str">
        <f t="shared" ref="N59" si="155">INDEX($B$2:$B$5, MATCH(MIN(E58:E61),E58:E61,0))</f>
        <v>top</v>
      </c>
      <c r="O59" s="68" t="str">
        <f t="shared" ref="O59" si="156">INDEX($B$2:$B$5, MATCH(MIN(F58:F61),F58:F61,0))</f>
        <v>hollow1</v>
      </c>
      <c r="AA59">
        <f t="shared" si="7"/>
        <v>-290.08258510000002</v>
      </c>
      <c r="AC59" s="79" t="s">
        <v>22</v>
      </c>
      <c r="AD59" s="70" t="s">
        <v>25</v>
      </c>
      <c r="AE59" s="74">
        <f t="shared" si="8"/>
        <v>0.71022710000004308</v>
      </c>
      <c r="AF59" s="74">
        <f t="shared" si="9"/>
        <v>-5.2049469999980502E-2</v>
      </c>
      <c r="AG59" s="74">
        <f t="shared" si="10"/>
        <v>0.73485759999999045</v>
      </c>
      <c r="AH59" s="74">
        <f t="shared" si="11"/>
        <v>1.8185781200000215</v>
      </c>
    </row>
    <row r="60" spans="1:34" x14ac:dyDescent="0.35">
      <c r="A60" s="83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  <c r="AA60">
        <f t="shared" si="7"/>
        <v>-290.08258510000002</v>
      </c>
      <c r="AC60" s="79" t="s">
        <v>22</v>
      </c>
      <c r="AD60" s="70" t="s">
        <v>8</v>
      </c>
      <c r="AE60" s="74">
        <f t="shared" si="8"/>
        <v>0.58200463000001745</v>
      </c>
      <c r="AF60" s="74">
        <f t="shared" si="9"/>
        <v>-0.71212519999999735</v>
      </c>
      <c r="AG60" s="74">
        <f t="shared" si="10"/>
        <v>0.52447170999999271</v>
      </c>
      <c r="AH60" s="74">
        <f t="shared" si="11"/>
        <v>1.1289356300000386</v>
      </c>
    </row>
    <row r="61" spans="1:34" x14ac:dyDescent="0.35">
      <c r="A61" s="83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  <c r="AA61">
        <f t="shared" si="7"/>
        <v>-290.08258510000002</v>
      </c>
      <c r="AC61" s="79" t="s">
        <v>22</v>
      </c>
      <c r="AD61" s="70" t="s">
        <v>26</v>
      </c>
      <c r="AE61" s="74">
        <f t="shared" si="8"/>
        <v>0.70666493000003383</v>
      </c>
      <c r="AF61" s="74">
        <f t="shared" si="9"/>
        <v>-0.68365706999997577</v>
      </c>
      <c r="AG61" s="74">
        <f t="shared" si="10"/>
        <v>0.49134083000000528</v>
      </c>
      <c r="AH61" s="74">
        <f t="shared" si="11"/>
        <v>1.4549417700000427</v>
      </c>
    </row>
    <row r="62" spans="1:34" x14ac:dyDescent="0.35">
      <c r="A62" s="83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7">MIN(D62:D65)-D62</f>
        <v>-1.7801819999988311E-2</v>
      </c>
      <c r="I62">
        <f t="shared" ref="I62" si="158">MIN(E62:E65)-E62</f>
        <v>0</v>
      </c>
      <c r="J62">
        <f t="shared" ref="J62" si="159">MIN(F62:F65)-F62</f>
        <v>0</v>
      </c>
      <c r="L62">
        <f t="shared" ref="L62" si="160">MIN(C62:C65)</f>
        <v>-301.43040246999999</v>
      </c>
      <c r="M62">
        <f t="shared" ref="M62" si="161">MIN(D62:D65)</f>
        <v>-292.40690999999998</v>
      </c>
      <c r="N62">
        <f>MIN(E63:E65)</f>
        <v>-283.22998025999999</v>
      </c>
      <c r="O62">
        <f t="shared" ref="O62" si="162">MIN(F62:F65)</f>
        <v>-287.97400449000003</v>
      </c>
      <c r="AA62">
        <f t="shared" si="7"/>
        <v>-280.17143047000002</v>
      </c>
      <c r="AC62" s="79" t="s">
        <v>23</v>
      </c>
      <c r="AD62" s="70" t="s">
        <v>7</v>
      </c>
      <c r="AE62" s="74">
        <f t="shared" si="8"/>
        <v>1.496674500000029</v>
      </c>
      <c r="AF62" s="74">
        <f t="shared" si="9"/>
        <v>-9.967770999997505E-2</v>
      </c>
      <c r="AG62" s="74">
        <f t="shared" si="10"/>
        <v>-3.1258959999953095E-2</v>
      </c>
      <c r="AH62" s="74">
        <f t="shared" si="11"/>
        <v>1.4514259799999913</v>
      </c>
    </row>
    <row r="63" spans="1:34" x14ac:dyDescent="0.35">
      <c r="A63" s="83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68" t="str">
        <f t="shared" ref="L63" si="163">INDEX($B$2:$B$5, MATCH(MIN(C62:C65),C62:C65,0))</f>
        <v>hollow2</v>
      </c>
      <c r="M63" s="68" t="str">
        <f t="shared" ref="M63" si="164">INDEX($B$2:$B$5, MATCH(MIN(D62:D65),D62:D65,0))</f>
        <v>hollow2</v>
      </c>
      <c r="N63" s="68" t="str">
        <f t="shared" ref="N63" si="165">INDEX($B$2:$B$5, MATCH(MIN(E62:E65),E62:E65,0))</f>
        <v>top</v>
      </c>
      <c r="O63" s="68" t="str">
        <f t="shared" ref="O63" si="166">INDEX($B$2:$B$5, MATCH(MIN(F62:F65),F62:F65,0))</f>
        <v>top</v>
      </c>
      <c r="AA63">
        <f t="shared" si="7"/>
        <v>-280.17143047000002</v>
      </c>
      <c r="AC63" s="79" t="s">
        <v>23</v>
      </c>
      <c r="AD63" s="70" t="s">
        <v>25</v>
      </c>
      <c r="AE63" s="74">
        <f t="shared" si="8"/>
        <v>0.88401098000001666</v>
      </c>
      <c r="AF63" s="74">
        <f t="shared" si="9"/>
        <v>0.10129052000002581</v>
      </c>
      <c r="AG63" s="74">
        <f t="shared" si="10"/>
        <v>0.7676505100000024</v>
      </c>
      <c r="AH63" s="74">
        <f t="shared" si="11"/>
        <v>1.8867228800000171</v>
      </c>
    </row>
    <row r="64" spans="1:34" x14ac:dyDescent="0.35">
      <c r="A64" s="83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  <c r="AA64">
        <f t="shared" si="7"/>
        <v>-280.17143047000002</v>
      </c>
      <c r="AC64" s="79" t="s">
        <v>23</v>
      </c>
      <c r="AD64" s="70" t="s">
        <v>8</v>
      </c>
      <c r="AE64" s="74">
        <f t="shared" si="8"/>
        <v>0.84870106000004197</v>
      </c>
      <c r="AF64" s="74">
        <f t="shared" si="9"/>
        <v>-0.10419530999996063</v>
      </c>
      <c r="AG64" s="74">
        <f t="shared" si="10"/>
        <v>0.75836115000003401</v>
      </c>
      <c r="AH64" s="74">
        <f t="shared" si="11"/>
        <v>1.4923748700000297</v>
      </c>
    </row>
    <row r="65" spans="1:34" x14ac:dyDescent="0.35">
      <c r="A65" s="83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  <c r="AA65">
        <f t="shared" si="7"/>
        <v>-280.17143047000002</v>
      </c>
      <c r="AC65" s="79" t="s">
        <v>23</v>
      </c>
      <c r="AD65" s="70" t="s">
        <v>26</v>
      </c>
      <c r="AE65" s="74">
        <f t="shared" si="8"/>
        <v>0.77902800000002825</v>
      </c>
      <c r="AF65" s="74">
        <f t="shared" si="9"/>
        <v>-0.11747952999996336</v>
      </c>
      <c r="AG65" s="74">
        <f t="shared" si="10"/>
        <v>0.52045021000002789</v>
      </c>
      <c r="AH65" s="74">
        <f t="shared" si="11"/>
        <v>1.7687713400000384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zoomScaleNormal="100" workbookViewId="0">
      <selection activeCell="Y17" sqref="Y17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X6" s="69" t="s">
        <v>10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X7" s="69" t="s">
        <v>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X8" s="69" t="s">
        <v>12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X9" s="69" t="s">
        <v>13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X10" s="69" t="s">
        <v>14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X11" s="21" t="s">
        <v>15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X12" s="21" t="s">
        <v>16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X13" s="21" t="s">
        <v>17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X14" s="21" t="s">
        <v>18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X15" s="21" t="s">
        <v>19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X16" s="21" t="s">
        <v>20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X17" s="21" t="s">
        <v>21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X18" s="21" t="s">
        <v>22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X19" s="21" t="s">
        <v>23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C24" zoomScale="85" zoomScaleNormal="85" workbookViewId="0">
      <selection activeCell="AC1" sqref="AC1:AH65"/>
    </sheetView>
  </sheetViews>
  <sheetFormatPr defaultRowHeight="14.5" x14ac:dyDescent="0.35"/>
  <sheetData>
    <row r="1" spans="1:3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80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f>triangle_b!C4</f>
        <v>-296.83300179000003</v>
      </c>
      <c r="AA2">
        <f>INDEX($Z$2:$Z$17,ROUND(ROW(Z2)/4, 0))</f>
        <v>-296.83300179000003</v>
      </c>
      <c r="AC2" s="79" t="s">
        <v>6</v>
      </c>
      <c r="AD2" s="70" t="s">
        <v>7</v>
      </c>
      <c r="AE2" s="74">
        <f>C2-AA2-$R$4-0.5*$R$3</f>
        <v>0.1082790600000183</v>
      </c>
      <c r="AF2" s="74">
        <f>D2-AA2-$R$6</f>
        <v>-0.58076908999998444</v>
      </c>
      <c r="AG2" s="74">
        <f>E2-AA2-0.5*$R$3</f>
        <v>1.0337510300000115</v>
      </c>
      <c r="AH2" s="74">
        <f>F2-AA2-$R$5+0.5*$R$3</f>
        <v>-0.90961544999995203</v>
      </c>
    </row>
    <row r="3" spans="1:34" x14ac:dyDescent="0.35">
      <c r="A3" s="83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68" t="str">
        <f>INDEX($B$2:$B$5, MATCH(MIN(C2:C5),C2:C5,0))</f>
        <v>hollow3</v>
      </c>
      <c r="M3" s="68" t="str">
        <f t="shared" ref="M3:O3" si="2">INDEX($B$2:$B$5, MATCH(MIN(D2:D5),D2:D5,0))</f>
        <v>hollow3</v>
      </c>
      <c r="N3" s="68" t="str">
        <f t="shared" si="2"/>
        <v>hollow1</v>
      </c>
      <c r="O3" s="68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  <c r="Z3">
        <f>triangle_b!C5</f>
        <v>-300.41434888999999</v>
      </c>
      <c r="AA3">
        <f t="shared" ref="AA3:AA65" si="7">INDEX($Z$2:$Z$17,ROUND(ROW(Z3)/4, 0))</f>
        <v>-296.83300179000003</v>
      </c>
      <c r="AC3" s="79"/>
      <c r="AD3" s="70" t="s">
        <v>25</v>
      </c>
      <c r="AE3" s="74">
        <f t="shared" ref="AE3:AE65" si="8">C3-AA3-$R$4-0.5*$R$3</f>
        <v>0.90346384000001789</v>
      </c>
      <c r="AF3" s="74">
        <f t="shared" ref="AF3:AF65" si="9">D3-AA3-$R$6</f>
        <v>-0.33494032999998957</v>
      </c>
      <c r="AG3" s="74">
        <f t="shared" ref="AG3:AG65" si="10">E3-AA3-0.5*$R$3</f>
        <v>0.86715446000004404</v>
      </c>
      <c r="AH3" s="74">
        <f t="shared" ref="AH3:AH65" si="11">F3-AA3-$R$5+0.5*$R$3</f>
        <v>-0.83582826999999815</v>
      </c>
    </row>
    <row r="4" spans="1:34" x14ac:dyDescent="0.35">
      <c r="A4" s="83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f>triangle_b!C6</f>
        <v>-299.20091115999998</v>
      </c>
      <c r="AA4">
        <f t="shared" si="7"/>
        <v>-296.83300179000003</v>
      </c>
      <c r="AC4" s="79"/>
      <c r="AD4" s="70" t="s">
        <v>8</v>
      </c>
      <c r="AE4" s="74">
        <f t="shared" si="8"/>
        <v>0.1718895500000488</v>
      </c>
      <c r="AF4" s="74">
        <f t="shared" si="9"/>
        <v>0.34540884000000993</v>
      </c>
      <c r="AG4" s="74">
        <f t="shared" si="10"/>
        <v>0.15472711000000272</v>
      </c>
      <c r="AH4" s="74">
        <f t="shared" si="11"/>
        <v>-0.35137629999998898</v>
      </c>
    </row>
    <row r="5" spans="1:34" x14ac:dyDescent="0.35">
      <c r="A5" s="83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  <c r="Z5">
        <f>triangle_b!C7</f>
        <v>-295.69485178999997</v>
      </c>
      <c r="AA5">
        <f t="shared" si="7"/>
        <v>-296.83300179000003</v>
      </c>
      <c r="AC5" s="79"/>
      <c r="AD5" s="70" t="s">
        <v>26</v>
      </c>
      <c r="AE5" s="74">
        <f t="shared" si="8"/>
        <v>0.1057611400000158</v>
      </c>
      <c r="AF5" s="74">
        <f t="shared" si="9"/>
        <v>-0.63441109999996037</v>
      </c>
      <c r="AG5" s="74">
        <f t="shared" si="10"/>
        <v>0.30088474000000742</v>
      </c>
      <c r="AH5" s="74">
        <f t="shared" si="11"/>
        <v>-0.91930912999995007</v>
      </c>
    </row>
    <row r="6" spans="1:34" x14ac:dyDescent="0.35">
      <c r="A6" s="83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12">MIN(D6:D9)-D6</f>
        <v>-5.1325150000025133E-2</v>
      </c>
      <c r="I6">
        <f t="shared" ref="I6" si="13">MIN(E6:E9)-E6</f>
        <v>-0.30665512999996736</v>
      </c>
      <c r="J6">
        <f t="shared" ref="J6" si="14">MIN(F6:F9)-F6</f>
        <v>-6.0247849999996106E-2</v>
      </c>
      <c r="L6">
        <f t="shared" ref="L6" si="15">MIN(C6:C9)</f>
        <v>-322.21391362999998</v>
      </c>
      <c r="M6">
        <f t="shared" ref="M6" si="16">MIN(D6:D9)</f>
        <v>-313.35907543000002</v>
      </c>
      <c r="N6">
        <f t="shared" ref="N6" si="17">MIN(E6:E9)</f>
        <v>-303.65727085999998</v>
      </c>
      <c r="O6">
        <f t="shared" ref="O6" si="18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  <c r="Z6">
        <f>triangle_b!C8</f>
        <v>-293.22814670999998</v>
      </c>
      <c r="AA6">
        <f t="shared" si="7"/>
        <v>-300.41434888999999</v>
      </c>
      <c r="AC6" s="79" t="s">
        <v>9</v>
      </c>
      <c r="AD6" s="70" t="s">
        <v>7</v>
      </c>
      <c r="AE6" s="74">
        <f t="shared" si="8"/>
        <v>0.23992321999996902</v>
      </c>
      <c r="AF6" s="74">
        <f t="shared" si="9"/>
        <v>-0.77540139000000785</v>
      </c>
      <c r="AG6" s="74">
        <f t="shared" si="10"/>
        <v>0.64273315999996994</v>
      </c>
      <c r="AH6" s="74">
        <f t="shared" si="11"/>
        <v>-0.67344986000002427</v>
      </c>
    </row>
    <row r="7" spans="1:34" x14ac:dyDescent="0.35">
      <c r="A7" s="83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68" t="str">
        <f t="shared" ref="L7" si="19">INDEX($B$2:$B$5, MATCH(MIN(C6:C9),C6:C9,0))</f>
        <v>hollow1</v>
      </c>
      <c r="M7" s="68" t="str">
        <f t="shared" ref="M7" si="20">INDEX($B$2:$B$5, MATCH(MIN(D6:D9),D6:D9,0))</f>
        <v>hollow3</v>
      </c>
      <c r="N7" s="68" t="str">
        <f t="shared" ref="N7" si="21">INDEX($B$2:$B$5, MATCH(MIN(E6:E9),E6:E9,0))</f>
        <v>hollow1</v>
      </c>
      <c r="O7" s="68" t="str">
        <f t="shared" ref="O7" si="22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  <c r="Z7">
        <f>triangle_b!C9</f>
        <v>-290.52983123000001</v>
      </c>
      <c r="AA7">
        <f t="shared" si="7"/>
        <v>-300.41434888999999</v>
      </c>
      <c r="AC7" s="79"/>
      <c r="AD7" s="70" t="s">
        <v>25</v>
      </c>
      <c r="AE7" s="74">
        <f t="shared" si="8"/>
        <v>0.70355736999998753</v>
      </c>
      <c r="AF7" s="74">
        <f t="shared" si="9"/>
        <v>1.9349869999990332E-2</v>
      </c>
      <c r="AG7" s="74">
        <f t="shared" si="10"/>
        <v>0.73632815999996337</v>
      </c>
      <c r="AH7" s="74">
        <f t="shared" si="11"/>
        <v>-9.8218149999998783E-2</v>
      </c>
    </row>
    <row r="8" spans="1:34" x14ac:dyDescent="0.35">
      <c r="A8" s="83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  <c r="Z8">
        <f>triangle_b!C10</f>
        <v>-286.47120063</v>
      </c>
      <c r="AA8">
        <f t="shared" si="7"/>
        <v>-300.41434888999999</v>
      </c>
      <c r="AC8" s="79"/>
      <c r="AD8" s="70" t="s">
        <v>8</v>
      </c>
      <c r="AE8" s="74">
        <f t="shared" si="8"/>
        <v>0.23843526000000592</v>
      </c>
      <c r="AF8" s="74">
        <f t="shared" si="9"/>
        <v>-0.78687401000001422</v>
      </c>
      <c r="AG8" s="74">
        <f t="shared" si="10"/>
        <v>0.33607803000000258</v>
      </c>
      <c r="AH8" s="74">
        <f t="shared" si="11"/>
        <v>0.28251526000000604</v>
      </c>
    </row>
    <row r="9" spans="1:34" x14ac:dyDescent="0.35">
      <c r="A9" s="83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  <c r="Z9">
        <f>triangle_b!C11</f>
        <v>-280.70768591000001</v>
      </c>
      <c r="AA9">
        <f t="shared" si="7"/>
        <v>-300.41434888999999</v>
      </c>
      <c r="AC9" s="79"/>
      <c r="AD9" s="70" t="s">
        <v>26</v>
      </c>
      <c r="AE9" s="74">
        <f t="shared" si="8"/>
        <v>0.34532029999995784</v>
      </c>
      <c r="AF9" s="74">
        <f t="shared" si="9"/>
        <v>-0.82672654000003298</v>
      </c>
      <c r="AG9" s="74">
        <f t="shared" si="10"/>
        <v>0.37778108999997739</v>
      </c>
      <c r="AH9" s="74">
        <f t="shared" si="11"/>
        <v>-0.73369771000002038</v>
      </c>
    </row>
    <row r="10" spans="1:34" x14ac:dyDescent="0.35">
      <c r="A10" s="83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23">MIN(D10:D13)-D10</f>
        <v>-2.8383309999981066E-2</v>
      </c>
      <c r="I10">
        <f t="shared" ref="I10" si="24">MIN(E10:E13)-E10</f>
        <v>0</v>
      </c>
      <c r="J10">
        <f t="shared" ref="J10" si="25">MIN(F10:F13)-F10</f>
        <v>-5.975070000033611E-3</v>
      </c>
      <c r="L10">
        <f t="shared" ref="L10" si="26">MIN(C10:C13)</f>
        <v>-321.17281321000002</v>
      </c>
      <c r="M10">
        <f t="shared" ref="M10" si="27">MIN(D10:D13)</f>
        <v>-312.41639161000001</v>
      </c>
      <c r="N10">
        <f t="shared" ref="N10" si="28">MIN(E10:E13)</f>
        <v>-303.08458664</v>
      </c>
      <c r="O10">
        <f t="shared" ref="O10" si="29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  <c r="Z10">
        <f>triangle_b!C12</f>
        <v>-273.44428147000002</v>
      </c>
      <c r="AA10">
        <f t="shared" si="7"/>
        <v>-299.20091115999998</v>
      </c>
      <c r="AC10" s="79" t="s">
        <v>10</v>
      </c>
      <c r="AD10" s="70" t="s">
        <v>7</v>
      </c>
      <c r="AE10" s="74">
        <f t="shared" si="8"/>
        <v>0.18095419999996265</v>
      </c>
      <c r="AF10" s="74">
        <f t="shared" si="9"/>
        <v>-1.0690971400000482</v>
      </c>
      <c r="AG10" s="74">
        <f t="shared" si="10"/>
        <v>-0.30467548000002198</v>
      </c>
      <c r="AH10" s="74">
        <f t="shared" si="11"/>
        <v>-0.48528545000001122</v>
      </c>
    </row>
    <row r="11" spans="1:34" x14ac:dyDescent="0.35">
      <c r="A11" s="83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68" t="str">
        <f t="shared" ref="L11" si="30">INDEX($B$2:$B$5, MATCH(MIN(C10:C13),C10:C13,0))</f>
        <v>hollow3</v>
      </c>
      <c r="M11" s="68" t="str">
        <f t="shared" ref="M11" si="31">INDEX($B$2:$B$5, MATCH(MIN(D10:D13),D10:D13,0))</f>
        <v>hollow3</v>
      </c>
      <c r="N11" s="68" t="str">
        <f t="shared" ref="N11" si="32">INDEX($B$2:$B$5, MATCH(MIN(E10:E13),E10:E13,0))</f>
        <v>top2</v>
      </c>
      <c r="O11" s="68" t="str">
        <f t="shared" ref="O11" si="33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  <c r="Z11">
        <f>triangle_b!C13</f>
        <v>-297.57701394999998</v>
      </c>
      <c r="AA11">
        <f t="shared" si="7"/>
        <v>-299.20091115999998</v>
      </c>
      <c r="AC11" s="79" t="s">
        <v>10</v>
      </c>
      <c r="AD11" s="70" t="s">
        <v>25</v>
      </c>
      <c r="AE11" s="74">
        <f t="shared" si="8"/>
        <v>0.71888490999997456</v>
      </c>
      <c r="AF11" s="74">
        <f t="shared" si="9"/>
        <v>-0.86395442000002198</v>
      </c>
      <c r="AG11" s="74">
        <f t="shared" si="10"/>
        <v>0.72648794999997035</v>
      </c>
      <c r="AH11" s="74">
        <f t="shared" si="11"/>
        <v>-0.32151187000001391</v>
      </c>
    </row>
    <row r="12" spans="1:34" x14ac:dyDescent="0.35">
      <c r="A12" s="83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  <c r="Z12">
        <f>triangle_b!C14</f>
        <v>-301.57916668000001</v>
      </c>
      <c r="AA12">
        <f t="shared" si="7"/>
        <v>-299.20091115999998</v>
      </c>
      <c r="AC12" s="79" t="s">
        <v>10</v>
      </c>
      <c r="AD12" s="70" t="s">
        <v>8</v>
      </c>
      <c r="AE12" s="74">
        <f t="shared" si="8"/>
        <v>0.15534444999996166</v>
      </c>
      <c r="AF12" s="74">
        <f t="shared" si="9"/>
        <v>-1.0409853500000228</v>
      </c>
      <c r="AG12" s="74">
        <f t="shared" si="10"/>
        <v>9.9631249999951432E-2</v>
      </c>
      <c r="AH12" s="74">
        <f t="shared" si="11"/>
        <v>0.15632132999994974</v>
      </c>
    </row>
    <row r="13" spans="1:34" x14ac:dyDescent="0.35">
      <c r="A13" s="83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  <c r="Z13">
        <f>triangle_b!C15</f>
        <v>-301.97490397000001</v>
      </c>
      <c r="AA13">
        <f t="shared" si="7"/>
        <v>-299.20091115999998</v>
      </c>
      <c r="AC13" s="79" t="s">
        <v>10</v>
      </c>
      <c r="AD13" s="70" t="s">
        <v>26</v>
      </c>
      <c r="AE13" s="74">
        <f t="shared" si="8"/>
        <v>6.6097949999960104E-2</v>
      </c>
      <c r="AF13" s="74">
        <f t="shared" si="9"/>
        <v>-1.0974804500000293</v>
      </c>
      <c r="AG13" s="74">
        <f t="shared" si="10"/>
        <v>0.35651245999996872</v>
      </c>
      <c r="AH13" s="74">
        <f t="shared" si="11"/>
        <v>-0.49126052000004483</v>
      </c>
    </row>
    <row r="14" spans="1:34" x14ac:dyDescent="0.35">
      <c r="A14" s="83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34">MIN(D14:D17)-D14</f>
        <v>-3.201675999997633E-2</v>
      </c>
      <c r="I14">
        <f t="shared" ref="I14" si="35">MIN(E14:E17)-E14</f>
        <v>0</v>
      </c>
      <c r="J14">
        <f t="shared" ref="J14" si="36">MIN(F14:F17)-F14</f>
        <v>0</v>
      </c>
      <c r="L14">
        <f t="shared" ref="L14" si="37">MIN(C14:C17)</f>
        <v>-317.64397962999999</v>
      </c>
      <c r="M14">
        <f t="shared" ref="M14" si="38">MIN(D14:D17)</f>
        <v>-309.36817134</v>
      </c>
      <c r="N14">
        <f t="shared" ref="N14" si="39">MIN(E14:E17)</f>
        <v>-299.66138245000002</v>
      </c>
      <c r="O14">
        <f t="shared" ref="O14" si="40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  <c r="Z14">
        <f>triangle_b!C16</f>
        <v>-302.03550769999998</v>
      </c>
      <c r="AA14">
        <f t="shared" si="7"/>
        <v>-295.69485178999997</v>
      </c>
      <c r="AC14" s="79" t="s">
        <v>11</v>
      </c>
      <c r="AD14" s="70" t="s">
        <v>7</v>
      </c>
      <c r="AE14" s="74">
        <f t="shared" si="8"/>
        <v>0.16563608999995294</v>
      </c>
      <c r="AF14" s="74">
        <f t="shared" si="9"/>
        <v>-1.523302790000054</v>
      </c>
      <c r="AG14" s="74">
        <f t="shared" si="10"/>
        <v>-0.3875306600000461</v>
      </c>
      <c r="AH14" s="74">
        <f t="shared" si="11"/>
        <v>-0.19337049000002571</v>
      </c>
    </row>
    <row r="15" spans="1:34" x14ac:dyDescent="0.35">
      <c r="A15" s="83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68" t="str">
        <f t="shared" ref="L15" si="41">INDEX($B$2:$B$5, MATCH(MIN(C14:C17),C14:C17,0))</f>
        <v>hollow1</v>
      </c>
      <c r="M15" s="68" t="str">
        <f t="shared" ref="M15" si="42">INDEX($B$2:$B$5, MATCH(MIN(D14:D17),D14:D17,0))</f>
        <v>hollow3</v>
      </c>
      <c r="N15" s="68" t="str">
        <f t="shared" ref="N15" si="43">INDEX($B$2:$B$5, MATCH(MIN(E14:E17),E14:E17,0))</f>
        <v>top2</v>
      </c>
      <c r="O15" s="68" t="str">
        <f t="shared" ref="O15" si="44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  <c r="Z15">
        <f>triangle_b!C17</f>
        <v>-296.21280115000002</v>
      </c>
      <c r="AA15">
        <f t="shared" si="7"/>
        <v>-295.69485178999997</v>
      </c>
      <c r="AC15" s="79" t="s">
        <v>11</v>
      </c>
      <c r="AD15" s="70" t="s">
        <v>25</v>
      </c>
      <c r="AE15" s="74">
        <f t="shared" si="8"/>
        <v>0.52362188999994741</v>
      </c>
      <c r="AF15" s="74">
        <f t="shared" si="9"/>
        <v>-0.29049597000004646</v>
      </c>
      <c r="AG15" s="74">
        <f t="shared" si="10"/>
        <v>0.49934654999997674</v>
      </c>
      <c r="AH15" s="74">
        <f t="shared" si="11"/>
        <v>1.7301560299999701</v>
      </c>
    </row>
    <row r="16" spans="1:34" x14ac:dyDescent="0.35">
      <c r="A16" s="83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  <c r="Z16">
        <f>triangle_b!C18</f>
        <v>-292.26745045000001</v>
      </c>
      <c r="AA16">
        <f t="shared" si="7"/>
        <v>-295.69485178999997</v>
      </c>
      <c r="AC16" s="79" t="s">
        <v>11</v>
      </c>
      <c r="AD16" s="70" t="s">
        <v>8</v>
      </c>
      <c r="AE16" s="74">
        <f t="shared" si="8"/>
        <v>8.887215999998288E-2</v>
      </c>
      <c r="AF16" s="74">
        <f t="shared" si="9"/>
        <v>-1.546232330000004</v>
      </c>
      <c r="AG16" s="74">
        <f t="shared" si="10"/>
        <v>0.30262117000000144</v>
      </c>
      <c r="AH16" s="74">
        <f t="shared" si="11"/>
        <v>0.69223407999997244</v>
      </c>
    </row>
    <row r="17" spans="1:34" x14ac:dyDescent="0.35">
      <c r="A17" s="83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  <c r="Z17">
        <f>triangle_b!C19</f>
        <v>-277.19962347000001</v>
      </c>
      <c r="AA17">
        <f t="shared" si="7"/>
        <v>-295.69485178999997</v>
      </c>
      <c r="AC17" s="79" t="s">
        <v>11</v>
      </c>
      <c r="AD17" s="70" t="s">
        <v>26</v>
      </c>
      <c r="AE17" s="74">
        <f t="shared" si="8"/>
        <v>0.56791705999994546</v>
      </c>
      <c r="AF17" s="74">
        <f t="shared" si="9"/>
        <v>-1.5553195500000303</v>
      </c>
      <c r="AG17" s="74">
        <f t="shared" si="10"/>
        <v>8.2421849999995356E-2</v>
      </c>
      <c r="AH17" s="74">
        <f t="shared" si="11"/>
        <v>-0.14284143000005178</v>
      </c>
    </row>
    <row r="18" spans="1:34" x14ac:dyDescent="0.35">
      <c r="A18" s="83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5">MIN(D18:D21)-D18</f>
        <v>0</v>
      </c>
      <c r="I18">
        <f t="shared" ref="I18" si="46">MIN(E18:E21)-E18</f>
        <v>0</v>
      </c>
      <c r="J18">
        <f t="shared" ref="J18" si="47">MIN(F18:F21)-F18</f>
        <v>-6.4135819999989963E-2</v>
      </c>
      <c r="L18">
        <f t="shared" ref="L18" si="48">MIN(C18:C21)</f>
        <v>-315.16221969999998</v>
      </c>
      <c r="M18">
        <f t="shared" ref="M18" si="49">MIN(D18:D21)</f>
        <v>-306.81381160000001</v>
      </c>
      <c r="N18">
        <f t="shared" ref="N18" si="50">MIN(E18:E21)</f>
        <v>-297.15002884</v>
      </c>
      <c r="O18">
        <f t="shared" ref="O18" si="51">MIN(F18:F21)</f>
        <v>-301.87887082999998</v>
      </c>
      <c r="AA18">
        <f t="shared" si="7"/>
        <v>-293.22814670999998</v>
      </c>
      <c r="AC18" s="79" t="s">
        <v>12</v>
      </c>
      <c r="AD18" s="70" t="s">
        <v>7</v>
      </c>
      <c r="AE18" s="74">
        <f t="shared" si="8"/>
        <v>0.20688009999996693</v>
      </c>
      <c r="AF18" s="74">
        <f t="shared" si="9"/>
        <v>-1.467664890000032</v>
      </c>
      <c r="AG18" s="74">
        <f t="shared" si="10"/>
        <v>-0.34288213000002843</v>
      </c>
      <c r="AH18" s="74">
        <f t="shared" si="11"/>
        <v>0.66741169999998329</v>
      </c>
    </row>
    <row r="19" spans="1:34" x14ac:dyDescent="0.35">
      <c r="A19" s="83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68" t="str">
        <f t="shared" ref="L19" si="52">INDEX($B$2:$B$5, MATCH(MIN(C18:C21),C18:C21,0))</f>
        <v>hollow1</v>
      </c>
      <c r="M19" s="68" t="str">
        <f t="shared" ref="M19" si="53">INDEX($B$2:$B$5, MATCH(MIN(D18:D21),D18:D21,0))</f>
        <v>top2</v>
      </c>
      <c r="N19" s="68" t="str">
        <f t="shared" ref="N19" si="54">INDEX($B$2:$B$5, MATCH(MIN(E18:E21),E18:E21,0))</f>
        <v>top2</v>
      </c>
      <c r="O19" s="68" t="str">
        <f t="shared" ref="O19" si="55">INDEX($B$2:$B$5, MATCH(MIN(F18:F21),F18:F21,0))</f>
        <v>hollow3</v>
      </c>
      <c r="AA19">
        <f t="shared" si="7"/>
        <v>-293.22814670999998</v>
      </c>
      <c r="AC19" s="79" t="s">
        <v>12</v>
      </c>
      <c r="AD19" s="70" t="s">
        <v>25</v>
      </c>
      <c r="AE19" s="74">
        <f t="shared" si="8"/>
        <v>0.52901471999995264</v>
      </c>
      <c r="AF19" s="74">
        <f t="shared" si="9"/>
        <v>-6.5310640000001641E-2</v>
      </c>
      <c r="AG19" s="74">
        <f t="shared" si="10"/>
        <v>0.65736378999996914</v>
      </c>
      <c r="AH19" s="74">
        <f t="shared" si="11"/>
        <v>1.458455189999976</v>
      </c>
    </row>
    <row r="20" spans="1:34" x14ac:dyDescent="0.35">
      <c r="A20" s="83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  <c r="AA20">
        <f t="shared" si="7"/>
        <v>-293.22814670999998</v>
      </c>
      <c r="AC20" s="79" t="s">
        <v>12</v>
      </c>
      <c r="AD20" s="70" t="s">
        <v>8</v>
      </c>
      <c r="AE20" s="74">
        <f t="shared" si="8"/>
        <v>0.1039270099999956</v>
      </c>
      <c r="AF20" s="74">
        <f t="shared" si="9"/>
        <v>-1.1404137100000131</v>
      </c>
      <c r="AG20" s="74">
        <f t="shared" si="10"/>
        <v>0.28355139999995727</v>
      </c>
      <c r="AH20" s="74">
        <f t="shared" si="11"/>
        <v>1.0836625099999915</v>
      </c>
    </row>
    <row r="21" spans="1:34" x14ac:dyDescent="0.35">
      <c r="A21" s="83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  <c r="AA21">
        <f t="shared" si="7"/>
        <v>-293.22814670999998</v>
      </c>
      <c r="AC21" s="79" t="s">
        <v>12</v>
      </c>
      <c r="AD21" s="70" t="s">
        <v>26</v>
      </c>
      <c r="AE21" s="74">
        <f t="shared" si="8"/>
        <v>0.76651470999995608</v>
      </c>
      <c r="AF21" s="74">
        <f t="shared" si="9"/>
        <v>-1.4631363300000491</v>
      </c>
      <c r="AG21" s="74">
        <f t="shared" si="10"/>
        <v>2.9587209999980768E-2</v>
      </c>
      <c r="AH21" s="74">
        <f t="shared" si="11"/>
        <v>0.60327587999999333</v>
      </c>
    </row>
    <row r="22" spans="1:34" x14ac:dyDescent="0.35">
      <c r="A22" s="83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6">MIN(D22:D25)-D22</f>
        <v>-0.24283241000000544</v>
      </c>
      <c r="I22">
        <f t="shared" ref="I22" si="57">MIN(E22:E25)-E22</f>
        <v>0</v>
      </c>
      <c r="J22">
        <f t="shared" ref="J22" si="58">MIN(F22:F25)-F22</f>
        <v>-0.76593238000003794</v>
      </c>
      <c r="L22">
        <f t="shared" ref="L22" si="59">MIN(C22:C25)</f>
        <v>-312.05107403</v>
      </c>
      <c r="M22">
        <f t="shared" ref="M22" si="60">MIN(D22:D25)</f>
        <v>-303.75949083</v>
      </c>
      <c r="N22">
        <f t="shared" ref="N22" si="61">MIN(E22:E25)</f>
        <v>-294.22941234000001</v>
      </c>
      <c r="O22">
        <f>MIN(F22:F24)</f>
        <v>-298.67299967999998</v>
      </c>
      <c r="AA22">
        <f t="shared" si="7"/>
        <v>-290.52983123000001</v>
      </c>
      <c r="AC22" s="79" t="s">
        <v>13</v>
      </c>
      <c r="AD22" s="70" t="s">
        <v>7</v>
      </c>
      <c r="AE22" s="74">
        <f t="shared" si="8"/>
        <v>0.60493281000002552</v>
      </c>
      <c r="AF22" s="74">
        <f t="shared" si="9"/>
        <v>-0.86882718999998509</v>
      </c>
      <c r="AG22" s="74">
        <f t="shared" si="10"/>
        <v>-0.12058110999999672</v>
      </c>
      <c r="AH22" s="74">
        <f t="shared" si="11"/>
        <v>1.1108315500000381</v>
      </c>
    </row>
    <row r="23" spans="1:34" x14ac:dyDescent="0.35">
      <c r="A23" s="83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68" t="str">
        <f t="shared" ref="L23" si="62">INDEX($B$2:$B$5, MATCH(MIN(C22:C25),C22:C25,0))</f>
        <v>hollow1</v>
      </c>
      <c r="M23" s="68" t="str">
        <f t="shared" ref="M23" si="63">INDEX($B$2:$B$5, MATCH(MIN(D22:D25),D22:D25,0))</f>
        <v>hollow3</v>
      </c>
      <c r="N23" s="68" t="str">
        <f t="shared" ref="N23" si="64">INDEX($B$2:$B$5, MATCH(MIN(E22:E25),E22:E25,0))</f>
        <v>top2</v>
      </c>
      <c r="O23" s="68" t="str">
        <f t="shared" ref="O23" si="65">INDEX($B$2:$B$5, MATCH(MIN(F22:F25),F22:F25,0))</f>
        <v>hollow3</v>
      </c>
      <c r="AA23">
        <f t="shared" si="7"/>
        <v>-290.52983123000001</v>
      </c>
      <c r="AC23" s="79" t="s">
        <v>13</v>
      </c>
      <c r="AD23" s="70" t="s">
        <v>25</v>
      </c>
      <c r="AE23" s="74">
        <f t="shared" si="8"/>
        <v>0.59320751000000227</v>
      </c>
      <c r="AF23" s="74">
        <f t="shared" si="9"/>
        <v>-0.22225589999998796</v>
      </c>
      <c r="AG23" s="74">
        <f t="shared" si="10"/>
        <v>0.63735636000000495</v>
      </c>
      <c r="AH23" s="74">
        <f t="shared" si="11"/>
        <v>1.711735630000002</v>
      </c>
    </row>
    <row r="24" spans="1:34" x14ac:dyDescent="0.35">
      <c r="A24" s="83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  <c r="AA24">
        <f t="shared" si="7"/>
        <v>-290.52983123000001</v>
      </c>
      <c r="AC24" s="79" t="s">
        <v>13</v>
      </c>
      <c r="AD24" s="70" t="s">
        <v>8</v>
      </c>
      <c r="AE24" s="74">
        <f t="shared" si="8"/>
        <v>0.51675720000001801</v>
      </c>
      <c r="AF24" s="74">
        <f t="shared" si="9"/>
        <v>-0.84434269999996481</v>
      </c>
      <c r="AG24" s="74">
        <f t="shared" si="10"/>
        <v>0.43014515000003639</v>
      </c>
      <c r="AH24" s="74">
        <f t="shared" si="11"/>
        <v>1.7363480100000097</v>
      </c>
    </row>
    <row r="25" spans="1:34" x14ac:dyDescent="0.35">
      <c r="A25" s="83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  <c r="AA25">
        <f t="shared" si="7"/>
        <v>-290.52983123000001</v>
      </c>
      <c r="AC25" s="79" t="s">
        <v>13</v>
      </c>
      <c r="AD25" s="70" t="s">
        <v>26</v>
      </c>
      <c r="AE25" s="74">
        <f t="shared" si="8"/>
        <v>0.65596208000004053</v>
      </c>
      <c r="AF25" s="74">
        <f t="shared" si="9"/>
        <v>-1.1116595999999905</v>
      </c>
      <c r="AG25" s="74">
        <f t="shared" si="10"/>
        <v>0.13285721999999778</v>
      </c>
      <c r="AH25" s="74">
        <f t="shared" si="11"/>
        <v>0.34489917000000014</v>
      </c>
    </row>
    <row r="26" spans="1:34" x14ac:dyDescent="0.35">
      <c r="A26" s="83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6">MIN(D26:D29)-D26</f>
        <v>-6.3813699999855089E-3</v>
      </c>
      <c r="I26">
        <f t="shared" ref="I26" si="67">MIN(E26:E29)-E26</f>
        <v>0</v>
      </c>
      <c r="J26">
        <f t="shared" ref="J26" si="68">MIN(F26:F29)-F26</f>
        <v>-1.8102966700000138</v>
      </c>
      <c r="L26">
        <f t="shared" ref="L26" si="69">MIN(C26:C29)</f>
        <v>-307.99249034000002</v>
      </c>
      <c r="M26">
        <f t="shared" ref="M26" si="70">MIN(D26:D29)</f>
        <v>-299.12671316000001</v>
      </c>
      <c r="N26">
        <f>MIN(E27:E29)</f>
        <v>-289.79248633999998</v>
      </c>
      <c r="O26">
        <f>MIN(F26:F28)</f>
        <v>-294.38321200000001</v>
      </c>
      <c r="AA26">
        <f t="shared" si="7"/>
        <v>-286.47120063</v>
      </c>
      <c r="AC26" s="79" t="s">
        <v>14</v>
      </c>
      <c r="AD26" s="70" t="s">
        <v>7</v>
      </c>
      <c r="AE26" s="74">
        <f t="shared" si="8"/>
        <v>0.60431406000002452</v>
      </c>
      <c r="AF26" s="74">
        <f t="shared" si="9"/>
        <v>-0.53113116000002414</v>
      </c>
      <c r="AG26" s="74">
        <f t="shared" si="10"/>
        <v>-0.3609715999999783</v>
      </c>
      <c r="AH26" s="74">
        <f t="shared" si="11"/>
        <v>1.3419886299999839</v>
      </c>
    </row>
    <row r="27" spans="1:34" x14ac:dyDescent="0.35">
      <c r="A27" s="83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68" t="str">
        <f t="shared" ref="L27" si="71">INDEX($B$2:$B$5, MATCH(MIN(C26:C29),C26:C29,0))</f>
        <v>hollow3</v>
      </c>
      <c r="M27" s="68" t="str">
        <f t="shared" ref="M27" si="72">INDEX($B$2:$B$5, MATCH(MIN(D26:D29),D26:D29,0))</f>
        <v>hollow3</v>
      </c>
      <c r="N27" s="68" t="str">
        <f t="shared" ref="N27" si="73">INDEX($B$2:$B$5, MATCH(MIN(E26:E29),E26:E29,0))</f>
        <v>top2</v>
      </c>
      <c r="O27" s="68" t="str">
        <f t="shared" ref="O27" si="74">INDEX($B$2:$B$5, MATCH(MIN(F26:F29),F26:F29,0))</f>
        <v>hollow3</v>
      </c>
      <c r="AA27">
        <f t="shared" si="7"/>
        <v>-286.47120063</v>
      </c>
      <c r="AC27" s="79" t="s">
        <v>14</v>
      </c>
      <c r="AD27" s="70" t="s">
        <v>25</v>
      </c>
      <c r="AE27" s="74">
        <f t="shared" si="8"/>
        <v>0.55428891000001412</v>
      </c>
      <c r="AF27" s="74">
        <f t="shared" si="9"/>
        <v>-0.28331094999998108</v>
      </c>
      <c r="AG27" s="74">
        <f t="shared" si="10"/>
        <v>0.54658531000000421</v>
      </c>
      <c r="AH27" s="74">
        <f t="shared" si="11"/>
        <v>1.5835491299999753</v>
      </c>
    </row>
    <row r="28" spans="1:34" x14ac:dyDescent="0.35">
      <c r="A28" s="83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  <c r="AA28">
        <f t="shared" si="7"/>
        <v>-286.47120063</v>
      </c>
      <c r="AC28" s="79" t="s">
        <v>14</v>
      </c>
      <c r="AD28" s="70" t="s">
        <v>8</v>
      </c>
      <c r="AE28" s="74">
        <f t="shared" si="8"/>
        <v>0.59341381000000437</v>
      </c>
      <c r="AF28" s="74">
        <f t="shared" si="9"/>
        <v>0.12906303000000285</v>
      </c>
      <c r="AG28" s="74">
        <f t="shared" si="10"/>
        <v>0.60263653999998423</v>
      </c>
      <c r="AH28" s="74">
        <f t="shared" si="11"/>
        <v>1.5371479199999762</v>
      </c>
    </row>
    <row r="29" spans="1:34" x14ac:dyDescent="0.35">
      <c r="A29" s="83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  <c r="AA29">
        <f t="shared" si="7"/>
        <v>-286.47120063</v>
      </c>
      <c r="AC29" s="79" t="s">
        <v>14</v>
      </c>
      <c r="AD29" s="70" t="s">
        <v>26</v>
      </c>
      <c r="AE29" s="74">
        <f t="shared" si="8"/>
        <v>0.5167102899999807</v>
      </c>
      <c r="AF29" s="74">
        <f t="shared" si="9"/>
        <v>-0.53751253000000965</v>
      </c>
      <c r="AG29" s="74">
        <f t="shared" si="10"/>
        <v>0.25771429000001644</v>
      </c>
      <c r="AH29" s="74">
        <f t="shared" si="11"/>
        <v>-0.4683080400000299</v>
      </c>
    </row>
    <row r="30" spans="1:34" x14ac:dyDescent="0.35">
      <c r="A30" s="83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5">MIN(D30:D33)-D30</f>
        <v>0</v>
      </c>
      <c r="I30">
        <f t="shared" ref="I30" si="76">MIN(E30:E33)-E30</f>
        <v>-0.85803913000000875</v>
      </c>
      <c r="J30">
        <f t="shared" ref="J30" si="77">MIN(F30:F33)-F30</f>
        <v>-1.7871243900000309</v>
      </c>
      <c r="L30">
        <f t="shared" ref="L30" si="78">MIN(C30:C33)</f>
        <v>-301.91086487000001</v>
      </c>
      <c r="M30">
        <f t="shared" ref="M30" si="79">MIN(D30:D33)</f>
        <v>-293.01351407999999</v>
      </c>
      <c r="N30">
        <f t="shared" ref="N30" si="80">MIN(E30:E33)</f>
        <v>-283.72676338000002</v>
      </c>
      <c r="O30">
        <f>MIN(F30:F32)</f>
        <v>-288.74500655000003</v>
      </c>
      <c r="AA30">
        <f t="shared" si="7"/>
        <v>-280.70768591000001</v>
      </c>
      <c r="AC30" s="79" t="s">
        <v>15</v>
      </c>
      <c r="AD30" s="70" t="s">
        <v>7</v>
      </c>
      <c r="AE30" s="74">
        <f t="shared" si="8"/>
        <v>1.2627092599999972</v>
      </c>
      <c r="AF30" s="74">
        <f t="shared" si="9"/>
        <v>-0.18782816999998353</v>
      </c>
      <c r="AG30" s="74">
        <f t="shared" si="10"/>
        <v>1.4179616599999956</v>
      </c>
      <c r="AH30" s="74">
        <f t="shared" si="11"/>
        <v>1.3992002500000162</v>
      </c>
    </row>
    <row r="31" spans="1:34" x14ac:dyDescent="0.35">
      <c r="A31" s="83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68" t="str">
        <f t="shared" ref="L31" si="81">INDEX($B$2:$B$5, MATCH(MIN(C30:C33),C30:C33,0))</f>
        <v>top</v>
      </c>
      <c r="M31" s="68" t="str">
        <f t="shared" ref="M31" si="82">INDEX($B$2:$B$5, MATCH(MIN(D30:D33),D30:D33,0))</f>
        <v>top2</v>
      </c>
      <c r="N31" s="68" t="str">
        <f t="shared" ref="N31" si="83">INDEX($B$2:$B$5, MATCH(MIN(E30:E33),E30:E33,0))</f>
        <v>hollow3</v>
      </c>
      <c r="O31" s="68" t="str">
        <f t="shared" ref="O31" si="84">INDEX($B$2:$B$5, MATCH(MIN(F30:F33),F30:F33,0))</f>
        <v>hollow3</v>
      </c>
      <c r="AA31">
        <f t="shared" si="7"/>
        <v>-280.70768591000001</v>
      </c>
      <c r="AC31" s="79" t="s">
        <v>15</v>
      </c>
      <c r="AD31" s="70" t="s">
        <v>25</v>
      </c>
      <c r="AE31" s="74">
        <f t="shared" si="8"/>
        <v>0.83482103999999735</v>
      </c>
      <c r="AF31" s="74">
        <f t="shared" si="9"/>
        <v>-1.7308159999965156E-2</v>
      </c>
      <c r="AG31" s="74">
        <f t="shared" si="10"/>
        <v>0.78312788999999539</v>
      </c>
      <c r="AH31" s="74">
        <f t="shared" si="11"/>
        <v>1.6818215400000249</v>
      </c>
    </row>
    <row r="32" spans="1:34" x14ac:dyDescent="0.35">
      <c r="A32" s="83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  <c r="AA32">
        <f t="shared" si="7"/>
        <v>-280.70768591000001</v>
      </c>
      <c r="AC32" s="79" t="s">
        <v>15</v>
      </c>
      <c r="AD32" s="70" t="s">
        <v>8</v>
      </c>
      <c r="AE32" s="74">
        <f t="shared" si="8"/>
        <v>1.2668300900000307</v>
      </c>
      <c r="AF32" s="74">
        <f t="shared" si="9"/>
        <v>-0.10387567999998204</v>
      </c>
      <c r="AG32" s="74">
        <f t="shared" si="10"/>
        <v>0.94495699000002942</v>
      </c>
      <c r="AH32" s="74">
        <f t="shared" si="11"/>
        <v>1.2166793599999814</v>
      </c>
    </row>
    <row r="33" spans="1:34" x14ac:dyDescent="0.35">
      <c r="A33" s="83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  <c r="AA33">
        <f t="shared" si="7"/>
        <v>-280.70768591000001</v>
      </c>
      <c r="AC33" s="79" t="s">
        <v>15</v>
      </c>
      <c r="AD33" s="70" t="s">
        <v>26</v>
      </c>
      <c r="AE33" s="74">
        <f t="shared" si="8"/>
        <v>0.83687923000001119</v>
      </c>
      <c r="AF33" s="74">
        <f t="shared" si="9"/>
        <v>-0.11463019000000862</v>
      </c>
      <c r="AG33" s="74">
        <f t="shared" si="10"/>
        <v>0.55992252999998682</v>
      </c>
      <c r="AH33" s="74">
        <f t="shared" si="11"/>
        <v>-0.38792414000001463</v>
      </c>
    </row>
    <row r="34" spans="1:34" x14ac:dyDescent="0.35">
      <c r="A34" s="83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5">MIN(D34:D37)-D34</f>
        <v>-0.16439504999999599</v>
      </c>
      <c r="I34">
        <f t="shared" ref="I34" si="86">MIN(E34:E37)-E34</f>
        <v>0</v>
      </c>
      <c r="J34">
        <f t="shared" ref="J34" si="87">MIN(F34:F37)-F34</f>
        <v>-0.30761967999995932</v>
      </c>
      <c r="L34">
        <f t="shared" ref="L34" si="88">MIN(C34:C37)</f>
        <v>-294.98154155999998</v>
      </c>
      <c r="M34">
        <f t="shared" ref="M34" si="89">MIN(D34:D37)</f>
        <v>-285.85250859000001</v>
      </c>
      <c r="N34">
        <f t="shared" ref="N34" si="90">MIN(E34:E37)</f>
        <v>-276.51250277999998</v>
      </c>
      <c r="O34">
        <f t="shared" ref="O34" si="91">MIN(F34:F37)</f>
        <v>-282.74574138999998</v>
      </c>
      <c r="AA34">
        <f t="shared" si="7"/>
        <v>-273.44428147000002</v>
      </c>
      <c r="AC34" s="79" t="s">
        <v>16</v>
      </c>
      <c r="AD34" s="70" t="s">
        <v>7</v>
      </c>
      <c r="AE34" s="74">
        <f t="shared" si="8"/>
        <v>0.50593582000003634</v>
      </c>
      <c r="AF34" s="74">
        <f t="shared" si="9"/>
        <v>-0.12583206999999597</v>
      </c>
      <c r="AG34" s="74">
        <f t="shared" si="10"/>
        <v>0.51077869000004439</v>
      </c>
      <c r="AH34" s="74">
        <f t="shared" si="11"/>
        <v>0.26015976000000274</v>
      </c>
    </row>
    <row r="35" spans="1:34" x14ac:dyDescent="0.35">
      <c r="A35" s="83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68" t="str">
        <f t="shared" ref="L35" si="92">INDEX($B$2:$B$5, MATCH(MIN(C34:C37),C34:C37,0))</f>
        <v>hollow1</v>
      </c>
      <c r="M35" s="68" t="str">
        <f t="shared" ref="M35" si="93">INDEX($B$2:$B$5, MATCH(MIN(D34:D37),D34:D37,0))</f>
        <v>top</v>
      </c>
      <c r="N35" s="68" t="str">
        <f t="shared" ref="N35" si="94">INDEX($B$2:$B$5, MATCH(MIN(E34:E37),E34:E37,0))</f>
        <v>top2</v>
      </c>
      <c r="O35" s="68" t="str">
        <f t="shared" ref="O35" si="95">INDEX($B$2:$B$5, MATCH(MIN(F34:F37),F34:F37,0))</f>
        <v>top</v>
      </c>
      <c r="AA35">
        <f t="shared" si="7"/>
        <v>-273.44428147000002</v>
      </c>
      <c r="AC35" s="79" t="s">
        <v>16</v>
      </c>
      <c r="AD35" s="70" t="s">
        <v>25</v>
      </c>
      <c r="AE35" s="74">
        <f t="shared" si="8"/>
        <v>0.6423019900000102</v>
      </c>
      <c r="AF35" s="74">
        <f t="shared" si="9"/>
        <v>-0.29022711999999196</v>
      </c>
      <c r="AG35" s="74">
        <f t="shared" si="10"/>
        <v>0.72418627000001079</v>
      </c>
      <c r="AH35" s="74">
        <f t="shared" si="11"/>
        <v>-4.7459919999956579E-2</v>
      </c>
    </row>
    <row r="36" spans="1:34" x14ac:dyDescent="0.35">
      <c r="A36" s="83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  <c r="AA36">
        <f t="shared" si="7"/>
        <v>-273.44428147000002</v>
      </c>
      <c r="AC36" s="79" t="s">
        <v>16</v>
      </c>
      <c r="AD36" s="70" t="s">
        <v>8</v>
      </c>
      <c r="AE36" s="74">
        <f t="shared" si="8"/>
        <v>0.5007399100000387</v>
      </c>
      <c r="AF36" s="74">
        <f t="shared" si="9"/>
        <v>-0.11891148000000307</v>
      </c>
      <c r="AG36" s="74">
        <f t="shared" si="10"/>
        <v>1.2757705600000047</v>
      </c>
      <c r="AH36" s="74">
        <f t="shared" si="11"/>
        <v>0.31515507000004073</v>
      </c>
    </row>
    <row r="37" spans="1:34" x14ac:dyDescent="0.35">
      <c r="A37" s="83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  <c r="AA37">
        <f t="shared" si="7"/>
        <v>-273.44428147000002</v>
      </c>
      <c r="AC37" s="79" t="s">
        <v>16</v>
      </c>
      <c r="AD37" s="70" t="s">
        <v>26</v>
      </c>
      <c r="AE37" s="74">
        <f t="shared" si="8"/>
        <v>0.61540871000004271</v>
      </c>
      <c r="AF37" s="74">
        <f t="shared" si="9"/>
        <v>-0.14791308999996922</v>
      </c>
      <c r="AG37" s="74">
        <f t="shared" si="10"/>
        <v>0.54636425000000299</v>
      </c>
      <c r="AH37" s="74">
        <f t="shared" si="11"/>
        <v>0.2644465400000322</v>
      </c>
    </row>
    <row r="38" spans="1:34" x14ac:dyDescent="0.35">
      <c r="A38" s="83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6">MIN(D38:D41)-D38</f>
        <v>0</v>
      </c>
      <c r="I38">
        <f t="shared" ref="I38" si="97">MIN(E38:E41)-E38</f>
        <v>-0.95752115000004778</v>
      </c>
      <c r="J38">
        <f t="shared" ref="J38" si="98">MIN(F38:F41)-F38</f>
        <v>-7.9093709999995099E-2</v>
      </c>
      <c r="L38">
        <f t="shared" ref="L38" si="99">MIN(C38:C41)</f>
        <v>-320.49705877999997</v>
      </c>
      <c r="M38">
        <f t="shared" ref="M38" si="100">MIN(D38:D41)</f>
        <v>-310.24793936999998</v>
      </c>
      <c r="N38">
        <f t="shared" ref="N38" si="101">MIN(E38:E41)</f>
        <v>-302.04289297000003</v>
      </c>
      <c r="O38">
        <f t="shared" ref="O38" si="102">MIN(F38:F41)</f>
        <v>-308.47309838000001</v>
      </c>
      <c r="AA38">
        <f t="shared" si="7"/>
        <v>-297.57701394999998</v>
      </c>
      <c r="AC38" s="79" t="s">
        <v>17</v>
      </c>
      <c r="AD38" s="70" t="s">
        <v>7</v>
      </c>
      <c r="AE38" s="74">
        <f t="shared" si="8"/>
        <v>-0.86507283999999318</v>
      </c>
      <c r="AF38" s="74">
        <f t="shared" si="9"/>
        <v>-0.55292542000000289</v>
      </c>
      <c r="AG38" s="74">
        <f t="shared" si="10"/>
        <v>7.0642130000002634E-2</v>
      </c>
      <c r="AH38" s="74">
        <f t="shared" si="11"/>
        <v>-1.5629907200000352</v>
      </c>
    </row>
    <row r="39" spans="1:34" x14ac:dyDescent="0.35">
      <c r="A39" s="83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68" t="str">
        <f t="shared" ref="L39" si="103">INDEX($B$2:$B$5, MATCH(MIN(C38:C41),C38:C41,0))</f>
        <v>top</v>
      </c>
      <c r="M39" s="68" t="str">
        <f t="shared" ref="M39" si="104">INDEX($B$2:$B$5, MATCH(MIN(D38:D41),D38:D41,0))</f>
        <v>top2</v>
      </c>
      <c r="N39" s="68" t="str">
        <f t="shared" ref="N39" si="105">INDEX($B$2:$B$5, MATCH(MIN(E38:E41),E38:E41,0))</f>
        <v>hollow3</v>
      </c>
      <c r="O39" s="68" t="str">
        <f t="shared" ref="O39" si="106">INDEX($B$2:$B$5, MATCH(MIN(F38:F41),F38:F41,0))</f>
        <v>hollow3</v>
      </c>
      <c r="AA39">
        <f t="shared" si="7"/>
        <v>-297.57701394999998</v>
      </c>
      <c r="AC39" s="79" t="s">
        <v>17</v>
      </c>
      <c r="AD39" s="70" t="s">
        <v>25</v>
      </c>
      <c r="AE39" s="74">
        <f t="shared" si="8"/>
        <v>-0.88204482999999501</v>
      </c>
      <c r="AF39" s="74">
        <f t="shared" si="9"/>
        <v>-0.45237450000001367</v>
      </c>
      <c r="AG39" s="74">
        <f t="shared" si="10"/>
        <v>0.91728661999996275</v>
      </c>
      <c r="AH39" s="74">
        <f t="shared" si="11"/>
        <v>-1.4323012400000343</v>
      </c>
    </row>
    <row r="40" spans="1:34" x14ac:dyDescent="0.35">
      <c r="A40" s="83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  <c r="AA40">
        <f t="shared" si="7"/>
        <v>-297.57701394999998</v>
      </c>
      <c r="AC40" s="79" t="s">
        <v>17</v>
      </c>
      <c r="AD40" s="70" t="s">
        <v>8</v>
      </c>
      <c r="AE40" s="74">
        <f t="shared" si="8"/>
        <v>-0.54209041000002545</v>
      </c>
      <c r="AF40" s="74">
        <f t="shared" si="9"/>
        <v>0.27293185999997682</v>
      </c>
      <c r="AG40" s="74">
        <f t="shared" si="10"/>
        <v>7.0594480000003568E-2</v>
      </c>
      <c r="AH40" s="74">
        <f t="shared" si="11"/>
        <v>-0.80282424000002583</v>
      </c>
    </row>
    <row r="41" spans="1:34" x14ac:dyDescent="0.35">
      <c r="A41" s="83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  <c r="AA41">
        <f t="shared" si="7"/>
        <v>-297.57701394999998</v>
      </c>
      <c r="AC41" s="79" t="s">
        <v>17</v>
      </c>
      <c r="AD41" s="70" t="s">
        <v>26</v>
      </c>
      <c r="AE41" s="74">
        <f t="shared" si="8"/>
        <v>-0.43898073000003679</v>
      </c>
      <c r="AF41" s="74">
        <f t="shared" si="9"/>
        <v>-0.54996828000002473</v>
      </c>
      <c r="AG41" s="74">
        <f t="shared" si="10"/>
        <v>-0.88687902000004515</v>
      </c>
      <c r="AH41" s="74">
        <f t="shared" si="11"/>
        <v>-1.6420844300000303</v>
      </c>
    </row>
    <row r="42" spans="1:34" x14ac:dyDescent="0.35">
      <c r="A42" s="83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7">MIN(D42:D45)-D42</f>
        <v>-0.1254035299999714</v>
      </c>
      <c r="I42">
        <f t="shared" ref="I42" si="108">MIN(E42:E45)-E42</f>
        <v>-0.37999149000000898</v>
      </c>
      <c r="J42">
        <f t="shared" ref="J42" si="109">MIN(F42:F45)-F42</f>
        <v>-6.5472030000023551E-2</v>
      </c>
      <c r="L42">
        <f t="shared" ref="L42" si="110">MIN(C42:C45)</f>
        <v>-323.71394974999998</v>
      </c>
      <c r="M42">
        <f t="shared" ref="M42" si="111">MIN(D42:D45)</f>
        <v>-314.51679068999999</v>
      </c>
      <c r="N42">
        <f t="shared" ref="N42" si="112">MIN(E42:E45)</f>
        <v>-305.04083872000001</v>
      </c>
      <c r="O42">
        <f t="shared" ref="O42" si="113">MIN(F42:F45)</f>
        <v>-312.01772618000001</v>
      </c>
      <c r="AA42">
        <f t="shared" si="7"/>
        <v>-301.57916668000001</v>
      </c>
      <c r="AC42" s="79" t="s">
        <v>18</v>
      </c>
      <c r="AD42" s="70" t="s">
        <v>7</v>
      </c>
      <c r="AE42" s="74">
        <f t="shared" si="8"/>
        <v>4.6822400000112729E-3</v>
      </c>
      <c r="AF42" s="74">
        <f t="shared" si="9"/>
        <v>-0.69422048000000736</v>
      </c>
      <c r="AG42" s="74">
        <f t="shared" si="10"/>
        <v>0.49731945000001287</v>
      </c>
      <c r="AH42" s="74">
        <f t="shared" si="11"/>
        <v>-1.1190874699999731</v>
      </c>
    </row>
    <row r="43" spans="1:34" x14ac:dyDescent="0.35">
      <c r="A43" s="83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68" t="str">
        <f t="shared" ref="L43" si="114">INDEX($B$2:$B$5, MATCH(MIN(C42:C45),C42:C45,0))</f>
        <v>hollow3</v>
      </c>
      <c r="M43" s="68" t="str">
        <f t="shared" ref="M43" si="115">INDEX($B$2:$B$5, MATCH(MIN(D42:D45),D42:D45,0))</f>
        <v>hollow3</v>
      </c>
      <c r="N43" s="68" t="str">
        <f t="shared" ref="N43" si="116">INDEX($B$2:$B$5, MATCH(MIN(E42:E45),E42:E45,0))</f>
        <v>hollow3</v>
      </c>
      <c r="O43" s="68" t="str">
        <f t="shared" ref="O43" si="117">INDEX($B$2:$B$5, MATCH(MIN(F42:F45),F42:F45,0))</f>
        <v>hollow3</v>
      </c>
      <c r="AA43">
        <f t="shared" si="7"/>
        <v>-301.57916668000001</v>
      </c>
      <c r="AC43" s="79" t="s">
        <v>18</v>
      </c>
      <c r="AD43" s="70" t="s">
        <v>25</v>
      </c>
      <c r="AE43" s="74">
        <f t="shared" si="8"/>
        <v>0.32719942999999629</v>
      </c>
      <c r="AF43" s="74">
        <f t="shared" si="9"/>
        <v>0.20740996000001211</v>
      </c>
      <c r="AG43" s="74">
        <f t="shared" si="10"/>
        <v>0.69566227000000636</v>
      </c>
      <c r="AH43" s="74">
        <f t="shared" si="11"/>
        <v>-0.72065905999996493</v>
      </c>
    </row>
    <row r="44" spans="1:34" x14ac:dyDescent="0.35">
      <c r="A44" s="83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  <c r="AA44">
        <f t="shared" si="7"/>
        <v>-301.57916668000001</v>
      </c>
      <c r="AC44" s="79" t="s">
        <v>18</v>
      </c>
      <c r="AD44" s="70" t="s">
        <v>8</v>
      </c>
      <c r="AE44" s="74">
        <f t="shared" si="8"/>
        <v>0.16088569000003217</v>
      </c>
      <c r="AF44" s="74">
        <f t="shared" si="9"/>
        <v>-0.69242408999996918</v>
      </c>
      <c r="AG44" s="74">
        <f t="shared" si="10"/>
        <v>0.34687660000002252</v>
      </c>
      <c r="AH44" s="74">
        <f t="shared" si="11"/>
        <v>-0.15303665999996019</v>
      </c>
    </row>
    <row r="45" spans="1:34" x14ac:dyDescent="0.35">
      <c r="A45" s="83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  <c r="AA45">
        <f t="shared" si="7"/>
        <v>-301.57916668000001</v>
      </c>
      <c r="AC45" s="79" t="s">
        <v>18</v>
      </c>
      <c r="AD45" s="70" t="s">
        <v>26</v>
      </c>
      <c r="AE45" s="74">
        <f t="shared" si="8"/>
        <v>-9.6783069999969218E-2</v>
      </c>
      <c r="AF45" s="74">
        <f t="shared" si="9"/>
        <v>-0.81962400999997875</v>
      </c>
      <c r="AG45" s="74">
        <f t="shared" si="10"/>
        <v>0.11732796000000389</v>
      </c>
      <c r="AH45" s="74">
        <f t="shared" si="11"/>
        <v>-1.1845594999999967</v>
      </c>
    </row>
    <row r="46" spans="1:34" x14ac:dyDescent="0.35">
      <c r="A46" s="83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8">MIN(D46:D49)-D46</f>
        <v>-3.8158420000002025E-2</v>
      </c>
      <c r="I46">
        <f t="shared" ref="I46" si="119">MIN(E46:E49)-E46</f>
        <v>-6.6091560000018035E-2</v>
      </c>
      <c r="J46">
        <f t="shared" ref="J46" si="120">MIN(F46:F49)-F46</f>
        <v>0</v>
      </c>
      <c r="L46">
        <f t="shared" ref="L46" si="121">MIN(C46:C49)</f>
        <v>-323.84634933000001</v>
      </c>
      <c r="M46">
        <f t="shared" ref="M46" si="122">MIN(D46:D49)</f>
        <v>-315.04827217000002</v>
      </c>
      <c r="N46">
        <f t="shared" ref="N46" si="123">MIN(E46:E49)</f>
        <v>-305.23825625000001</v>
      </c>
      <c r="O46">
        <f t="shared" ref="O46" si="124">MIN(F46:F49)</f>
        <v>-311.88736396000002</v>
      </c>
      <c r="AA46">
        <f t="shared" si="7"/>
        <v>-301.97490397000001</v>
      </c>
      <c r="AC46" s="79" t="s">
        <v>19</v>
      </c>
      <c r="AD46" s="70" t="s">
        <v>7</v>
      </c>
      <c r="AE46" s="74">
        <f t="shared" si="8"/>
        <v>0.27769622999999255</v>
      </c>
      <c r="AF46" s="74">
        <f t="shared" si="9"/>
        <v>-0.91720978000000208</v>
      </c>
      <c r="AG46" s="74">
        <f t="shared" si="10"/>
        <v>0.38173928000002588</v>
      </c>
      <c r="AH46" s="74">
        <f t="shared" si="11"/>
        <v>-0.6584599900000021</v>
      </c>
    </row>
    <row r="47" spans="1:34" x14ac:dyDescent="0.35">
      <c r="A47" s="83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68" t="str">
        <f t="shared" ref="L47" si="125">INDEX($B$2:$B$5, MATCH(MIN(C46:C49),C46:C49,0))</f>
        <v>hollow3</v>
      </c>
      <c r="M47" s="68" t="str">
        <f t="shared" ref="M47" si="126">INDEX($B$2:$B$5, MATCH(MIN(D46:D49),D46:D49,0))</f>
        <v>hollow1</v>
      </c>
      <c r="N47" s="68" t="str">
        <f t="shared" ref="N47" si="127">INDEX($B$2:$B$5, MATCH(MIN(E46:E49),E46:E49,0))</f>
        <v>hollow1</v>
      </c>
      <c r="O47" s="68" t="str">
        <f t="shared" ref="O47" si="128">INDEX($B$2:$B$5, MATCH(MIN(F46:F49),F46:F49,0))</f>
        <v>top2</v>
      </c>
      <c r="AA47">
        <f t="shared" si="7"/>
        <v>-301.97490397000001</v>
      </c>
      <c r="AC47" s="79" t="s">
        <v>19</v>
      </c>
      <c r="AD47" s="70" t="s">
        <v>25</v>
      </c>
      <c r="AE47" s="74">
        <f t="shared" si="8"/>
        <v>0.80865699000002023</v>
      </c>
      <c r="AF47" s="74">
        <f t="shared" si="9"/>
        <v>0.14064654999999071</v>
      </c>
      <c r="AG47" s="74">
        <f t="shared" si="10"/>
        <v>0.82460271000001439</v>
      </c>
      <c r="AH47" s="74">
        <f t="shared" si="11"/>
        <v>-0.31024235999998018</v>
      </c>
    </row>
    <row r="48" spans="1:34" x14ac:dyDescent="0.35">
      <c r="A48" s="83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  <c r="AA48">
        <f t="shared" si="7"/>
        <v>-301.97490397000001</v>
      </c>
      <c r="AC48" s="79" t="s">
        <v>19</v>
      </c>
      <c r="AD48" s="70" t="s">
        <v>8</v>
      </c>
      <c r="AE48" s="74">
        <f t="shared" si="8"/>
        <v>0.25389241999998857</v>
      </c>
      <c r="AF48" s="74">
        <f t="shared" si="9"/>
        <v>-0.95536820000000411</v>
      </c>
      <c r="AG48" s="74">
        <f t="shared" si="10"/>
        <v>0.31564772000000785</v>
      </c>
      <c r="AH48" s="74">
        <f t="shared" si="11"/>
        <v>0.37398613000002934</v>
      </c>
    </row>
    <row r="49" spans="1:34" x14ac:dyDescent="0.35">
      <c r="A49" s="83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  <c r="AA49">
        <f t="shared" si="7"/>
        <v>-301.97490397000001</v>
      </c>
      <c r="AC49" s="79" t="s">
        <v>19</v>
      </c>
      <c r="AD49" s="70" t="s">
        <v>26</v>
      </c>
      <c r="AE49" s="74">
        <f t="shared" si="8"/>
        <v>0.16655464000000419</v>
      </c>
      <c r="AF49" s="74">
        <f t="shared" si="9"/>
        <v>-0.94887363999998264</v>
      </c>
      <c r="AG49" s="74">
        <f t="shared" si="10"/>
        <v>0.38200498000002581</v>
      </c>
      <c r="AH49" s="74">
        <f t="shared" si="11"/>
        <v>-0.65658161999995945</v>
      </c>
    </row>
    <row r="50" spans="1:34" x14ac:dyDescent="0.35">
      <c r="A50" s="83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9">MIN(D50:D53)-D50</f>
        <v>0</v>
      </c>
      <c r="I50">
        <f t="shared" ref="I50" si="130">MIN(E50:E53)-E50</f>
        <v>0</v>
      </c>
      <c r="J50">
        <f t="shared" ref="J50" si="131">MIN(F50:F53)-F50</f>
        <v>0</v>
      </c>
      <c r="L50">
        <f t="shared" ref="L50" si="132">MIN(C50:C53)</f>
        <v>-323.89562692999999</v>
      </c>
      <c r="M50">
        <f t="shared" ref="M50" si="133">MIN(D50:D53)</f>
        <v>-315.43884485000001</v>
      </c>
      <c r="N50">
        <f t="shared" ref="N50" si="134">MIN(E50:E53)</f>
        <v>-305.54892538000001</v>
      </c>
      <c r="O50">
        <f t="shared" ref="O50" si="135">MIN(F50:F53)</f>
        <v>-311.6592794</v>
      </c>
      <c r="AA50">
        <f t="shared" si="7"/>
        <v>-302.03550769999998</v>
      </c>
      <c r="AC50" s="79" t="s">
        <v>20</v>
      </c>
      <c r="AD50" s="70" t="s">
        <v>7</v>
      </c>
      <c r="AE50" s="74">
        <f t="shared" si="8"/>
        <v>0.43241097999997491</v>
      </c>
      <c r="AF50" s="74">
        <f t="shared" si="9"/>
        <v>-1.2853371500000268</v>
      </c>
      <c r="AG50" s="74">
        <f t="shared" si="10"/>
        <v>6.558231999996833E-2</v>
      </c>
      <c r="AH50" s="74">
        <f t="shared" si="11"/>
        <v>-0.36977170000002024</v>
      </c>
    </row>
    <row r="51" spans="1:34" x14ac:dyDescent="0.35">
      <c r="A51" s="83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68" t="str">
        <f t="shared" ref="L51" si="136">INDEX($B$2:$B$5, MATCH(MIN(C50:C53),C50:C53,0))</f>
        <v>hollow3</v>
      </c>
      <c r="M51" s="68" t="str">
        <f t="shared" ref="M51" si="137">INDEX($B$2:$B$5, MATCH(MIN(D50:D53),D50:D53,0))</f>
        <v>top2</v>
      </c>
      <c r="N51" s="68" t="str">
        <f t="shared" ref="N51" si="138">INDEX($B$2:$B$5, MATCH(MIN(E50:E53),E50:E53,0))</f>
        <v>top2</v>
      </c>
      <c r="O51" s="68" t="str">
        <f t="shared" ref="O51" si="139">INDEX($B$2:$B$5, MATCH(MIN(F50:F53),F50:F53,0))</f>
        <v>top2</v>
      </c>
      <c r="AA51">
        <f t="shared" si="7"/>
        <v>-302.03550769999998</v>
      </c>
      <c r="AC51" s="79" t="s">
        <v>20</v>
      </c>
      <c r="AD51" s="70" t="s">
        <v>25</v>
      </c>
      <c r="AE51" s="74">
        <f t="shared" si="8"/>
        <v>0.80215465999997404</v>
      </c>
      <c r="AF51" s="74">
        <f t="shared" si="9"/>
        <v>0.20078688999996608</v>
      </c>
      <c r="AG51" s="74">
        <f t="shared" si="10"/>
        <v>0.79848671999996368</v>
      </c>
      <c r="AH51" s="74">
        <f t="shared" si="11"/>
        <v>1.8648106499999622</v>
      </c>
    </row>
    <row r="52" spans="1:34" x14ac:dyDescent="0.35">
      <c r="A52" s="83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  <c r="AA52">
        <f t="shared" si="7"/>
        <v>-302.03550769999998</v>
      </c>
      <c r="AC52" s="79" t="s">
        <v>20</v>
      </c>
      <c r="AD52" s="70" t="s">
        <v>8</v>
      </c>
      <c r="AE52" s="74">
        <f t="shared" si="8"/>
        <v>0.24443076999999702</v>
      </c>
      <c r="AF52" s="74">
        <f t="shared" si="9"/>
        <v>-1.2351817400000247</v>
      </c>
      <c r="AG52" s="74">
        <f t="shared" si="10"/>
        <v>0.45455033999996131</v>
      </c>
      <c r="AH52" s="74">
        <f t="shared" si="11"/>
        <v>0.75861243000000878</v>
      </c>
    </row>
    <row r="53" spans="1:34" x14ac:dyDescent="0.35">
      <c r="A53" s="83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  <c r="AA53">
        <f t="shared" si="7"/>
        <v>-302.03550769999998</v>
      </c>
      <c r="AC53" s="79" t="s">
        <v>20</v>
      </c>
      <c r="AD53" s="70" t="s">
        <v>26</v>
      </c>
      <c r="AE53" s="74">
        <f t="shared" si="8"/>
        <v>0.17788076999999047</v>
      </c>
      <c r="AF53" s="74">
        <f t="shared" si="9"/>
        <v>-1.2336371300000284</v>
      </c>
      <c r="AG53" s="74">
        <f t="shared" si="10"/>
        <v>0.10692863999997071</v>
      </c>
      <c r="AH53" s="74">
        <f t="shared" si="11"/>
        <v>-0.35297499000002608</v>
      </c>
    </row>
    <row r="54" spans="1:34" x14ac:dyDescent="0.35">
      <c r="A54" s="83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40">MIN(D54:D57)-D54</f>
        <v>0</v>
      </c>
      <c r="I54">
        <f t="shared" ref="I54" si="141">MIN(E54:E57)-E54</f>
        <v>-6.5985399999703986E-3</v>
      </c>
      <c r="J54">
        <f t="shared" ref="J54" si="142">MIN(F54:F57)-F54</f>
        <v>-7.2750300000166135E-3</v>
      </c>
      <c r="L54">
        <f t="shared" ref="L54" si="143">MIN(C54:C57)</f>
        <v>-318.05658306999999</v>
      </c>
      <c r="M54">
        <f t="shared" ref="M54" si="144">MIN(D54:D57)</f>
        <v>-309.70475400999999</v>
      </c>
      <c r="N54">
        <f t="shared" ref="N54" si="145">MIN(E54:E57)</f>
        <v>-299.96211663999998</v>
      </c>
      <c r="O54">
        <f t="shared" ref="O54" si="146">MIN(F54:F57)</f>
        <v>-304.75728175</v>
      </c>
      <c r="AA54">
        <f t="shared" si="7"/>
        <v>-296.21280115000002</v>
      </c>
      <c r="AC54" s="79" t="s">
        <v>21</v>
      </c>
      <c r="AD54" s="70" t="s">
        <v>7</v>
      </c>
      <c r="AE54" s="74">
        <f t="shared" si="8"/>
        <v>0.19421808000003038</v>
      </c>
      <c r="AF54" s="74">
        <f t="shared" si="9"/>
        <v>-1.3739528599999691</v>
      </c>
      <c r="AG54" s="74">
        <f t="shared" si="10"/>
        <v>-0.16371694999998754</v>
      </c>
      <c r="AH54" s="74">
        <f t="shared" si="11"/>
        <v>0.71679443000003085</v>
      </c>
    </row>
    <row r="55" spans="1:34" x14ac:dyDescent="0.35">
      <c r="A55" s="83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68" t="str">
        <f t="shared" ref="L55" si="147">INDEX($B$2:$B$5, MATCH(MIN(C54:C57),C54:C57,0))</f>
        <v>top2</v>
      </c>
      <c r="M55" s="68" t="str">
        <f t="shared" ref="M55" si="148">INDEX($B$2:$B$5, MATCH(MIN(D54:D57),D54:D57,0))</f>
        <v>top2</v>
      </c>
      <c r="N55" s="68" t="str">
        <f t="shared" ref="N55" si="149">INDEX($B$2:$B$5, MATCH(MIN(E54:E57),E54:E57,0))</f>
        <v>hollow3</v>
      </c>
      <c r="O55" s="68" t="str">
        <f t="shared" ref="O55" si="150">INDEX($B$2:$B$5, MATCH(MIN(F54:F57),F54:F57,0))</f>
        <v>hollow3</v>
      </c>
      <c r="AA55">
        <f t="shared" si="7"/>
        <v>-296.21280115000002</v>
      </c>
      <c r="AC55" s="79" t="s">
        <v>21</v>
      </c>
      <c r="AD55" s="70" t="s">
        <v>25</v>
      </c>
      <c r="AE55" s="74">
        <f t="shared" si="8"/>
        <v>0.77130927000000638</v>
      </c>
      <c r="AF55" s="74">
        <f t="shared" si="9"/>
        <v>-4.4609789999976002E-2</v>
      </c>
      <c r="AG55" s="74">
        <f t="shared" si="10"/>
        <v>0.74513898000002809</v>
      </c>
      <c r="AH55" s="74">
        <f t="shared" si="11"/>
        <v>1.8597150299999989</v>
      </c>
    </row>
    <row r="56" spans="1:34" x14ac:dyDescent="0.35">
      <c r="A56" s="83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  <c r="AA56">
        <f t="shared" si="7"/>
        <v>-296.21280115000002</v>
      </c>
      <c r="AC56" s="79" t="s">
        <v>21</v>
      </c>
      <c r="AD56" s="70" t="s">
        <v>8</v>
      </c>
      <c r="AE56" s="74">
        <f t="shared" si="8"/>
        <v>0.22305034000003188</v>
      </c>
      <c r="AF56" s="74">
        <f t="shared" si="9"/>
        <v>-0.40840737999996612</v>
      </c>
      <c r="AG56" s="74">
        <f t="shared" si="10"/>
        <v>0.43704410000002936</v>
      </c>
      <c r="AH56" s="74">
        <f t="shared" si="11"/>
        <v>0.79434178000000566</v>
      </c>
    </row>
    <row r="57" spans="1:34" x14ac:dyDescent="0.35">
      <c r="A57" s="83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  <c r="AA57">
        <f t="shared" si="7"/>
        <v>-296.21280115000002</v>
      </c>
      <c r="AC57" s="79" t="s">
        <v>21</v>
      </c>
      <c r="AD57" s="70" t="s">
        <v>26</v>
      </c>
      <c r="AE57" s="74">
        <f t="shared" si="8"/>
        <v>1.0271151600000397</v>
      </c>
      <c r="AF57" s="74">
        <f t="shared" si="9"/>
        <v>-1.372336689999992</v>
      </c>
      <c r="AG57" s="74">
        <f t="shared" si="10"/>
        <v>-0.17031548999995794</v>
      </c>
      <c r="AH57" s="74">
        <f t="shared" si="11"/>
        <v>0.70951940000001423</v>
      </c>
    </row>
    <row r="58" spans="1:34" x14ac:dyDescent="0.35">
      <c r="A58" s="83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51">MIN(D58:D61)-D58</f>
        <v>-1.6683650000004491E-2</v>
      </c>
      <c r="I58">
        <f t="shared" ref="I58" si="152">MIN(E58:E61)-E58</f>
        <v>0</v>
      </c>
      <c r="J58">
        <f t="shared" ref="J58" si="153">MIN(F58:F61)-F58</f>
        <v>-1.3772505299999693</v>
      </c>
      <c r="L58">
        <f t="shared" ref="L58" si="154">MIN(C58:C61)</f>
        <v>-313.84824441000001</v>
      </c>
      <c r="M58">
        <f t="shared" ref="M58" si="155">MIN(D58:D61)</f>
        <v>-305.08336269</v>
      </c>
      <c r="N58">
        <f t="shared" ref="N58" si="156">MIN(E58:E61)</f>
        <v>-295.63712993000001</v>
      </c>
      <c r="O58">
        <f>MIN(F58:F60)</f>
        <v>-300.41197734000002</v>
      </c>
      <c r="AA58">
        <f t="shared" si="7"/>
        <v>-292.26745045000001</v>
      </c>
      <c r="AC58" s="79" t="s">
        <v>22</v>
      </c>
      <c r="AD58" s="70" t="s">
        <v>7</v>
      </c>
      <c r="AE58" s="74">
        <f t="shared" si="8"/>
        <v>0.45720604000000575</v>
      </c>
      <c r="AF58" s="74">
        <f t="shared" si="9"/>
        <v>-0.68122858999998392</v>
      </c>
      <c r="AG58" s="74">
        <f t="shared" si="10"/>
        <v>0.20932051999999812</v>
      </c>
      <c r="AH58" s="74">
        <f t="shared" si="11"/>
        <v>1.4342046399999995</v>
      </c>
    </row>
    <row r="59" spans="1:34" x14ac:dyDescent="0.35">
      <c r="A59" s="83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68" t="str">
        <f t="shared" ref="L59" si="157">INDEX($B$2:$B$5, MATCH(MIN(C58:C61),C58:C61,0))</f>
        <v>top2</v>
      </c>
      <c r="M59" s="68" t="str">
        <f t="shared" ref="M59" si="158">INDEX($B$2:$B$5, MATCH(MIN(D58:D61),D58:D61,0))</f>
        <v>hollow3</v>
      </c>
      <c r="N59" s="68" t="str">
        <f t="shared" ref="N59" si="159">INDEX($B$2:$B$5, MATCH(MIN(E58:E61),E58:E61,0))</f>
        <v>top2</v>
      </c>
      <c r="O59" s="68" t="str">
        <f t="shared" ref="O59" si="160">INDEX($B$2:$B$5, MATCH(MIN(F58:F61),F58:F61,0))</f>
        <v>hollow3</v>
      </c>
      <c r="AA59">
        <f t="shared" si="7"/>
        <v>-292.26745045000001</v>
      </c>
      <c r="AC59" s="79" t="s">
        <v>22</v>
      </c>
      <c r="AD59" s="70" t="s">
        <v>25</v>
      </c>
      <c r="AE59" s="74">
        <f t="shared" si="8"/>
        <v>0.73391355000000003</v>
      </c>
      <c r="AF59" s="74">
        <f t="shared" si="9"/>
        <v>-0.13523227999996301</v>
      </c>
      <c r="AG59" s="74">
        <f t="shared" si="10"/>
        <v>0.72868293000004014</v>
      </c>
      <c r="AH59" s="74">
        <f t="shared" si="11"/>
        <v>1.7969562400000236</v>
      </c>
    </row>
    <row r="60" spans="1:34" x14ac:dyDescent="0.35">
      <c r="A60" s="83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  <c r="AA60">
        <f t="shared" si="7"/>
        <v>-292.26745045000001</v>
      </c>
      <c r="AC60" s="79" t="s">
        <v>22</v>
      </c>
      <c r="AD60" s="70" t="s">
        <v>8</v>
      </c>
      <c r="AE60" s="74">
        <f t="shared" si="8"/>
        <v>0.56115053000000925</v>
      </c>
      <c r="AF60" s="74">
        <f t="shared" si="9"/>
        <v>-1.3406900000010324E-3</v>
      </c>
      <c r="AG60" s="74">
        <f t="shared" si="10"/>
        <v>0.50239228000003022</v>
      </c>
      <c r="AH60" s="74">
        <f t="shared" si="11"/>
        <v>1.1094731099999913</v>
      </c>
    </row>
    <row r="61" spans="1:34" x14ac:dyDescent="0.35">
      <c r="A61" s="83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  <c r="AA61">
        <f t="shared" si="7"/>
        <v>-292.26745045000001</v>
      </c>
      <c r="AC61" s="79" t="s">
        <v>22</v>
      </c>
      <c r="AD61" s="70" t="s">
        <v>26</v>
      </c>
      <c r="AE61" s="74">
        <f t="shared" si="8"/>
        <v>0.62229258000001009</v>
      </c>
      <c r="AF61" s="74">
        <f t="shared" si="9"/>
        <v>-0.69791223999998842</v>
      </c>
      <c r="AG61" s="74">
        <f t="shared" si="10"/>
        <v>0.43359428000001499</v>
      </c>
      <c r="AH61" s="74">
        <f t="shared" si="11"/>
        <v>5.6954110000030145E-2</v>
      </c>
    </row>
    <row r="62" spans="1:34" x14ac:dyDescent="0.35">
      <c r="A62" s="83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61">MIN(D62:D65)-D62</f>
        <v>-1.0553399999992052E-2</v>
      </c>
      <c r="I62">
        <f t="shared" ref="I62" si="162">MIN(E62:E65)-E62</f>
        <v>-0.4504502799999841</v>
      </c>
      <c r="J62">
        <f t="shared" ref="J62" si="163">MIN(F62:F65)-F62</f>
        <v>-1.8894457700000089</v>
      </c>
      <c r="L62">
        <f t="shared" ref="L62" si="164">MIN(C62:C65)</f>
        <v>-298.36755670999997</v>
      </c>
      <c r="M62">
        <f t="shared" ref="M62" si="165">MIN(D62:D65)</f>
        <v>-289.42863052000001</v>
      </c>
      <c r="N62">
        <f t="shared" ref="N62" si="166">MIN(E62:E65)</f>
        <v>-280.10784998999998</v>
      </c>
      <c r="O62">
        <f>MIN(F62:F64)</f>
        <v>-284.98305628999998</v>
      </c>
      <c r="AA62">
        <f t="shared" si="7"/>
        <v>-277.19962347000001</v>
      </c>
      <c r="AC62" s="79" t="s">
        <v>23</v>
      </c>
      <c r="AD62" s="70" t="s">
        <v>7</v>
      </c>
      <c r="AE62" s="74">
        <f t="shared" si="8"/>
        <v>1.5493308699999946</v>
      </c>
      <c r="AF62" s="74">
        <f t="shared" si="9"/>
        <v>-0.1004536500000146</v>
      </c>
      <c r="AG62" s="74">
        <f t="shared" si="10"/>
        <v>1.1212237600000132</v>
      </c>
      <c r="AH62" s="74">
        <f t="shared" si="11"/>
        <v>1.4705671800000268</v>
      </c>
    </row>
    <row r="63" spans="1:34" x14ac:dyDescent="0.35">
      <c r="A63" s="83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68" t="str">
        <f t="shared" ref="L63" si="167">INDEX($B$2:$B$5, MATCH(MIN(C62:C65),C62:C65,0))</f>
        <v>hollow3</v>
      </c>
      <c r="M63" s="68" t="str">
        <f t="shared" ref="M63" si="168">INDEX($B$2:$B$5, MATCH(MIN(D62:D65),D62:D65,0))</f>
        <v>hollow3</v>
      </c>
      <c r="N63" s="68" t="str">
        <f t="shared" ref="N63" si="169">INDEX($B$2:$B$5, MATCH(MIN(E62:E65),E62:E65,0))</f>
        <v>hollow3</v>
      </c>
      <c r="O63" s="68" t="str">
        <f t="shared" ref="O63" si="170">INDEX($B$2:$B$5, MATCH(MIN(F62:F65),F62:F65,0))</f>
        <v>hollow3</v>
      </c>
      <c r="AA63">
        <f t="shared" si="7"/>
        <v>-277.19962347000001</v>
      </c>
      <c r="AC63" s="79" t="s">
        <v>23</v>
      </c>
      <c r="AD63" s="70" t="s">
        <v>25</v>
      </c>
      <c r="AE63" s="74">
        <f t="shared" si="8"/>
        <v>0.92904478000001545</v>
      </c>
      <c r="AF63" s="74">
        <f t="shared" si="9"/>
        <v>0.1002656300000293</v>
      </c>
      <c r="AG63" s="74">
        <f t="shared" si="10"/>
        <v>0.82286243999998687</v>
      </c>
      <c r="AH63" s="74">
        <f t="shared" si="11"/>
        <v>1.9048675000000039</v>
      </c>
    </row>
    <row r="64" spans="1:34" x14ac:dyDescent="0.35">
      <c r="A64" s="83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  <c r="AA64">
        <f t="shared" si="7"/>
        <v>-277.19962347000001</v>
      </c>
      <c r="AC64" s="79" t="s">
        <v>23</v>
      </c>
      <c r="AD64" s="70" t="s">
        <v>8</v>
      </c>
      <c r="AE64" s="74">
        <f t="shared" si="8"/>
        <v>1.5542344299999971</v>
      </c>
      <c r="AF64" s="74">
        <f t="shared" si="9"/>
        <v>-9.4499359999980825E-2</v>
      </c>
      <c r="AG64" s="74">
        <f t="shared" si="10"/>
        <v>1.1232599600000337</v>
      </c>
      <c r="AH64" s="74">
        <f t="shared" si="11"/>
        <v>1.5156368500000021</v>
      </c>
    </row>
    <row r="65" spans="1:34" x14ac:dyDescent="0.35">
      <c r="A65" s="83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  <c r="AA65">
        <f t="shared" si="7"/>
        <v>-277.19962347000001</v>
      </c>
      <c r="AC65" s="79" t="s">
        <v>23</v>
      </c>
      <c r="AD65" s="70" t="s">
        <v>26</v>
      </c>
      <c r="AE65" s="74">
        <f t="shared" si="8"/>
        <v>0.8700667600000318</v>
      </c>
      <c r="AF65" s="74">
        <f t="shared" si="9"/>
        <v>-0.11100705000000666</v>
      </c>
      <c r="AG65" s="74">
        <f t="shared" si="10"/>
        <v>0.67077348000002912</v>
      </c>
      <c r="AH65" s="74">
        <f t="shared" si="11"/>
        <v>-0.41887858999998206</v>
      </c>
    </row>
  </sheetData>
  <mergeCells count="32">
    <mergeCell ref="AC62:AC65"/>
    <mergeCell ref="AC42:AC45"/>
    <mergeCell ref="AC46:AC49"/>
    <mergeCell ref="AC50:AC53"/>
    <mergeCell ref="AC54:AC57"/>
    <mergeCell ref="AC58:AC61"/>
    <mergeCell ref="AC22:AC25"/>
    <mergeCell ref="AC26:AC29"/>
    <mergeCell ref="AC30:AC33"/>
    <mergeCell ref="AC34:AC37"/>
    <mergeCell ref="AC38:AC41"/>
    <mergeCell ref="AC2:AC5"/>
    <mergeCell ref="AC6:AC9"/>
    <mergeCell ref="AC10:AC13"/>
    <mergeCell ref="AC14:AC17"/>
    <mergeCell ref="AC18:AC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Y19" sqref="Y19"/>
    </sheetView>
  </sheetViews>
  <sheetFormatPr defaultRowHeight="14.5" x14ac:dyDescent="0.35"/>
  <sheetData>
    <row r="1" spans="1:29" x14ac:dyDescent="0.35">
      <c r="L1" s="80" t="s">
        <v>39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X4" s="21" t="s">
        <v>6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X5" s="21" t="s">
        <v>9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X6" s="69" t="s">
        <v>10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X7" s="69" t="s">
        <v>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X8" s="69" t="s">
        <v>12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X9" s="69" t="s">
        <v>13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X10" s="69" t="s">
        <v>14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X11" s="21" t="s">
        <v>15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X12" s="21" t="s">
        <v>16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X13" s="21" t="s">
        <v>17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X14" s="21" t="s">
        <v>18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X15" s="21" t="s">
        <v>19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X16" s="21" t="s">
        <v>20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X17" s="21" t="s">
        <v>21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X18" s="21" t="s">
        <v>22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X19" s="21" t="s">
        <v>23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82" t="s">
        <v>56</v>
      </c>
      <c r="R23" s="82"/>
      <c r="S23" s="82"/>
      <c r="T23" s="82"/>
      <c r="U23" s="82"/>
      <c r="V23" s="82"/>
      <c r="W23" s="82"/>
      <c r="X23" s="82"/>
      <c r="Y23" s="8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M1" zoomScale="85" zoomScaleNormal="85" workbookViewId="0">
      <selection activeCell="D2" sqref="D2:D6"/>
    </sheetView>
  </sheetViews>
  <sheetFormatPr defaultRowHeight="14.5" x14ac:dyDescent="0.35"/>
  <sheetData>
    <row r="1" spans="1:3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81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-322.23119816000002</v>
      </c>
      <c r="D2" s="4">
        <v>-312.64972712000002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f>paral_b!C4</f>
        <v>-299.98412642</v>
      </c>
      <c r="AA2">
        <f>INDEX($Z$2:$Z$17,ROUND(ROW(Z3)/5, 0))</f>
        <v>-299.98412642</v>
      </c>
      <c r="AC2" s="79" t="s">
        <v>6</v>
      </c>
      <c r="AD2" s="70" t="s">
        <v>7</v>
      </c>
      <c r="AE2" s="74">
        <f>C2-AA2-$R$4-0.5*$R$3</f>
        <v>-0.20907174000002415</v>
      </c>
      <c r="AF2" s="74">
        <f>D2-AA2-$R$6</f>
        <v>-0.54760070000002692</v>
      </c>
      <c r="AG2" s="74">
        <f>E2-AA2-0.5*$R$3</f>
        <v>0.281680849999979</v>
      </c>
      <c r="AH2" s="74">
        <f>F2-AA2-$R$5+0.5*$R$3</f>
        <v>-1.6635917900000172</v>
      </c>
    </row>
    <row r="3" spans="1:34" x14ac:dyDescent="0.35">
      <c r="A3" s="83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68" t="str">
        <f>INDEX($B$2:$B$6, MATCH(MIN(C2:C6),C2:C6,0))</f>
        <v>hollow4</v>
      </c>
      <c r="M3" s="68" t="str">
        <f t="shared" ref="M3:O3" si="2">INDEX($B$2:$B$6, MATCH(MIN(D2:D6),D2:D6,0))</f>
        <v>hollow4</v>
      </c>
      <c r="N3" s="68" t="str">
        <f t="shared" si="2"/>
        <v>hollow1</v>
      </c>
      <c r="O3" s="68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  <c r="Z3">
        <f>paral_b!C5</f>
        <v>-305.32634389999998</v>
      </c>
      <c r="AA3">
        <f t="shared" ref="AA3:AA66" si="7">INDEX($Z$2:$Z$17,ROUND(ROW(Z4)/5, 0))</f>
        <v>-299.98412642</v>
      </c>
      <c r="AC3" s="79"/>
      <c r="AD3" s="70" t="s">
        <v>25</v>
      </c>
      <c r="AE3" s="74">
        <f t="shared" ref="AE3:AE66" si="8">C3-AA3-$R$4-0.5*$R$3</f>
        <v>0.62767744000000247</v>
      </c>
      <c r="AF3" s="74">
        <f t="shared" ref="AF3:AF66" si="9">D3-AA3-$R$6</f>
        <v>-0.53804483999999242</v>
      </c>
      <c r="AG3" s="74">
        <f t="shared" ref="AG3:AG66" si="10">E3-AA3-0.5*$R$3</f>
        <v>6.6320169999975587E-2</v>
      </c>
      <c r="AH3" s="74">
        <f t="shared" ref="AH3:AH66" si="11">F3-AA3-$R$5+0.5*$R$3</f>
        <v>-1.3157081000000139</v>
      </c>
    </row>
    <row r="4" spans="1:34" x14ac:dyDescent="0.35">
      <c r="A4" s="83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f>paral_b!C6</f>
        <v>-303.95748456000001</v>
      </c>
      <c r="AA4">
        <f t="shared" si="7"/>
        <v>-299.98412642</v>
      </c>
      <c r="AC4" s="79"/>
      <c r="AD4" s="70" t="s">
        <v>8</v>
      </c>
      <c r="AE4" s="74">
        <f t="shared" si="8"/>
        <v>-7.6427130000024324E-2</v>
      </c>
      <c r="AF4" s="74">
        <f t="shared" si="9"/>
        <v>-0.68672537000002798</v>
      </c>
      <c r="AG4" s="74">
        <f t="shared" si="10"/>
        <v>-0.11511596999998419</v>
      </c>
      <c r="AH4" s="74">
        <f t="shared" si="11"/>
        <v>-1.4370197799999764</v>
      </c>
    </row>
    <row r="5" spans="1:34" x14ac:dyDescent="0.35">
      <c r="A5" s="83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  <c r="Z5">
        <f>paral_b!C7</f>
        <v>-299.54830048000002</v>
      </c>
      <c r="AA5">
        <f t="shared" si="7"/>
        <v>-299.98412642</v>
      </c>
      <c r="AC5" s="79"/>
      <c r="AD5" s="70" t="s">
        <v>26</v>
      </c>
      <c r="AE5" s="74">
        <f t="shared" si="8"/>
        <v>-0.34546687000000675</v>
      </c>
      <c r="AF5" s="74">
        <f t="shared" si="9"/>
        <v>-0.81721297000000881</v>
      </c>
      <c r="AG5" s="74">
        <f t="shared" si="10"/>
        <v>-5.0006100000026255E-2</v>
      </c>
      <c r="AH5" s="74">
        <f t="shared" si="11"/>
        <v>-1.2261159699999857</v>
      </c>
    </row>
    <row r="6" spans="1:34" x14ac:dyDescent="0.35">
      <c r="A6" s="83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  <c r="Z6">
        <f>paral_b!C8</f>
        <v>-296.03595534999999</v>
      </c>
      <c r="AA6">
        <f t="shared" si="7"/>
        <v>-299.98412642</v>
      </c>
      <c r="AC6" s="79"/>
      <c r="AD6" s="70" t="s">
        <v>28</v>
      </c>
      <c r="AE6" s="74">
        <f t="shared" si="8"/>
        <v>-0.61830830999998598</v>
      </c>
      <c r="AF6" s="74">
        <f t="shared" si="9"/>
        <v>-0.87768447000001437</v>
      </c>
      <c r="AG6" s="74">
        <f t="shared" si="10"/>
        <v>0.34091004999998331</v>
      </c>
      <c r="AH6" s="74">
        <f t="shared" si="11"/>
        <v>-1.66602801000001</v>
      </c>
    </row>
    <row r="7" spans="1:34" x14ac:dyDescent="0.35">
      <c r="A7" s="83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  <c r="Z7">
        <f>paral_b!C9</f>
        <v>-292.04746401</v>
      </c>
      <c r="AA7">
        <f t="shared" si="7"/>
        <v>-305.32634389999998</v>
      </c>
      <c r="AC7" s="79" t="s">
        <v>9</v>
      </c>
      <c r="AD7" s="70" t="s">
        <v>7</v>
      </c>
      <c r="AE7" s="74">
        <f t="shared" si="8"/>
        <v>9.4676059999972306E-2</v>
      </c>
      <c r="AF7" s="74">
        <f t="shared" si="9"/>
        <v>-0.72374954000002312</v>
      </c>
      <c r="AG7" s="74">
        <f t="shared" si="10"/>
        <v>0.6455431900000046</v>
      </c>
      <c r="AH7" s="74">
        <f t="shared" si="11"/>
        <v>-0.55343082000003596</v>
      </c>
    </row>
    <row r="8" spans="1:34" x14ac:dyDescent="0.35">
      <c r="A8" s="83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68" t="str">
        <f t="shared" ref="L8" si="19">INDEX($B$2:$B$6, MATCH(MIN(C7:C11),C7:C11,0))</f>
        <v>top</v>
      </c>
      <c r="M8" s="68" t="str">
        <f t="shared" ref="M8" si="20">INDEX($B$2:$B$6, MATCH(MIN(D7:D11),D7:D11,0))</f>
        <v>hollow1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  <c r="Z8">
        <f>paral_b!C10</f>
        <v>-286.78248882999998</v>
      </c>
      <c r="AA8">
        <f t="shared" si="7"/>
        <v>-305.32634389999998</v>
      </c>
      <c r="AC8" s="79"/>
      <c r="AD8" s="70" t="s">
        <v>25</v>
      </c>
      <c r="AE8" s="74">
        <f t="shared" si="8"/>
        <v>0.925141729999996</v>
      </c>
      <c r="AF8" s="74">
        <f t="shared" si="9"/>
        <v>0.13322216000000786</v>
      </c>
      <c r="AG8" s="74">
        <f t="shared" si="10"/>
        <v>0.82890650000000887</v>
      </c>
      <c r="AH8" s="74">
        <f t="shared" si="11"/>
        <v>1.8171821599999967</v>
      </c>
    </row>
    <row r="9" spans="1:34" x14ac:dyDescent="0.35">
      <c r="A9" s="83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  <c r="Z9">
        <f>paral_b!C11</f>
        <v>-278.84469228</v>
      </c>
      <c r="AA9">
        <f t="shared" si="7"/>
        <v>-305.32634389999998</v>
      </c>
      <c r="AC9" s="79"/>
      <c r="AD9" s="70" t="s">
        <v>8</v>
      </c>
      <c r="AE9" s="74">
        <f t="shared" si="8"/>
        <v>0.40296906999997217</v>
      </c>
      <c r="AF9" s="74">
        <f t="shared" si="9"/>
        <v>-0.74442148000002284</v>
      </c>
      <c r="AG9" s="74">
        <f t="shared" si="10"/>
        <v>0.30750994999998893</v>
      </c>
      <c r="AH9" s="74">
        <f t="shared" si="11"/>
        <v>-5.8483099999953048E-3</v>
      </c>
    </row>
    <row r="10" spans="1:34" x14ac:dyDescent="0.35">
      <c r="A10" s="83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  <c r="Z10">
        <f>paral_b!C12</f>
        <v>-269.41707740999999</v>
      </c>
      <c r="AA10">
        <f t="shared" si="7"/>
        <v>-305.32634389999998</v>
      </c>
      <c r="AC10" s="79"/>
      <c r="AD10" s="70" t="s">
        <v>26</v>
      </c>
      <c r="AE10" s="74">
        <f t="shared" si="8"/>
        <v>9.4761329999971888E-2</v>
      </c>
      <c r="AF10" s="74">
        <f t="shared" si="9"/>
        <v>-0.73015159999999391</v>
      </c>
      <c r="AG10" s="74">
        <f t="shared" si="10"/>
        <v>0.24863015999999716</v>
      </c>
      <c r="AH10" s="74">
        <f t="shared" si="11"/>
        <v>-0.45448466000001053</v>
      </c>
    </row>
    <row r="11" spans="1:34" x14ac:dyDescent="0.35">
      <c r="A11" s="83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  <c r="Z11">
        <f>paral_b!C13</f>
        <v>-302.18925858</v>
      </c>
      <c r="AA11">
        <f t="shared" si="7"/>
        <v>-305.32634389999998</v>
      </c>
      <c r="AC11" s="79"/>
      <c r="AD11" s="70" t="s">
        <v>28</v>
      </c>
      <c r="AE11" s="74">
        <f t="shared" si="8"/>
        <v>0.42766200999999482</v>
      </c>
      <c r="AF11" s="74">
        <f t="shared" si="9"/>
        <v>-0.72081884000004415</v>
      </c>
      <c r="AG11" s="74">
        <f t="shared" si="10"/>
        <v>0.64619935999996114</v>
      </c>
      <c r="AH11" s="74">
        <f t="shared" si="11"/>
        <v>-0.55468631000004143</v>
      </c>
    </row>
    <row r="12" spans="1:34" x14ac:dyDescent="0.35">
      <c r="A12" s="83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23">MIN(D12:D16)-D12</f>
        <v>-0.11638163999998596</v>
      </c>
      <c r="I12">
        <f t="shared" ref="I12" si="24">MIN(E12:E16)-E12</f>
        <v>-0.26873027999999977</v>
      </c>
      <c r="J12">
        <f t="shared" ref="J12" si="25">MIN(F12:F16)-F12</f>
        <v>-0.15562299999999141</v>
      </c>
      <c r="L12">
        <f t="shared" ref="L12" si="26">MIN(C12:C16)</f>
        <v>-325.87849922999999</v>
      </c>
      <c r="M12">
        <f t="shared" ref="M12" si="27">MIN(D12:D16)</f>
        <v>-317.10234835</v>
      </c>
      <c r="N12">
        <f t="shared" ref="N12" si="28">MIN(E12:E16)</f>
        <v>-307.33186018999999</v>
      </c>
      <c r="O12">
        <f t="shared" ref="O12" si="29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  <c r="Z12">
        <f>paral_b!C14</f>
        <v>-306.98385192000001</v>
      </c>
      <c r="AA12">
        <f t="shared" si="7"/>
        <v>-303.95748456000001</v>
      </c>
      <c r="AC12" s="79" t="s">
        <v>10</v>
      </c>
      <c r="AD12" s="70" t="s">
        <v>7</v>
      </c>
      <c r="AE12" s="74">
        <f t="shared" si="8"/>
        <v>0.17855065000002268</v>
      </c>
      <c r="AF12" s="74">
        <f t="shared" si="9"/>
        <v>-0.91048215000000177</v>
      </c>
      <c r="AG12" s="74">
        <f t="shared" si="10"/>
        <v>0.47335465000002541</v>
      </c>
      <c r="AH12" s="74">
        <f t="shared" si="11"/>
        <v>-0.1212371599999833</v>
      </c>
    </row>
    <row r="13" spans="1:34" x14ac:dyDescent="0.35">
      <c r="A13" s="83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68" t="str">
        <f t="shared" ref="L13" si="30">INDEX($B$2:$B$6, MATCH(MIN(C12:C16),C12:C16,0))</f>
        <v>hollow2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hollow1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  <c r="Z13">
        <f>paral_b!C15</f>
        <v>-307.56603160999998</v>
      </c>
      <c r="AA13">
        <f t="shared" si="7"/>
        <v>-303.95748456000001</v>
      </c>
      <c r="AC13" s="79" t="s">
        <v>10</v>
      </c>
      <c r="AD13" s="70" t="s">
        <v>25</v>
      </c>
      <c r="AE13" s="74">
        <f t="shared" si="8"/>
        <v>0.76776005000003833</v>
      </c>
      <c r="AF13" s="74">
        <f t="shared" si="9"/>
        <v>-8.3485590000003995E-2</v>
      </c>
      <c r="AG13" s="74">
        <f t="shared" si="10"/>
        <v>0.74570966000003791</v>
      </c>
      <c r="AH13" s="74">
        <f t="shared" si="11"/>
        <v>-0.27686015999997471</v>
      </c>
    </row>
    <row r="14" spans="1:34" x14ac:dyDescent="0.35">
      <c r="A14" s="83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  <c r="Z14">
        <f>paral_b!C16</f>
        <v>-307.86431127999998</v>
      </c>
      <c r="AA14">
        <f t="shared" si="7"/>
        <v>-303.95748456000001</v>
      </c>
      <c r="AC14" s="79" t="s">
        <v>10</v>
      </c>
      <c r="AD14" s="70" t="s">
        <v>8</v>
      </c>
      <c r="AE14" s="74">
        <f t="shared" si="8"/>
        <v>0.22966558000000559</v>
      </c>
      <c r="AF14" s="74">
        <f t="shared" si="9"/>
        <v>-1.0268637899999877</v>
      </c>
      <c r="AG14" s="74">
        <f t="shared" si="10"/>
        <v>0.20462437000002565</v>
      </c>
      <c r="AH14" s="74">
        <f t="shared" si="11"/>
        <v>0.11037543000001415</v>
      </c>
    </row>
    <row r="15" spans="1:34" x14ac:dyDescent="0.35">
      <c r="A15" s="83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  <c r="Z15">
        <f>paral_b!C17</f>
        <v>-299.79063910999997</v>
      </c>
      <c r="AA15">
        <f t="shared" si="7"/>
        <v>-303.95748456000001</v>
      </c>
      <c r="AC15" s="79" t="s">
        <v>10</v>
      </c>
      <c r="AD15" s="70" t="s">
        <v>26</v>
      </c>
      <c r="AE15" s="74">
        <f t="shared" si="8"/>
        <v>0.11698533000002298</v>
      </c>
      <c r="AF15" s="74">
        <f t="shared" si="9"/>
        <v>-0.98478341999997987</v>
      </c>
      <c r="AG15" s="74">
        <f t="shared" si="10"/>
        <v>0.23974485000001478</v>
      </c>
      <c r="AH15" s="74">
        <f t="shared" si="11"/>
        <v>-0.263586289999997</v>
      </c>
    </row>
    <row r="16" spans="1:34" x14ac:dyDescent="0.35">
      <c r="A16" s="83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  <c r="Z16">
        <f>paral_b!C18</f>
        <v>-294.44890693999997</v>
      </c>
      <c r="AA16">
        <f t="shared" si="7"/>
        <v>-303.95748456000001</v>
      </c>
      <c r="AC16" s="79" t="s">
        <v>10</v>
      </c>
      <c r="AD16" s="70" t="s">
        <v>28</v>
      </c>
      <c r="AE16" s="74">
        <f t="shared" si="8"/>
        <v>0.51905284000001783</v>
      </c>
      <c r="AF16" s="74">
        <f t="shared" si="9"/>
        <v>-0.88264033000000985</v>
      </c>
      <c r="AG16" s="74">
        <f t="shared" si="10"/>
        <v>0.55993807000003626</v>
      </c>
      <c r="AH16" s="74">
        <f t="shared" si="11"/>
        <v>-0.15117921999997952</v>
      </c>
    </row>
    <row r="17" spans="1:34" x14ac:dyDescent="0.35">
      <c r="A17" s="83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34">MIN(D17:D21)-D17</f>
        <v>-0.17928241999999273</v>
      </c>
      <c r="I17">
        <f t="shared" ref="I17" si="35">MIN(E17:E21)-E17</f>
        <v>-0.1806289199999469</v>
      </c>
      <c r="J17">
        <f t="shared" ref="J17" si="36">MIN(F17:F21)-F17</f>
        <v>-0.41953882999996495</v>
      </c>
      <c r="L17">
        <f t="shared" ref="L17" si="37">MIN(C17:C21)</f>
        <v>-321.50125028000002</v>
      </c>
      <c r="M17">
        <f t="shared" ref="M17" si="38">MIN(D17:D21)</f>
        <v>-313.04621466999998</v>
      </c>
      <c r="N17">
        <f t="shared" ref="N17" si="39">MIN(E17:E21)</f>
        <v>-303.14330625999997</v>
      </c>
      <c r="O17">
        <f t="shared" ref="O17" si="40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  <c r="Z17">
        <f>paral_b!C19</f>
        <v>-274.17038107000002</v>
      </c>
      <c r="AA17">
        <f t="shared" si="7"/>
        <v>-299.54830048000002</v>
      </c>
      <c r="AC17" s="79" t="s">
        <v>11</v>
      </c>
      <c r="AD17" s="70" t="s">
        <v>7</v>
      </c>
      <c r="AE17" s="74">
        <f t="shared" si="8"/>
        <v>9.1546350000033083E-2</v>
      </c>
      <c r="AF17" s="74">
        <f t="shared" si="9"/>
        <v>-1.2006317699999673</v>
      </c>
      <c r="AG17" s="74">
        <f t="shared" si="10"/>
        <v>0.16462313999999578</v>
      </c>
      <c r="AH17" s="74">
        <f t="shared" si="11"/>
        <v>0.52850589000000037</v>
      </c>
    </row>
    <row r="18" spans="1:34" x14ac:dyDescent="0.35">
      <c r="A18" s="83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68" t="str">
        <f t="shared" ref="L18" si="41">INDEX($B$2:$B$6, MATCH(MIN(C17:C21),C17:C21,0))</f>
        <v>hollow1</v>
      </c>
      <c r="M18" s="68" t="str">
        <f t="shared" ref="M18" si="42">INDEX($B$2:$B$6, MATCH(MIN(D17:D21),D17:D21,0))</f>
        <v>hollow1</v>
      </c>
      <c r="N18" s="68" t="str">
        <f t="shared" ref="N18" si="43">INDEX($B$2:$B$6, MATCH(MIN(E17:E21),E17:E21,0))</f>
        <v>hollow4</v>
      </c>
      <c r="O18" s="68" t="str">
        <f t="shared" ref="O18" si="44">INDEX($B$2:$B$6, MATCH(MIN(F17:F21),F17:F21,0))</f>
        <v>hollow1</v>
      </c>
      <c r="AA18">
        <f t="shared" si="7"/>
        <v>-299.54830048000002</v>
      </c>
      <c r="AC18" s="79" t="s">
        <v>11</v>
      </c>
      <c r="AD18" s="70" t="s">
        <v>25</v>
      </c>
      <c r="AE18" s="74">
        <f t="shared" si="8"/>
        <v>0.63678477000000866</v>
      </c>
      <c r="AF18" s="74">
        <f t="shared" si="9"/>
        <v>-0.28889448999995615</v>
      </c>
      <c r="AG18" s="74">
        <f t="shared" si="10"/>
        <v>0.78911364000003159</v>
      </c>
      <c r="AH18" s="74">
        <f t="shared" si="11"/>
        <v>1.1990309900000207</v>
      </c>
    </row>
    <row r="19" spans="1:34" x14ac:dyDescent="0.35">
      <c r="A19" s="83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  <c r="AA19">
        <f t="shared" si="7"/>
        <v>-299.54830048000002</v>
      </c>
      <c r="AC19" s="79" t="s">
        <v>11</v>
      </c>
      <c r="AD19" s="70" t="s">
        <v>8</v>
      </c>
      <c r="AE19" s="74">
        <f t="shared" si="8"/>
        <v>8.5050200000000853E-2</v>
      </c>
      <c r="AF19" s="74">
        <f t="shared" si="9"/>
        <v>-1.3799141899999601</v>
      </c>
      <c r="AG19" s="74">
        <f t="shared" si="10"/>
        <v>0.32360254000001687</v>
      </c>
      <c r="AH19" s="74">
        <f t="shared" si="11"/>
        <v>0.10896706000003542</v>
      </c>
    </row>
    <row r="20" spans="1:34" x14ac:dyDescent="0.35">
      <c r="A20" s="83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  <c r="AA20">
        <f t="shared" si="7"/>
        <v>-299.54830048000002</v>
      </c>
      <c r="AC20" s="79" t="s">
        <v>11</v>
      </c>
      <c r="AD20" s="70" t="s">
        <v>26</v>
      </c>
      <c r="AE20" s="74">
        <f t="shared" si="8"/>
        <v>9.1961210000011118E-2</v>
      </c>
      <c r="AF20" s="74">
        <f t="shared" si="9"/>
        <v>-1.3204579999999684</v>
      </c>
      <c r="AG20" s="74">
        <f t="shared" si="10"/>
        <v>0.26134943000004496</v>
      </c>
      <c r="AH20" s="74">
        <f t="shared" si="11"/>
        <v>0.15136863000001677</v>
      </c>
    </row>
    <row r="21" spans="1:34" x14ac:dyDescent="0.35">
      <c r="A21" s="83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  <c r="AA21">
        <f t="shared" si="7"/>
        <v>-299.54830048000002</v>
      </c>
      <c r="AC21" s="79" t="s">
        <v>11</v>
      </c>
      <c r="AD21" s="70" t="s">
        <v>28</v>
      </c>
      <c r="AE21" s="74">
        <f t="shared" si="8"/>
        <v>0.7946262000000277</v>
      </c>
      <c r="AF21" s="74">
        <f t="shared" si="9"/>
        <v>-1.2004196499999527</v>
      </c>
      <c r="AG21" s="74">
        <f t="shared" si="10"/>
        <v>-1.600577999995112E-2</v>
      </c>
      <c r="AH21" s="74">
        <f t="shared" si="11"/>
        <v>0.24305376000004708</v>
      </c>
    </row>
    <row r="22" spans="1:34" x14ac:dyDescent="0.35">
      <c r="A22" s="83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5">MIN(D22:D26)-D22</f>
        <v>-0.13408301999999139</v>
      </c>
      <c r="I22">
        <f t="shared" ref="I22" si="46">MIN(E22:E26)-E22</f>
        <v>-0.50484013000004779</v>
      </c>
      <c r="J22">
        <f t="shared" ref="J22" si="47">MIN(F22:F26)-F22</f>
        <v>-0.50632276000004595</v>
      </c>
      <c r="L22">
        <f t="shared" ref="L22" si="48">MIN(C22:C26)</f>
        <v>-318.12430948000002</v>
      </c>
      <c r="M22">
        <f t="shared" ref="M22" si="49">MIN(D22:D26)</f>
        <v>-309.52675642999998</v>
      </c>
      <c r="N22">
        <f t="shared" ref="N22" si="50">MIN(E22:E26)</f>
        <v>-299.81696727000002</v>
      </c>
      <c r="O22">
        <f t="shared" ref="O22" si="51">MIN(F22:F26)</f>
        <v>-305.13437262000002</v>
      </c>
      <c r="AA22">
        <f t="shared" si="7"/>
        <v>-296.03595534999999</v>
      </c>
      <c r="AC22" s="79" t="s">
        <v>12</v>
      </c>
      <c r="AD22" s="70" t="s">
        <v>7</v>
      </c>
      <c r="AE22" s="74">
        <f t="shared" si="8"/>
        <v>0.4771517399999996</v>
      </c>
      <c r="AF22" s="74">
        <f t="shared" si="9"/>
        <v>-1.2387180599999912</v>
      </c>
      <c r="AG22" s="74">
        <f t="shared" si="10"/>
        <v>0.30282821000002214</v>
      </c>
      <c r="AH22" s="74">
        <f t="shared" si="11"/>
        <v>0.66190549000001875</v>
      </c>
    </row>
    <row r="23" spans="1:34" x14ac:dyDescent="0.35">
      <c r="A23" s="83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68" t="str">
        <f t="shared" ref="L23" si="52">INDEX($B$2:$B$6, MATCH(MIN(C22:C26),C22:C26,0))</f>
        <v>hollow1</v>
      </c>
      <c r="M23" s="68" t="str">
        <f t="shared" ref="M23" si="53">INDEX($B$2:$B$6, MATCH(MIN(D22:D26),D22:D26,0))</f>
        <v>hollow2</v>
      </c>
      <c r="N23" s="68" t="str">
        <f t="shared" ref="N23" si="54">INDEX($B$2:$B$6, MATCH(MIN(E22:E26),E22:E26,0))</f>
        <v>hollow4</v>
      </c>
      <c r="O23" s="68" t="str">
        <f t="shared" ref="O23" si="55">INDEX($B$2:$B$6, MATCH(MIN(F22:F26),F22:F26,0))</f>
        <v>hollow2</v>
      </c>
      <c r="AA23">
        <f t="shared" si="7"/>
        <v>-296.03595534999999</v>
      </c>
      <c r="AC23" s="79" t="s">
        <v>12</v>
      </c>
      <c r="AD23" s="70" t="s">
        <v>25</v>
      </c>
      <c r="AE23" s="74">
        <f t="shared" si="8"/>
        <v>0.62639059000001707</v>
      </c>
      <c r="AF23" s="74">
        <f t="shared" si="9"/>
        <v>-0.22804774000001693</v>
      </c>
      <c r="AG23" s="74">
        <f t="shared" si="10"/>
        <v>0.72977401999997182</v>
      </c>
      <c r="AH23" s="74">
        <f t="shared" si="11"/>
        <v>1.6846283999999891</v>
      </c>
    </row>
    <row r="24" spans="1:34" x14ac:dyDescent="0.35">
      <c r="A24" s="83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  <c r="AA24">
        <f t="shared" si="7"/>
        <v>-296.03595534999999</v>
      </c>
      <c r="AC24" s="79" t="s">
        <v>12</v>
      </c>
      <c r="AD24" s="70" t="s">
        <v>8</v>
      </c>
      <c r="AE24" s="74">
        <f t="shared" si="8"/>
        <v>-5.0354130000027642E-2</v>
      </c>
      <c r="AF24" s="74">
        <f t="shared" si="9"/>
        <v>-1.3718338899999996</v>
      </c>
      <c r="AG24" s="74">
        <f t="shared" si="10"/>
        <v>0.21443115999999618</v>
      </c>
      <c r="AH24" s="74">
        <f t="shared" si="11"/>
        <v>0.40108086999996795</v>
      </c>
    </row>
    <row r="25" spans="1:34" x14ac:dyDescent="0.35">
      <c r="A25" s="83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  <c r="AA25">
        <f t="shared" si="7"/>
        <v>-296.03595534999999</v>
      </c>
      <c r="AC25" s="79" t="s">
        <v>12</v>
      </c>
      <c r="AD25" s="70" t="s">
        <v>26</v>
      </c>
      <c r="AE25" s="74">
        <f t="shared" si="8"/>
        <v>9.7936670000013049E-2</v>
      </c>
      <c r="AF25" s="74">
        <f t="shared" si="9"/>
        <v>-1.3728010799999826</v>
      </c>
      <c r="AG25" s="74">
        <f t="shared" si="10"/>
        <v>0.25303516000001691</v>
      </c>
      <c r="AH25" s="74">
        <f t="shared" si="11"/>
        <v>0.1555827299999728</v>
      </c>
    </row>
    <row r="26" spans="1:34" x14ac:dyDescent="0.35">
      <c r="A26" s="83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  <c r="AA26">
        <f t="shared" si="7"/>
        <v>-296.03595534999999</v>
      </c>
      <c r="AC26" s="79" t="s">
        <v>12</v>
      </c>
      <c r="AD26" s="70" t="s">
        <v>28</v>
      </c>
      <c r="AE26" s="74">
        <f t="shared" si="8"/>
        <v>0.78010548999997154</v>
      </c>
      <c r="AF26" s="74">
        <f t="shared" si="9"/>
        <v>-1.1434271699999901</v>
      </c>
      <c r="AG26" s="74">
        <f t="shared" si="10"/>
        <v>-0.20201192000002566</v>
      </c>
      <c r="AH26" s="74">
        <f t="shared" si="11"/>
        <v>0.76826409999999123</v>
      </c>
    </row>
    <row r="27" spans="1:34" x14ac:dyDescent="0.35">
      <c r="A27" s="83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6">MIN(D27:D31)-D27</f>
        <v>-0.27136745999996492</v>
      </c>
      <c r="I27">
        <f t="shared" ref="I27" si="57">MIN(E27:E31)-E27</f>
        <v>-0.15056506999997055</v>
      </c>
      <c r="J27">
        <f t="shared" ref="J27" si="58">MIN(F27:F31)-F27</f>
        <v>-0.437607689999993</v>
      </c>
      <c r="L27">
        <f t="shared" ref="L27" si="59">MIN(C27:C31)</f>
        <v>-314.06519364000002</v>
      </c>
      <c r="M27">
        <f t="shared" ref="M27" si="60">MIN(D27:D31)</f>
        <v>-305.54143350999999</v>
      </c>
      <c r="N27">
        <f t="shared" ref="N27" si="61">MIN(E27:E31)</f>
        <v>-295.58529301999999</v>
      </c>
      <c r="O27">
        <f t="shared" ref="O27" si="62">MIN(F27:F31)</f>
        <v>-300.97258842999997</v>
      </c>
      <c r="AA27">
        <f t="shared" si="7"/>
        <v>-292.04746401</v>
      </c>
      <c r="AC27" s="79" t="s">
        <v>13</v>
      </c>
      <c r="AD27" s="70" t="s">
        <v>7</v>
      </c>
      <c r="AE27" s="74">
        <f t="shared" si="8"/>
        <v>0.21401460999998134</v>
      </c>
      <c r="AF27" s="74">
        <f t="shared" si="9"/>
        <v>-1.1046020400000263</v>
      </c>
      <c r="AG27" s="74">
        <f t="shared" si="10"/>
        <v>0.19173605999997489</v>
      </c>
      <c r="AH27" s="74">
        <f t="shared" si="11"/>
        <v>0.76648327000001837</v>
      </c>
    </row>
    <row r="28" spans="1:34" x14ac:dyDescent="0.35">
      <c r="A28" s="83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68" t="str">
        <f t="shared" ref="L28" si="63">INDEX($B$2:$B$6, MATCH(MIN(C27:C31),C27:C31,0))</f>
        <v>hollow1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hollow2</v>
      </c>
      <c r="O28" s="68" t="str">
        <f t="shared" ref="O28" si="66">INDEX($B$2:$B$6, MATCH(MIN(F27:F31),F27:F31,0))</f>
        <v>hollow2</v>
      </c>
      <c r="AA28">
        <f t="shared" si="7"/>
        <v>-292.04746401</v>
      </c>
      <c r="AC28" s="79" t="s">
        <v>13</v>
      </c>
      <c r="AD28" s="70" t="s">
        <v>25</v>
      </c>
      <c r="AE28" s="74">
        <f t="shared" si="8"/>
        <v>0.33508168999997023</v>
      </c>
      <c r="AF28" s="74">
        <f t="shared" si="9"/>
        <v>-0.51520945999998879</v>
      </c>
      <c r="AG28" s="74">
        <f t="shared" si="10"/>
        <v>0.38067913999997627</v>
      </c>
      <c r="AH28" s="74">
        <f t="shared" si="11"/>
        <v>1.3954815599999884</v>
      </c>
    </row>
    <row r="29" spans="1:34" x14ac:dyDescent="0.35">
      <c r="A29" s="83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  <c r="AA29">
        <f t="shared" si="7"/>
        <v>-292.04746401</v>
      </c>
      <c r="AC29" s="79" t="s">
        <v>13</v>
      </c>
      <c r="AD29" s="70" t="s">
        <v>8</v>
      </c>
      <c r="AE29" s="74">
        <f t="shared" si="8"/>
        <v>2.0270369999980442E-2</v>
      </c>
      <c r="AF29" s="74">
        <f t="shared" si="9"/>
        <v>-1.3759694999999912</v>
      </c>
      <c r="AG29" s="74">
        <f t="shared" si="10"/>
        <v>0.11380109999998167</v>
      </c>
      <c r="AH29" s="74">
        <f t="shared" si="11"/>
        <v>0.73731494000001385</v>
      </c>
    </row>
    <row r="30" spans="1:34" x14ac:dyDescent="0.35">
      <c r="A30" s="83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  <c r="AA30">
        <f t="shared" si="7"/>
        <v>-292.04746401</v>
      </c>
      <c r="AC30" s="79" t="s">
        <v>13</v>
      </c>
      <c r="AD30" s="70" t="s">
        <v>26</v>
      </c>
      <c r="AE30" s="74">
        <f t="shared" si="8"/>
        <v>0.20109449999999951</v>
      </c>
      <c r="AF30" s="74">
        <f t="shared" si="9"/>
        <v>-1.2431508899999759</v>
      </c>
      <c r="AG30" s="74">
        <f t="shared" si="10"/>
        <v>4.1170990000004348E-2</v>
      </c>
      <c r="AH30" s="74">
        <f t="shared" si="11"/>
        <v>0.32887558000002537</v>
      </c>
    </row>
    <row r="31" spans="1:34" x14ac:dyDescent="0.35">
      <c r="A31" s="83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  <c r="AA31">
        <f t="shared" si="7"/>
        <v>-292.04746401</v>
      </c>
      <c r="AC31" s="79" t="s">
        <v>13</v>
      </c>
      <c r="AD31" s="70" t="s">
        <v>28</v>
      </c>
      <c r="AE31" s="74">
        <f t="shared" si="8"/>
        <v>0.33630438999999823</v>
      </c>
      <c r="AF31" s="74">
        <f t="shared" si="9"/>
        <v>-1.253364439999979</v>
      </c>
      <c r="AG31" s="74">
        <f t="shared" si="10"/>
        <v>0.36939571999999243</v>
      </c>
      <c r="AH31" s="74">
        <f t="shared" si="11"/>
        <v>0.96711077000001433</v>
      </c>
    </row>
    <row r="32" spans="1:34" x14ac:dyDescent="0.35">
      <c r="A32" s="83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7">MIN(D32:D36)-D32</f>
        <v>0</v>
      </c>
      <c r="I32">
        <f t="shared" ref="I32" si="68">MIN(E32:E36)-E32</f>
        <v>-0.27914709000003768</v>
      </c>
      <c r="J32">
        <f t="shared" ref="J32" si="69">MIN(F32:F36)-F32</f>
        <v>-0.53649275999998736</v>
      </c>
      <c r="L32">
        <f t="shared" ref="L32" si="70">MIN(C32:C36)</f>
        <v>-308.38763731</v>
      </c>
      <c r="M32">
        <f t="shared" ref="M32" si="71">MIN(D32:D36)</f>
        <v>-299.44449441</v>
      </c>
      <c r="N32">
        <f t="shared" ref="N32" si="72">MIN(E32:E36)</f>
        <v>-290.03029421000002</v>
      </c>
      <c r="O32">
        <f t="shared" ref="O32" si="73">MIN(F32:F36)</f>
        <v>-295.30525970999997</v>
      </c>
      <c r="AA32">
        <f t="shared" si="7"/>
        <v>-286.78248882999998</v>
      </c>
      <c r="AC32" s="79" t="s">
        <v>14</v>
      </c>
      <c r="AD32" s="70" t="s">
        <v>7</v>
      </c>
      <c r="AE32" s="74">
        <f t="shared" si="8"/>
        <v>0.6332342100000008</v>
      </c>
      <c r="AF32" s="74">
        <f t="shared" si="9"/>
        <v>-0.54400558000002697</v>
      </c>
      <c r="AG32" s="74">
        <f t="shared" si="10"/>
        <v>0.6103417099999926</v>
      </c>
      <c r="AH32" s="74">
        <f t="shared" si="11"/>
        <v>1.2677218799999914</v>
      </c>
    </row>
    <row r="33" spans="1:34" x14ac:dyDescent="0.35">
      <c r="A33" s="83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68" t="str">
        <f t="shared" ref="L33" si="74">INDEX($B$2:$B$6, MATCH(MIN(C32:C36),C32:C36,0))</f>
        <v>hollow4</v>
      </c>
      <c r="M33" s="68" t="str">
        <f t="shared" ref="M33" si="75">INDEX($B$2:$B$6, MATCH(MIN(D32:D36),D32:D36,0))</f>
        <v>top</v>
      </c>
      <c r="N33" s="68" t="str">
        <f t="shared" ref="N33" si="76">INDEX($B$2:$B$6, MATCH(MIN(E32:E36),E32:E36,0))</f>
        <v>hollow2</v>
      </c>
      <c r="O33" s="68" t="str">
        <f t="shared" ref="O33" si="77">INDEX($B$2:$B$6, MATCH(MIN(F32:F36),F32:F36,0))</f>
        <v>hollow2</v>
      </c>
      <c r="AA33">
        <f t="shared" si="7"/>
        <v>-286.78248882999998</v>
      </c>
      <c r="AC33" s="79" t="s">
        <v>14</v>
      </c>
      <c r="AD33" s="70" t="s">
        <v>25</v>
      </c>
      <c r="AE33" s="74">
        <f t="shared" si="8"/>
        <v>0.44874820999995135</v>
      </c>
      <c r="AF33" s="74">
        <f t="shared" si="9"/>
        <v>-0.31047672000004845</v>
      </c>
      <c r="AG33" s="74">
        <f t="shared" si="10"/>
        <v>0.56962347000000291</v>
      </c>
      <c r="AH33" s="74">
        <f t="shared" si="11"/>
        <v>1.5490688799999739</v>
      </c>
    </row>
    <row r="34" spans="1:34" x14ac:dyDescent="0.35">
      <c r="A34" s="83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  <c r="AA34">
        <f t="shared" si="7"/>
        <v>-286.78248882999998</v>
      </c>
      <c r="AC34" s="79" t="s">
        <v>14</v>
      </c>
      <c r="AD34" s="70" t="s">
        <v>8</v>
      </c>
      <c r="AE34" s="74">
        <f t="shared" si="8"/>
        <v>0.65746662999997652</v>
      </c>
      <c r="AF34" s="74">
        <f t="shared" si="9"/>
        <v>-0.36985761000004835</v>
      </c>
      <c r="AG34" s="74">
        <f t="shared" si="10"/>
        <v>0.49259165000000094</v>
      </c>
      <c r="AH34" s="74">
        <f t="shared" si="11"/>
        <v>0.75812004999998317</v>
      </c>
    </row>
    <row r="35" spans="1:34" x14ac:dyDescent="0.35">
      <c r="A35" s="83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  <c r="AA35">
        <f t="shared" si="7"/>
        <v>-286.78248882999998</v>
      </c>
      <c r="AC35" s="79" t="s">
        <v>14</v>
      </c>
      <c r="AD35" s="70" t="s">
        <v>26</v>
      </c>
      <c r="AE35" s="74">
        <f t="shared" si="8"/>
        <v>0.61670903999997817</v>
      </c>
      <c r="AF35" s="74">
        <f t="shared" si="9"/>
        <v>-0.45894195000004778</v>
      </c>
      <c r="AG35" s="74">
        <f t="shared" si="10"/>
        <v>0.33119461999995492</v>
      </c>
      <c r="AH35" s="74">
        <f t="shared" si="11"/>
        <v>0.73122912000000406</v>
      </c>
    </row>
    <row r="36" spans="1:34" x14ac:dyDescent="0.35">
      <c r="A36" s="83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  <c r="AA36">
        <f t="shared" si="7"/>
        <v>-286.78248882999998</v>
      </c>
      <c r="AC36" s="79" t="s">
        <v>14</v>
      </c>
      <c r="AD36" s="70" t="s">
        <v>28</v>
      </c>
      <c r="AE36" s="74">
        <f t="shared" si="8"/>
        <v>0.43285151999997451</v>
      </c>
      <c r="AF36" s="74">
        <f t="shared" si="9"/>
        <v>-0.11304876000002118</v>
      </c>
      <c r="AG36" s="74">
        <f t="shared" si="10"/>
        <v>0.43997472000000171</v>
      </c>
      <c r="AH36" s="74">
        <f t="shared" si="11"/>
        <v>1.004645919999954</v>
      </c>
    </row>
    <row r="37" spans="1:34" x14ac:dyDescent="0.35">
      <c r="A37" s="83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8">MIN(D37:D41)-D37</f>
        <v>0</v>
      </c>
      <c r="I37">
        <f t="shared" ref="I37" si="79">MIN(E37:E41)-E37</f>
        <v>-4.2808680000007371E-2</v>
      </c>
      <c r="J37">
        <f t="shared" ref="J37" si="80">MIN(F37:F41)-F37</f>
        <v>-0.55711817999997493</v>
      </c>
      <c r="L37">
        <f t="shared" ref="L37" si="81">MIN(C37:C41)</f>
        <v>-300.09356946000003</v>
      </c>
      <c r="M37">
        <f t="shared" ref="M37" si="82">MIN(D37:D41)</f>
        <v>-291.1687551</v>
      </c>
      <c r="N37">
        <f t="shared" ref="N37" si="83">MIN(E37:E41)</f>
        <v>-281.87376304999998</v>
      </c>
      <c r="O37">
        <f t="shared" ref="O37" si="84">MIN(F37:F41)</f>
        <v>-287.37416127</v>
      </c>
      <c r="AA37">
        <f t="shared" si="7"/>
        <v>-278.84469228</v>
      </c>
      <c r="AC37" s="79" t="s">
        <v>15</v>
      </c>
      <c r="AD37" s="70" t="s">
        <v>7</v>
      </c>
      <c r="AE37" s="74">
        <f t="shared" si="8"/>
        <v>1.2030278100000262</v>
      </c>
      <c r="AF37" s="74">
        <f t="shared" si="9"/>
        <v>-0.20606281999999432</v>
      </c>
      <c r="AG37" s="74">
        <f t="shared" si="10"/>
        <v>0.59273791000003184</v>
      </c>
      <c r="AH37" s="74">
        <f t="shared" si="11"/>
        <v>1.2816491899999769</v>
      </c>
    </row>
    <row r="38" spans="1:34" x14ac:dyDescent="0.35">
      <c r="A38" s="83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68" t="str">
        <f t="shared" ref="L38" si="85">INDEX($B$2:$B$6, MATCH(MIN(C37:C41),C37:C41,0))</f>
        <v>hollow4</v>
      </c>
      <c r="M38" s="68" t="str">
        <f t="shared" ref="M38" si="86">INDEX($B$2:$B$6, MATCH(MIN(D37:D41),D37:D41,0))</f>
        <v>top</v>
      </c>
      <c r="N38" s="68" t="str">
        <f t="shared" ref="N38" si="87">INDEX($B$2:$B$6, MATCH(MIN(E37:E41),E37:E41,0))</f>
        <v>hollow4</v>
      </c>
      <c r="O38" s="68" t="str">
        <f t="shared" ref="O38" si="88">INDEX($B$2:$B$6, MATCH(MIN(F37:F41),F37:F41,0))</f>
        <v>hollow1</v>
      </c>
      <c r="AA38">
        <f t="shared" si="7"/>
        <v>-278.84469228</v>
      </c>
      <c r="AC38" s="79" t="s">
        <v>15</v>
      </c>
      <c r="AD38" s="70" t="s">
        <v>25</v>
      </c>
      <c r="AE38" s="74">
        <f t="shared" si="8"/>
        <v>0.78962099999999991</v>
      </c>
      <c r="AF38" s="74">
        <f t="shared" si="9"/>
        <v>-8.7974819999994125E-2</v>
      </c>
      <c r="AG38" s="74">
        <f t="shared" si="10"/>
        <v>0.73991578999999019</v>
      </c>
      <c r="AH38" s="74">
        <f t="shared" si="11"/>
        <v>1.6713438700000247</v>
      </c>
    </row>
    <row r="39" spans="1:34" x14ac:dyDescent="0.35">
      <c r="A39" s="83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  <c r="AA39">
        <f t="shared" si="7"/>
        <v>-278.84469228</v>
      </c>
      <c r="AC39" s="79" t="s">
        <v>15</v>
      </c>
      <c r="AD39" s="70" t="s">
        <v>8</v>
      </c>
      <c r="AE39" s="74">
        <f t="shared" si="8"/>
        <v>1.2414864700000297</v>
      </c>
      <c r="AF39" s="74">
        <f t="shared" si="9"/>
        <v>-0.11696298999998511</v>
      </c>
      <c r="AG39" s="74">
        <f t="shared" si="10"/>
        <v>0.77277585000000881</v>
      </c>
      <c r="AH39" s="74">
        <f t="shared" si="11"/>
        <v>0.72453101000000197</v>
      </c>
    </row>
    <row r="40" spans="1:34" x14ac:dyDescent="0.35">
      <c r="A40" s="83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  <c r="AA40">
        <f t="shared" si="7"/>
        <v>-278.84469228</v>
      </c>
      <c r="AC40" s="79" t="s">
        <v>15</v>
      </c>
      <c r="AD40" s="70" t="s">
        <v>26</v>
      </c>
      <c r="AE40" s="74">
        <f t="shared" si="8"/>
        <v>0.82525460999999067</v>
      </c>
      <c r="AF40" s="74">
        <f t="shared" si="9"/>
        <v>-0.11439696999996762</v>
      </c>
      <c r="AG40" s="74">
        <f t="shared" si="10"/>
        <v>0.59682162000000671</v>
      </c>
      <c r="AH40" s="74">
        <f t="shared" si="11"/>
        <v>0.78090074000003051</v>
      </c>
    </row>
    <row r="41" spans="1:34" x14ac:dyDescent="0.35">
      <c r="A41" s="83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  <c r="AA41">
        <f t="shared" si="7"/>
        <v>-278.84469228</v>
      </c>
      <c r="AC41" s="79" t="s">
        <v>15</v>
      </c>
      <c r="AD41" s="70" t="s">
        <v>28</v>
      </c>
      <c r="AE41" s="74">
        <f t="shared" si="8"/>
        <v>0.78912281999997758</v>
      </c>
      <c r="AF41" s="74">
        <f t="shared" si="9"/>
        <v>-0.11591770000000601</v>
      </c>
      <c r="AG41" s="74">
        <f t="shared" si="10"/>
        <v>0.54992923000002447</v>
      </c>
      <c r="AH41" s="74">
        <f t="shared" si="11"/>
        <v>1.2821787399999871</v>
      </c>
    </row>
    <row r="42" spans="1:34" x14ac:dyDescent="0.35">
      <c r="A42" s="83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9">MIN(D42:D46)-D42</f>
        <v>-0.2935691600000041</v>
      </c>
      <c r="I42">
        <f t="shared" ref="I42" si="90">MIN(E42:E46)-E42</f>
        <v>0</v>
      </c>
      <c r="J42">
        <f t="shared" ref="J42" si="91">MIN(F42:F46)-F42</f>
        <v>-0.29339369999996734</v>
      </c>
      <c r="L42">
        <f t="shared" ref="L42" si="92">MIN(C42:C46)</f>
        <v>-291.06499754999999</v>
      </c>
      <c r="M42">
        <f t="shared" ref="M42" si="93">MIN(D42:D46)</f>
        <v>-281.99644767000001</v>
      </c>
      <c r="N42">
        <f t="shared" ref="N42" si="94">MIN(E42:E46)</f>
        <v>-272.50499129000002</v>
      </c>
      <c r="O42">
        <f t="shared" ref="O42" si="95">MIN(F42:F46)</f>
        <v>-278.71437537999998</v>
      </c>
      <c r="AA42">
        <f t="shared" si="7"/>
        <v>-269.41707740999999</v>
      </c>
      <c r="AC42" s="79" t="s">
        <v>16</v>
      </c>
      <c r="AD42" s="70" t="s">
        <v>7</v>
      </c>
      <c r="AE42" s="74">
        <f t="shared" si="8"/>
        <v>0.43932067000001807</v>
      </c>
      <c r="AF42" s="74">
        <f t="shared" si="9"/>
        <v>-0.16780110000001436</v>
      </c>
      <c r="AG42" s="74">
        <f t="shared" si="10"/>
        <v>0.49108611999996965</v>
      </c>
      <c r="AH42" s="74">
        <f t="shared" si="11"/>
        <v>0.25009572999997909</v>
      </c>
    </row>
    <row r="43" spans="1:34" x14ac:dyDescent="0.35">
      <c r="A43" s="83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68" t="str">
        <f t="shared" ref="L43" si="96">INDEX($B$2:$B$6, MATCH(MIN(C42:C46),C42:C46,0))</f>
        <v>hollow1</v>
      </c>
      <c r="M43" s="68" t="str">
        <f t="shared" ref="M43" si="97">INDEX($B$2:$B$6, MATCH(MIN(D42:D46),D42:D46,0))</f>
        <v>top2</v>
      </c>
      <c r="N43" s="68" t="str">
        <f t="shared" ref="N43" si="98">INDEX($B$2:$B$6, MATCH(MIN(E42:E46),E42:E46,0))</f>
        <v>top</v>
      </c>
      <c r="O43" s="68" t="str">
        <f t="shared" ref="O43" si="99">INDEX($B$2:$B$6, MATCH(MIN(F42:F46),F42:F46,0))</f>
        <v>hollow2</v>
      </c>
      <c r="AA43">
        <f t="shared" si="7"/>
        <v>-269.41707740999999</v>
      </c>
      <c r="AC43" s="79" t="s">
        <v>16</v>
      </c>
      <c r="AD43" s="70" t="s">
        <v>25</v>
      </c>
      <c r="AE43" s="74">
        <f t="shared" si="8"/>
        <v>0.66907282999999351</v>
      </c>
      <c r="AF43" s="74">
        <f t="shared" si="9"/>
        <v>-0.46137026000001846</v>
      </c>
      <c r="AG43" s="74">
        <f t="shared" si="10"/>
        <v>0.54687781000000468</v>
      </c>
      <c r="AH43" s="74">
        <f t="shared" si="11"/>
        <v>0.50841173000001527</v>
      </c>
    </row>
    <row r="44" spans="1:34" x14ac:dyDescent="0.35">
      <c r="A44" s="83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  <c r="AA44">
        <f t="shared" si="7"/>
        <v>-269.41707740999999</v>
      </c>
      <c r="AC44" s="79" t="s">
        <v>16</v>
      </c>
      <c r="AD44" s="70" t="s">
        <v>8</v>
      </c>
      <c r="AE44" s="74">
        <f t="shared" si="8"/>
        <v>0.39007986000000328</v>
      </c>
      <c r="AF44" s="74">
        <f t="shared" si="9"/>
        <v>-5.5369299999989963E-2</v>
      </c>
      <c r="AG44" s="74">
        <f t="shared" si="10"/>
        <v>0.58586491999999835</v>
      </c>
      <c r="AH44" s="74">
        <f t="shared" si="11"/>
        <v>9.9611630000007612E-2</v>
      </c>
    </row>
    <row r="45" spans="1:34" x14ac:dyDescent="0.35">
      <c r="A45" s="83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  <c r="AA45">
        <f t="shared" si="7"/>
        <v>-269.41707740999999</v>
      </c>
      <c r="AC45" s="79" t="s">
        <v>16</v>
      </c>
      <c r="AD45" s="70" t="s">
        <v>26</v>
      </c>
      <c r="AE45" s="74">
        <f t="shared" si="8"/>
        <v>0.72263407999996643</v>
      </c>
      <c r="AF45" s="74">
        <f t="shared" si="9"/>
        <v>-0.12264183000001516</v>
      </c>
      <c r="AG45" s="74">
        <f t="shared" si="10"/>
        <v>0.54882394999997741</v>
      </c>
      <c r="AH45" s="74">
        <f t="shared" si="11"/>
        <v>-4.3297969999988251E-2</v>
      </c>
    </row>
    <row r="46" spans="1:34" x14ac:dyDescent="0.35">
      <c r="A46" s="83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  <c r="AA46">
        <f t="shared" si="7"/>
        <v>-269.41707740999999</v>
      </c>
      <c r="AC46" s="79" t="s">
        <v>16</v>
      </c>
      <c r="AD46" s="70" t="s">
        <v>28</v>
      </c>
      <c r="AE46" s="74">
        <f t="shared" si="8"/>
        <v>0.63888258999996905</v>
      </c>
      <c r="AF46" s="74">
        <f t="shared" si="9"/>
        <v>-0.16487407999999881</v>
      </c>
      <c r="AG46" s="74">
        <f t="shared" si="10"/>
        <v>0.56531777999997912</v>
      </c>
      <c r="AH46" s="74">
        <f t="shared" si="11"/>
        <v>0.23259323000000132</v>
      </c>
    </row>
    <row r="47" spans="1:34" x14ac:dyDescent="0.35">
      <c r="A47" s="83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100">MIN(D47:D51)-D47</f>
        <v>-0.80684826999998904</v>
      </c>
      <c r="I47">
        <f t="shared" ref="I47" si="101">MIN(E47:E51)-E47</f>
        <v>-1.9671579700000166</v>
      </c>
      <c r="J47">
        <f t="shared" ref="J47" si="102">MIN(F47:F51)-F47</f>
        <v>-0.73373374999999896</v>
      </c>
      <c r="L47">
        <f t="shared" ref="L47" si="103">MIN(C47:C51)</f>
        <v>-325.28869422999998</v>
      </c>
      <c r="M47">
        <f t="shared" ref="M47" si="104">MIN(D47:D51)</f>
        <v>-315.68893772000001</v>
      </c>
      <c r="N47">
        <f t="shared" ref="N47" si="105">MIN(E47:E51)</f>
        <v>-306.87248758999999</v>
      </c>
      <c r="O47">
        <f t="shared" ref="O47" si="106">MIN(F47:F51)</f>
        <v>-313.22841228999999</v>
      </c>
      <c r="AA47">
        <f t="shared" si="7"/>
        <v>-302.18925858</v>
      </c>
      <c r="AC47" s="79" t="s">
        <v>17</v>
      </c>
      <c r="AD47" s="70" t="s">
        <v>7</v>
      </c>
      <c r="AE47" s="74">
        <f t="shared" si="8"/>
        <v>-0.48236713000001119</v>
      </c>
      <c r="AF47" s="74">
        <f t="shared" si="9"/>
        <v>-0.57483087000002264</v>
      </c>
      <c r="AG47" s="74">
        <f t="shared" si="10"/>
        <v>0.86292896000002584</v>
      </c>
      <c r="AH47" s="74">
        <f t="shared" si="11"/>
        <v>-1.0514199599999947</v>
      </c>
    </row>
    <row r="48" spans="1:34" x14ac:dyDescent="0.35">
      <c r="A48" s="83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68" t="str">
        <f t="shared" ref="L48" si="107">INDEX($B$2:$B$6, MATCH(MIN(C47:C51),C47:C51,0))</f>
        <v>top2</v>
      </c>
      <c r="M48" s="68" t="str">
        <f t="shared" ref="M48" si="108">INDEX($B$2:$B$6, MATCH(MIN(D47:D51),D47:D51,0))</f>
        <v>top2</v>
      </c>
      <c r="N48" s="68" t="str">
        <f t="shared" ref="N48" si="109">INDEX($B$2:$B$6, MATCH(MIN(E47:E51),E47:E51,0))</f>
        <v>top2</v>
      </c>
      <c r="O48" s="68" t="str">
        <f t="shared" ref="O48" si="110">INDEX($B$2:$B$6, MATCH(MIN(F47:F51),F47:F51,0))</f>
        <v>hollow1</v>
      </c>
      <c r="AA48">
        <f t="shared" si="7"/>
        <v>-302.18925858</v>
      </c>
      <c r="AC48" s="79" t="s">
        <v>17</v>
      </c>
      <c r="AD48" s="70" t="s">
        <v>25</v>
      </c>
      <c r="AE48" s="74">
        <f t="shared" si="8"/>
        <v>-1.0614356499999755</v>
      </c>
      <c r="AF48" s="74">
        <f t="shared" si="9"/>
        <v>-1.3816791400000117</v>
      </c>
      <c r="AG48" s="74">
        <f t="shared" si="10"/>
        <v>-1.1042290099999907</v>
      </c>
      <c r="AH48" s="74">
        <f t="shared" si="11"/>
        <v>-1.2209580600000058</v>
      </c>
    </row>
    <row r="49" spans="1:34" x14ac:dyDescent="0.35">
      <c r="A49" s="83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  <c r="AA49">
        <f t="shared" si="7"/>
        <v>-302.18925858</v>
      </c>
      <c r="AC49" s="79" t="s">
        <v>17</v>
      </c>
      <c r="AD49" s="70" t="s">
        <v>8</v>
      </c>
      <c r="AE49" s="74">
        <f t="shared" si="8"/>
        <v>-0.77552944999997608</v>
      </c>
      <c r="AF49" s="74">
        <f t="shared" si="9"/>
        <v>-0.84784897000002424</v>
      </c>
      <c r="AG49" s="74">
        <f t="shared" si="10"/>
        <v>-0.39793752999998633</v>
      </c>
      <c r="AH49" s="74">
        <f t="shared" si="11"/>
        <v>-1.7851537099999937</v>
      </c>
    </row>
    <row r="50" spans="1:34" x14ac:dyDescent="0.35">
      <c r="A50" s="83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  <c r="AA50">
        <f t="shared" si="7"/>
        <v>-302.18925858</v>
      </c>
      <c r="AC50" s="79" t="s">
        <v>17</v>
      </c>
      <c r="AD50" s="70" t="s">
        <v>26</v>
      </c>
      <c r="AE50" s="74">
        <f t="shared" si="8"/>
        <v>1.9770390000008131E-2</v>
      </c>
      <c r="AF50" s="74">
        <f t="shared" si="9"/>
        <v>-0.57196366999999704</v>
      </c>
      <c r="AG50" s="74">
        <f t="shared" si="10"/>
        <v>-1.0860137199999902</v>
      </c>
      <c r="AH50" s="74">
        <f t="shared" si="11"/>
        <v>-1.4330506999999861</v>
      </c>
    </row>
    <row r="51" spans="1:34" x14ac:dyDescent="0.35">
      <c r="A51" s="83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  <c r="AA51">
        <f t="shared" si="7"/>
        <v>-302.18925858</v>
      </c>
      <c r="AC51" s="79" t="s">
        <v>17</v>
      </c>
      <c r="AD51" s="70" t="s">
        <v>28</v>
      </c>
      <c r="AE51" s="74">
        <f t="shared" si="8"/>
        <v>-0.36152270999998537</v>
      </c>
      <c r="AF51" s="74">
        <f t="shared" si="9"/>
        <v>-0.57887310000000447</v>
      </c>
      <c r="AG51" s="74">
        <f t="shared" si="10"/>
        <v>-0.8677394800000191</v>
      </c>
      <c r="AH51" s="74">
        <f t="shared" si="11"/>
        <v>-1.0516302499999788</v>
      </c>
    </row>
    <row r="52" spans="1:34" x14ac:dyDescent="0.35">
      <c r="A52" s="83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11">MIN(D52:D56)-D52</f>
        <v>0</v>
      </c>
      <c r="I52">
        <f t="shared" ref="I52" si="112">MIN(E52:E56)-E52</f>
        <v>-0.19679370000000063</v>
      </c>
      <c r="J52">
        <f t="shared" ref="J52" si="113">MIN(F52:F56)-F52</f>
        <v>-1.0467979999987165E-2</v>
      </c>
      <c r="L52">
        <f t="shared" ref="L52" si="114">MIN(C52:C56)</f>
        <v>-329.03993204</v>
      </c>
      <c r="M52">
        <f t="shared" ref="M52" si="115">MIN(D52:D56)</f>
        <v>-319.80021827000002</v>
      </c>
      <c r="N52">
        <f t="shared" ref="N52" si="116">MIN(E52:E56)</f>
        <v>-310.12369826999998</v>
      </c>
      <c r="O52">
        <f t="shared" ref="O52" si="117">MIN(F52:F56)</f>
        <v>-317.35251335999999</v>
      </c>
      <c r="AA52">
        <f t="shared" si="7"/>
        <v>-306.98385192000001</v>
      </c>
      <c r="AC52" s="79" t="s">
        <v>18</v>
      </c>
      <c r="AD52" s="70" t="s">
        <v>7</v>
      </c>
      <c r="AE52" s="74">
        <f t="shared" si="8"/>
        <v>0.20238396000000902</v>
      </c>
      <c r="AF52" s="74">
        <f t="shared" si="9"/>
        <v>-0.69836635000000946</v>
      </c>
      <c r="AG52" s="74">
        <f t="shared" si="10"/>
        <v>0.63594735000003011</v>
      </c>
      <c r="AH52" s="74">
        <f t="shared" si="11"/>
        <v>-1.1041934599999954</v>
      </c>
    </row>
    <row r="53" spans="1:34" x14ac:dyDescent="0.35">
      <c r="A53" s="83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68" t="str">
        <f t="shared" ref="L53" si="118">INDEX($B$2:$B$6, MATCH(MIN(C52:C56),C52:C56,0))</f>
        <v>hollow4</v>
      </c>
      <c r="M53" s="68" t="str">
        <f t="shared" ref="M53" si="119">INDEX($B$2:$B$6, MATCH(MIN(D52:D56),D52:D56,0))</f>
        <v>top</v>
      </c>
      <c r="N53" s="68" t="str">
        <f t="shared" ref="N53" si="120">INDEX($B$2:$B$6, MATCH(MIN(E52:E56),E52:E56,0))</f>
        <v>hollow2</v>
      </c>
      <c r="O53" s="68" t="str">
        <f t="shared" ref="O53" si="121">INDEX($B$2:$B$6, MATCH(MIN(F52:F56),F52:F56,0))</f>
        <v>hollow4</v>
      </c>
      <c r="AA53">
        <f t="shared" si="7"/>
        <v>-306.98385192000001</v>
      </c>
      <c r="AC53" s="79" t="s">
        <v>18</v>
      </c>
      <c r="AD53" s="70" t="s">
        <v>25</v>
      </c>
      <c r="AE53" s="74">
        <f t="shared" si="8"/>
        <v>0.51503124999998162</v>
      </c>
      <c r="AF53" s="74">
        <f t="shared" si="9"/>
        <v>-0.42337805999999922</v>
      </c>
      <c r="AG53" s="74">
        <f t="shared" si="10"/>
        <v>0.55369503000002096</v>
      </c>
      <c r="AH53" s="74">
        <f t="shared" si="11"/>
        <v>-0.554134530000018</v>
      </c>
    </row>
    <row r="54" spans="1:34" x14ac:dyDescent="0.35">
      <c r="A54" s="83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  <c r="AA54">
        <f t="shared" si="7"/>
        <v>-306.98385192000001</v>
      </c>
      <c r="AC54" s="79" t="s">
        <v>18</v>
      </c>
      <c r="AD54" s="70" t="s">
        <v>8</v>
      </c>
      <c r="AE54" s="74">
        <f t="shared" si="8"/>
        <v>1.1420532100000176</v>
      </c>
      <c r="AF54" s="74">
        <f t="shared" si="9"/>
        <v>-0.4821114200000185</v>
      </c>
      <c r="AG54" s="74">
        <f t="shared" si="10"/>
        <v>0.54989176999998035</v>
      </c>
      <c r="AH54" s="74">
        <f t="shared" si="11"/>
        <v>-0.30694960999996601</v>
      </c>
    </row>
    <row r="55" spans="1:34" x14ac:dyDescent="0.35">
      <c r="A55" s="83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  <c r="AA55">
        <f t="shared" si="7"/>
        <v>-306.98385192000001</v>
      </c>
      <c r="AC55" s="79" t="s">
        <v>18</v>
      </c>
      <c r="AD55" s="70" t="s">
        <v>26</v>
      </c>
      <c r="AE55" s="74">
        <f t="shared" si="8"/>
        <v>4.760586000002176E-2</v>
      </c>
      <c r="AF55" s="74">
        <f t="shared" si="9"/>
        <v>-0.4192585999999725</v>
      </c>
      <c r="AG55" s="74">
        <f t="shared" si="10"/>
        <v>0.43915365000002948</v>
      </c>
      <c r="AH55" s="74">
        <f t="shared" si="11"/>
        <v>-0.69048025999997753</v>
      </c>
    </row>
    <row r="56" spans="1:34" x14ac:dyDescent="0.35">
      <c r="A56" s="83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  <c r="AA56">
        <f t="shared" si="7"/>
        <v>-306.98385192000001</v>
      </c>
      <c r="AC56" s="79" t="s">
        <v>18</v>
      </c>
      <c r="AD56" s="70" t="s">
        <v>28</v>
      </c>
      <c r="AE56" s="74">
        <f t="shared" si="8"/>
        <v>-1.8080119999990263E-2</v>
      </c>
      <c r="AF56" s="74">
        <f t="shared" si="9"/>
        <v>-0.50303630999996507</v>
      </c>
      <c r="AG56" s="74">
        <f t="shared" si="10"/>
        <v>0.494650220000032</v>
      </c>
      <c r="AH56" s="74">
        <f t="shared" si="11"/>
        <v>-1.1146614399999826</v>
      </c>
    </row>
    <row r="57" spans="1:34" x14ac:dyDescent="0.35">
      <c r="A57" s="83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22">MIN(D57:D61)-D57</f>
        <v>-7.7576110000052267E-2</v>
      </c>
      <c r="I57">
        <f t="shared" ref="I57" si="123">MIN(E57:E61)-E57</f>
        <v>-0.1100157199999785</v>
      </c>
      <c r="J57">
        <f t="shared" ref="J57" si="124">MIN(F57:F61)-F57</f>
        <v>-0.19558892999998534</v>
      </c>
      <c r="L57">
        <f t="shared" ref="L57" si="125">MIN(C57:C61)</f>
        <v>-329.47671903999998</v>
      </c>
      <c r="M57">
        <f t="shared" ref="M57" si="126">MIN(D57:D61)</f>
        <v>-320.53994182000002</v>
      </c>
      <c r="N57">
        <f t="shared" ref="N57" si="127">MIN(E57:E61)</f>
        <v>-310.80431396</v>
      </c>
      <c r="O57">
        <f t="shared" ref="O57" si="128">MIN(F57:F61)</f>
        <v>-317.38460947999999</v>
      </c>
      <c r="AA57">
        <f t="shared" si="7"/>
        <v>-307.56603160999998</v>
      </c>
      <c r="AC57" s="79" t="s">
        <v>19</v>
      </c>
      <c r="AD57" s="70" t="s">
        <v>7</v>
      </c>
      <c r="AE57" s="74">
        <f t="shared" si="8"/>
        <v>0.12731257000000396</v>
      </c>
      <c r="AF57" s="74">
        <f t="shared" si="9"/>
        <v>-0.7783340999999897</v>
      </c>
      <c r="AG57" s="74">
        <f t="shared" si="10"/>
        <v>0.45073336999995872</v>
      </c>
      <c r="AH57" s="74">
        <f t="shared" si="11"/>
        <v>-0.36898894000002747</v>
      </c>
    </row>
    <row r="58" spans="1:34" x14ac:dyDescent="0.35">
      <c r="A58" s="83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68" t="str">
        <f t="shared" ref="L58" si="129">INDEX($B$2:$B$6, MATCH(MIN(C57:C61),C57:C61,0))</f>
        <v>top</v>
      </c>
      <c r="M58" s="68" t="str">
        <f t="shared" ref="M58" si="130">INDEX($B$2:$B$6, MATCH(MIN(D57:D61),D57:D61,0))</f>
        <v>hollow2</v>
      </c>
      <c r="N58" s="68" t="str">
        <f t="shared" ref="N58" si="131">INDEX($B$2:$B$6, MATCH(MIN(E57:E61),E57:E61,0))</f>
        <v>hollow2</v>
      </c>
      <c r="O58" s="68" t="str">
        <f t="shared" ref="O58" si="132">INDEX($B$2:$B$6, MATCH(MIN(F57:F61),F57:F61,0))</f>
        <v>top2</v>
      </c>
      <c r="AA58">
        <f t="shared" si="7"/>
        <v>-307.56603160999998</v>
      </c>
      <c r="AC58" s="79" t="s">
        <v>19</v>
      </c>
      <c r="AD58" s="70" t="s">
        <v>25</v>
      </c>
      <c r="AE58" s="74">
        <f t="shared" si="8"/>
        <v>0.97033741999995327</v>
      </c>
      <c r="AF58" s="74">
        <f t="shared" si="9"/>
        <v>4.1337220000007946E-2</v>
      </c>
      <c r="AG58" s="74">
        <f t="shared" si="10"/>
        <v>0.92687169999998487</v>
      </c>
      <c r="AH58" s="74">
        <f t="shared" si="11"/>
        <v>-0.5645778700000128</v>
      </c>
    </row>
    <row r="59" spans="1:34" x14ac:dyDescent="0.35">
      <c r="A59" s="83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  <c r="AA59">
        <f t="shared" si="7"/>
        <v>-307.56603160999998</v>
      </c>
      <c r="AC59" s="79" t="s">
        <v>19</v>
      </c>
      <c r="AD59" s="70" t="s">
        <v>8</v>
      </c>
      <c r="AE59" s="74">
        <f t="shared" si="8"/>
        <v>0.40028992999997426</v>
      </c>
      <c r="AF59" s="74">
        <f t="shared" si="9"/>
        <v>-0.79997572000001504</v>
      </c>
      <c r="AG59" s="74">
        <f t="shared" si="10"/>
        <v>0.43983021999996863</v>
      </c>
      <c r="AH59" s="74">
        <f t="shared" si="11"/>
        <v>0.42615543999998318</v>
      </c>
    </row>
    <row r="60" spans="1:34" x14ac:dyDescent="0.35">
      <c r="A60" s="83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  <c r="AA60">
        <f t="shared" si="7"/>
        <v>-307.56603160999998</v>
      </c>
      <c r="AC60" s="79" t="s">
        <v>19</v>
      </c>
      <c r="AD60" s="70" t="s">
        <v>26</v>
      </c>
      <c r="AE60" s="74">
        <f t="shared" si="8"/>
        <v>0.15017759999999525</v>
      </c>
      <c r="AF60" s="74">
        <f t="shared" si="9"/>
        <v>-0.85591021000004197</v>
      </c>
      <c r="AG60" s="74">
        <f t="shared" si="10"/>
        <v>0.34071764999998022</v>
      </c>
      <c r="AH60" s="74">
        <f t="shared" si="11"/>
        <v>-0.22724910000001364</v>
      </c>
    </row>
    <row r="61" spans="1:34" x14ac:dyDescent="0.35">
      <c r="A61" s="83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  <c r="AA61">
        <f t="shared" si="7"/>
        <v>-307.56603160999998</v>
      </c>
      <c r="AC61" s="79" t="s">
        <v>19</v>
      </c>
      <c r="AD61" s="70" t="s">
        <v>28</v>
      </c>
      <c r="AE61" s="74">
        <f t="shared" si="8"/>
        <v>0.65901548999999049</v>
      </c>
      <c r="AF61" s="74">
        <f t="shared" si="9"/>
        <v>-0.77853913000000752</v>
      </c>
      <c r="AG61" s="74">
        <f t="shared" si="10"/>
        <v>0.72929746999999834</v>
      </c>
      <c r="AH61" s="74">
        <f t="shared" si="11"/>
        <v>-0.34942846000003192</v>
      </c>
    </row>
    <row r="62" spans="1:34" x14ac:dyDescent="0.35">
      <c r="A62" s="83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33">MIN(D62:D66)-D62</f>
        <v>-0.28350365000000011</v>
      </c>
      <c r="I62">
        <f t="shared" ref="I62" si="134">MIN(E62:E66)-E62</f>
        <v>-1.0009399999830748E-3</v>
      </c>
      <c r="J62">
        <f t="shared" ref="J62" si="135">MIN(F62:F66)-F62</f>
        <v>-0.61030077999998866</v>
      </c>
      <c r="L62">
        <f t="shared" ref="L62" si="136">MIN(C62:C66)</f>
        <v>-329.98553907000002</v>
      </c>
      <c r="M62">
        <f t="shared" ref="M62" si="137">MIN(D62:D66)</f>
        <v>-321.32962175</v>
      </c>
      <c r="N62">
        <f t="shared" ref="N62" si="138">MIN(E62:E66)</f>
        <v>-311.23759053999999</v>
      </c>
      <c r="O62">
        <f t="shared" ref="O62" si="139">MIN(F62:F66)</f>
        <v>-317.52593746999997</v>
      </c>
      <c r="AA62">
        <f t="shared" si="7"/>
        <v>-307.86431127999998</v>
      </c>
      <c r="AC62" s="79" t="s">
        <v>20</v>
      </c>
      <c r="AD62" s="70" t="s">
        <v>7</v>
      </c>
      <c r="AE62" s="74">
        <f t="shared" si="8"/>
        <v>-8.1079419999991575E-2</v>
      </c>
      <c r="AF62" s="74">
        <f t="shared" si="9"/>
        <v>-1.0638068200000195</v>
      </c>
      <c r="AG62" s="74">
        <f t="shared" si="10"/>
        <v>0.20672167999997937</v>
      </c>
      <c r="AH62" s="74">
        <f t="shared" si="11"/>
        <v>0.20267458999999599</v>
      </c>
    </row>
    <row r="63" spans="1:34" x14ac:dyDescent="0.35">
      <c r="A63" s="83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68" t="str">
        <f t="shared" ref="L63" si="140">INDEX($B$2:$B$6, MATCH(MIN(C62:C66),C62:C66,0))</f>
        <v>hollow2</v>
      </c>
      <c r="M63" s="68" t="str">
        <f t="shared" ref="M63" si="141">INDEX($B$2:$B$6, MATCH(MIN(D62:D66),D62:D66,0))</f>
        <v>hollow1</v>
      </c>
      <c r="N63" s="68" t="str">
        <f t="shared" ref="N63" si="142">INDEX($B$2:$B$6, MATCH(MIN(E62:E66),E62:E66,0))</f>
        <v>hollow2</v>
      </c>
      <c r="O63" s="68" t="str">
        <f t="shared" ref="O63" si="143">INDEX($B$2:$B$6, MATCH(MIN(F62:F66),F62:F66,0))</f>
        <v>top2</v>
      </c>
      <c r="AA63">
        <f t="shared" si="7"/>
        <v>-307.86431127999998</v>
      </c>
      <c r="AC63" s="79" t="s">
        <v>20</v>
      </c>
      <c r="AD63" s="70" t="s">
        <v>25</v>
      </c>
      <c r="AE63" s="74">
        <f t="shared" si="8"/>
        <v>0.79487317000000557</v>
      </c>
      <c r="AF63" s="74">
        <f t="shared" si="9"/>
        <v>-0.15423817000003659</v>
      </c>
      <c r="AG63" s="74">
        <f t="shared" si="10"/>
        <v>0.80693522999995748</v>
      </c>
      <c r="AH63" s="74">
        <f t="shared" si="11"/>
        <v>-0.40762618999999267</v>
      </c>
    </row>
    <row r="64" spans="1:34" x14ac:dyDescent="0.35">
      <c r="A64" s="83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  <c r="AA64">
        <f t="shared" si="7"/>
        <v>-307.86431127999998</v>
      </c>
      <c r="AC64" s="79" t="s">
        <v>20</v>
      </c>
      <c r="AD64" s="70" t="s">
        <v>8</v>
      </c>
      <c r="AE64" s="74">
        <f t="shared" si="8"/>
        <v>0.21449605999997656</v>
      </c>
      <c r="AF64" s="74">
        <f t="shared" si="9"/>
        <v>-1.3473104700000196</v>
      </c>
      <c r="AG64" s="74">
        <f t="shared" si="10"/>
        <v>0.46206869999996725</v>
      </c>
      <c r="AH64" s="74">
        <f t="shared" si="11"/>
        <v>0.53532857999997896</v>
      </c>
    </row>
    <row r="65" spans="1:34" x14ac:dyDescent="0.35">
      <c r="A65" s="83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  <c r="AA65">
        <f t="shared" si="7"/>
        <v>-307.86431127999998</v>
      </c>
      <c r="AC65" s="79" t="s">
        <v>20</v>
      </c>
      <c r="AD65" s="70" t="s">
        <v>26</v>
      </c>
      <c r="AE65" s="74">
        <f t="shared" si="8"/>
        <v>-8.3227790000034663E-2</v>
      </c>
      <c r="AF65" s="74">
        <f t="shared" si="9"/>
        <v>-1.1110000899999992</v>
      </c>
      <c r="AG65" s="74">
        <f t="shared" si="10"/>
        <v>0.20572073999999629</v>
      </c>
      <c r="AH65" s="74">
        <f t="shared" si="11"/>
        <v>-0.10645219999999744</v>
      </c>
    </row>
    <row r="66" spans="1:34" x14ac:dyDescent="0.35">
      <c r="A66" s="83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  <c r="AA66">
        <f t="shared" si="7"/>
        <v>-307.86431127999998</v>
      </c>
      <c r="AC66" s="79" t="s">
        <v>20</v>
      </c>
      <c r="AD66" s="70" t="s">
        <v>28</v>
      </c>
      <c r="AE66" s="74">
        <f t="shared" si="8"/>
        <v>3.586183999998438E-2</v>
      </c>
      <c r="AF66" s="74">
        <f t="shared" si="9"/>
        <v>-1.0423599700000015</v>
      </c>
      <c r="AG66" s="74">
        <f t="shared" si="10"/>
        <v>0.49766934000000829</v>
      </c>
      <c r="AH66" s="74">
        <f t="shared" si="11"/>
        <v>0.20448027999996521</v>
      </c>
    </row>
    <row r="67" spans="1:34" x14ac:dyDescent="0.35">
      <c r="A67" s="83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44">MIN(D67:D71)-D67</f>
        <v>-5.3706099999999424E-2</v>
      </c>
      <c r="I67">
        <f t="shared" ref="I67" si="145">MIN(E67:E71)-E67</f>
        <v>-0.11818914999997787</v>
      </c>
      <c r="J67">
        <f t="shared" ref="J67" si="146">MIN(F67:F71)-F67</f>
        <v>-0.51943471999999247</v>
      </c>
      <c r="L67">
        <f t="shared" ref="L67" si="147">MIN(C67:C71)</f>
        <v>-321.79031218</v>
      </c>
      <c r="M67">
        <f t="shared" ref="M67" si="148">MIN(D67:D71)</f>
        <v>-313.30219319000003</v>
      </c>
      <c r="N67">
        <f t="shared" ref="N67" si="149">MIN(E67:E71)</f>
        <v>-303.58486142999999</v>
      </c>
      <c r="O67">
        <f t="shared" ref="O67" si="150">MIN(F67:F71)</f>
        <v>-308.60004996999999</v>
      </c>
      <c r="AA67">
        <f t="shared" ref="AA67:AA81" si="151">INDEX($Z$2:$Z$17,ROUND(ROW(Z68)/5, 0))</f>
        <v>-299.79063910999997</v>
      </c>
      <c r="AC67" s="79" t="s">
        <v>21</v>
      </c>
      <c r="AD67" s="70" t="s">
        <v>7</v>
      </c>
      <c r="AE67" s="74">
        <f t="shared" ref="AE67:AE81" si="152">C67-AA67-$R$4-0.5*$R$3</f>
        <v>0.29668052999999217</v>
      </c>
      <c r="AF67" s="74">
        <f t="shared" ref="AF67:AF81" si="153">D67-AA67-$R$6</f>
        <v>-1.3398479800000533</v>
      </c>
      <c r="AG67" s="74">
        <f t="shared" ref="AG67:AG81" si="154">E67-AA67-0.5*$R$3</f>
        <v>-9.7033170000039082E-2</v>
      </c>
      <c r="AH67" s="74">
        <f t="shared" ref="AH67:AH81" si="155">F67-AA67-$R$5+0.5*$R$3</f>
        <v>0.96402385999997842</v>
      </c>
    </row>
    <row r="68" spans="1:34" x14ac:dyDescent="0.35">
      <c r="A68" s="83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68" t="str">
        <f t="shared" ref="L68" si="156">INDEX($B$2:$B$6, MATCH(MIN(C67:C71),C67:C71,0))</f>
        <v>hollow2</v>
      </c>
      <c r="M68" s="68" t="str">
        <f t="shared" ref="M68" si="157">INDEX($B$2:$B$6, MATCH(MIN(D67:D71),D67:D71,0))</f>
        <v>hollow2</v>
      </c>
      <c r="N68" s="68" t="str">
        <f t="shared" ref="N68" si="158">INDEX($B$2:$B$6, MATCH(MIN(E67:E71),E67:E71,0))</f>
        <v>hollow1</v>
      </c>
      <c r="O68" s="68" t="str">
        <f t="shared" ref="O68" si="159">INDEX($B$2:$B$6, MATCH(MIN(F67:F71),F67:F71,0))</f>
        <v>hollow2</v>
      </c>
      <c r="AA68">
        <f t="shared" si="151"/>
        <v>-299.79063910999997</v>
      </c>
      <c r="AC68" s="79" t="s">
        <v>21</v>
      </c>
      <c r="AD68" s="70" t="s">
        <v>25</v>
      </c>
      <c r="AE68" s="74">
        <f t="shared" si="152"/>
        <v>0.75149291999996448</v>
      </c>
      <c r="AF68" s="74">
        <f t="shared" si="153"/>
        <v>-1.2152617900000511</v>
      </c>
      <c r="AG68" s="74">
        <f t="shared" si="154"/>
        <v>0.76041048999996219</v>
      </c>
      <c r="AH68" s="74">
        <f t="shared" si="155"/>
        <v>1.4763254499999712</v>
      </c>
    </row>
    <row r="69" spans="1:34" x14ac:dyDescent="0.35">
      <c r="A69" s="83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  <c r="AA69">
        <f t="shared" si="151"/>
        <v>-299.79063910999997</v>
      </c>
      <c r="AC69" s="79" t="s">
        <v>21</v>
      </c>
      <c r="AD69" s="70" t="s">
        <v>8</v>
      </c>
      <c r="AE69" s="74">
        <f t="shared" si="152"/>
        <v>0.19291734999994814</v>
      </c>
      <c r="AF69" s="74">
        <f t="shared" si="153"/>
        <v>-1.3885538600000533</v>
      </c>
      <c r="AG69" s="74">
        <f t="shared" si="154"/>
        <v>-0.21522232000001695</v>
      </c>
      <c r="AH69" s="74">
        <f t="shared" si="155"/>
        <v>0.50461600999998746</v>
      </c>
    </row>
    <row r="70" spans="1:34" x14ac:dyDescent="0.35">
      <c r="A70" s="83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  <c r="AA70">
        <f t="shared" si="151"/>
        <v>-299.79063910999997</v>
      </c>
      <c r="AC70" s="79" t="s">
        <v>21</v>
      </c>
      <c r="AD70" s="70" t="s">
        <v>26</v>
      </c>
      <c r="AE70" s="74">
        <f t="shared" si="152"/>
        <v>3.8326929999971338E-2</v>
      </c>
      <c r="AF70" s="74">
        <f t="shared" si="153"/>
        <v>-1.3935540800000528</v>
      </c>
      <c r="AG70" s="74">
        <f t="shared" si="154"/>
        <v>0.1442417499999844</v>
      </c>
      <c r="AH70" s="74">
        <f t="shared" si="155"/>
        <v>0.44458913999998595</v>
      </c>
    </row>
    <row r="71" spans="1:34" x14ac:dyDescent="0.35">
      <c r="A71" s="83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  <c r="AA71">
        <f t="shared" si="151"/>
        <v>-299.79063910999997</v>
      </c>
      <c r="AC71" s="79" t="s">
        <v>21</v>
      </c>
      <c r="AD71" s="70" t="s">
        <v>28</v>
      </c>
      <c r="AE71" s="74">
        <f t="shared" si="152"/>
        <v>1.1234775799999741</v>
      </c>
      <c r="AF71" s="74">
        <f t="shared" si="153"/>
        <v>-1.3404631700000156</v>
      </c>
      <c r="AG71" s="74">
        <f t="shared" si="154"/>
        <v>-9.898873000003805E-2</v>
      </c>
      <c r="AH71" s="74">
        <f t="shared" si="155"/>
        <v>1.0223592699999622</v>
      </c>
    </row>
    <row r="72" spans="1:34" x14ac:dyDescent="0.35">
      <c r="A72" s="83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60">MIN(D72:D76)-D72</f>
        <v>-5.6469950000007429E-2</v>
      </c>
      <c r="I72">
        <f t="shared" ref="I72" si="161">MIN(E72:E76)-E72</f>
        <v>0</v>
      </c>
      <c r="J72">
        <f t="shared" ref="J72" si="162">MIN(F72:F76)-F72</f>
        <v>-0.21771492999999964</v>
      </c>
      <c r="L72">
        <f t="shared" ref="L72" si="163">MIN(C72:C76)</f>
        <v>-315.99314398000001</v>
      </c>
      <c r="M72">
        <f t="shared" ref="M72" si="164">MIN(D72:D76)</f>
        <v>-307.36091372999999</v>
      </c>
      <c r="N72">
        <f t="shared" ref="N72" si="165">MIN(E72:E76)</f>
        <v>-297.84427699000003</v>
      </c>
      <c r="O72">
        <f t="shared" ref="O72" si="166">MIN(F72:F76)</f>
        <v>-302.47652783000001</v>
      </c>
      <c r="AA72">
        <f t="shared" si="151"/>
        <v>-294.44890693999997</v>
      </c>
      <c r="AC72" s="79" t="s">
        <v>22</v>
      </c>
      <c r="AD72" s="70" t="s">
        <v>7</v>
      </c>
      <c r="AE72" s="74">
        <f t="shared" si="152"/>
        <v>0.49376295999995845</v>
      </c>
      <c r="AF72" s="74">
        <f t="shared" si="153"/>
        <v>-0.73753684000001307</v>
      </c>
      <c r="AG72" s="74">
        <f t="shared" si="154"/>
        <v>0.18362994999994653</v>
      </c>
      <c r="AH72" s="74">
        <f t="shared" si="155"/>
        <v>1.4440940399999627</v>
      </c>
    </row>
    <row r="73" spans="1:34" x14ac:dyDescent="0.35">
      <c r="A73" s="83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68" t="str">
        <f t="shared" ref="L73" si="167">INDEX($B$2:$B$6, MATCH(MIN(C72:C76),C72:C76,0))</f>
        <v>top</v>
      </c>
      <c r="M73" s="68" t="str">
        <f t="shared" ref="M73" si="168">INDEX($B$2:$B$6, MATCH(MIN(D72:D76),D72:D76,0))</f>
        <v>hollow1</v>
      </c>
      <c r="N73" s="68" t="str">
        <f t="shared" ref="N73" si="169">INDEX($B$2:$B$6, MATCH(MIN(E72:E76),E72:E76,0))</f>
        <v>top</v>
      </c>
      <c r="O73" s="68" t="str">
        <f t="shared" ref="O73" si="170">INDEX($B$2:$B$6, MATCH(MIN(F72:F76),F72:F76,0))</f>
        <v>hollow1</v>
      </c>
      <c r="AA73">
        <f t="shared" si="151"/>
        <v>-294.44890693999997</v>
      </c>
      <c r="AC73" s="79" t="s">
        <v>22</v>
      </c>
      <c r="AD73" s="70" t="s">
        <v>25</v>
      </c>
      <c r="AE73" s="74">
        <f t="shared" si="152"/>
        <v>0.74155543999994533</v>
      </c>
      <c r="AF73" s="74">
        <f t="shared" si="153"/>
        <v>-0.14600969000002273</v>
      </c>
      <c r="AG73" s="74">
        <f t="shared" si="154"/>
        <v>0.75553464000000004</v>
      </c>
      <c r="AH73" s="74">
        <f t="shared" si="155"/>
        <v>1.8095567099999621</v>
      </c>
    </row>
    <row r="74" spans="1:34" x14ac:dyDescent="0.35">
      <c r="A74" s="83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  <c r="AA74">
        <f t="shared" si="151"/>
        <v>-294.44890693999997</v>
      </c>
      <c r="AC74" s="79" t="s">
        <v>22</v>
      </c>
      <c r="AD74" s="70" t="s">
        <v>8</v>
      </c>
      <c r="AE74" s="74">
        <f t="shared" si="152"/>
        <v>0.54356685999998744</v>
      </c>
      <c r="AF74" s="74">
        <f t="shared" si="153"/>
        <v>-0.7940067900000205</v>
      </c>
      <c r="AG74" s="74">
        <f t="shared" si="154"/>
        <v>0.4730514999999893</v>
      </c>
      <c r="AH74" s="74">
        <f t="shared" si="155"/>
        <v>1.226379109999963</v>
      </c>
    </row>
    <row r="75" spans="1:34" x14ac:dyDescent="0.35">
      <c r="A75" s="83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  <c r="AA75">
        <f t="shared" si="151"/>
        <v>-294.44890693999997</v>
      </c>
      <c r="AC75" s="79" t="s">
        <v>22</v>
      </c>
      <c r="AD75" s="70" t="s">
        <v>26</v>
      </c>
      <c r="AE75" s="74">
        <f t="shared" si="152"/>
        <v>0.61095832999994881</v>
      </c>
      <c r="AF75" s="74">
        <f t="shared" si="153"/>
        <v>-0.74895117000004952</v>
      </c>
      <c r="AG75" s="74">
        <f t="shared" si="154"/>
        <v>0.39755955999998305</v>
      </c>
      <c r="AH75" s="74">
        <f t="shared" si="155"/>
        <v>1.2480171099999589</v>
      </c>
    </row>
    <row r="76" spans="1:34" x14ac:dyDescent="0.35">
      <c r="A76" s="83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  <c r="AA76">
        <f t="shared" si="151"/>
        <v>-294.44890693999997</v>
      </c>
      <c r="AC76" s="79" t="s">
        <v>22</v>
      </c>
      <c r="AD76" s="70" t="s">
        <v>28</v>
      </c>
      <c r="AE76" s="74">
        <f t="shared" si="152"/>
        <v>0.79475038999997905</v>
      </c>
      <c r="AF76" s="74">
        <f t="shared" si="153"/>
        <v>-0.67779212000004385</v>
      </c>
      <c r="AG76" s="74">
        <f t="shared" si="154"/>
        <v>0.49571079999997592</v>
      </c>
      <c r="AH76" s="74">
        <f t="shared" si="155"/>
        <v>1.5174781099999941</v>
      </c>
    </row>
    <row r="77" spans="1:34" x14ac:dyDescent="0.35">
      <c r="A77" s="83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71">MIN(D77:D81)-D77</f>
        <v>-2.2963900000036119E-2</v>
      </c>
      <c r="I77">
        <f t="shared" ref="I77" si="172">MIN(E77:E81)-E77</f>
        <v>-5.9410150000019257E-2</v>
      </c>
      <c r="J77">
        <f t="shared" ref="J77" si="173">MIN(F77:F81)-F77</f>
        <v>-2.3008929900000226</v>
      </c>
      <c r="L77">
        <f t="shared" ref="L77" si="174">MIN(C77:C81)</f>
        <v>-295.26281925000001</v>
      </c>
      <c r="M77">
        <f t="shared" ref="M77" si="175">MIN(D77:D81)</f>
        <v>-286.41488047000001</v>
      </c>
      <c r="N77">
        <f>MIN(E77:E81)</f>
        <v>-277.08154015000002</v>
      </c>
      <c r="O77">
        <f>MIN(F77,F79:F81)</f>
        <v>-282.36774150000002</v>
      </c>
      <c r="AA77">
        <f t="shared" si="151"/>
        <v>-274.17038107000002</v>
      </c>
      <c r="AC77" s="79" t="s">
        <v>23</v>
      </c>
      <c r="AD77" s="70" t="s">
        <v>7</v>
      </c>
      <c r="AE77" s="74">
        <f t="shared" si="152"/>
        <v>1.5608885500000045</v>
      </c>
      <c r="AF77" s="74">
        <f t="shared" si="153"/>
        <v>-0.1035354999999587</v>
      </c>
      <c r="AG77" s="74">
        <f t="shared" si="154"/>
        <v>0.72725107000001499</v>
      </c>
      <c r="AH77" s="74">
        <f t="shared" si="155"/>
        <v>1.7310061000000396</v>
      </c>
    </row>
    <row r="78" spans="1:34" x14ac:dyDescent="0.35">
      <c r="A78" s="83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68" t="str">
        <f t="shared" ref="L78" si="176">INDEX($B$2:$B$6, MATCH(MIN(C77:C81),C77:C81,0))</f>
        <v>hollow4</v>
      </c>
      <c r="M78" s="68" t="str">
        <f t="shared" ref="M78" si="177">INDEX($B$2:$B$6, MATCH(MIN(D77:D81),D77:D81,0))</f>
        <v>hollow4</v>
      </c>
      <c r="N78" s="68" t="str">
        <f t="shared" ref="N78" si="178">INDEX($B$2:$B$6, MATCH(MIN(E77:E81),E77:E81,0))</f>
        <v>hollow4</v>
      </c>
      <c r="O78" s="68" t="str">
        <f t="shared" ref="O78" si="179">INDEX($B$2:$B$6, MATCH(MIN(F77:F81),F77:F81,0))</f>
        <v>top2</v>
      </c>
      <c r="AA78">
        <f t="shared" si="151"/>
        <v>-274.17038107000002</v>
      </c>
      <c r="AC78" s="79" t="s">
        <v>23</v>
      </c>
      <c r="AD78" s="70" t="s">
        <v>25</v>
      </c>
      <c r="AE78" s="74">
        <f t="shared" si="152"/>
        <v>0.94718791000001401</v>
      </c>
      <c r="AF78" s="74">
        <f t="shared" si="153"/>
        <v>3.9010000000024192E-2</v>
      </c>
      <c r="AG78" s="74">
        <f t="shared" si="154"/>
        <v>0.85273213999999298</v>
      </c>
      <c r="AH78" s="74">
        <f t="shared" si="155"/>
        <v>-0.56988688999998294</v>
      </c>
    </row>
    <row r="79" spans="1:34" x14ac:dyDescent="0.35">
      <c r="A79" s="83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  <c r="AA79">
        <f t="shared" si="151"/>
        <v>-274.17038107000002</v>
      </c>
      <c r="AC79" s="79" t="s">
        <v>23</v>
      </c>
      <c r="AD79" s="70" t="s">
        <v>8</v>
      </c>
      <c r="AE79" s="74">
        <f t="shared" si="152"/>
        <v>1.5634990299999916</v>
      </c>
      <c r="AF79" s="74">
        <f t="shared" si="153"/>
        <v>-0.10520402999997636</v>
      </c>
      <c r="AG79" s="74">
        <f t="shared" si="154"/>
        <v>1.1085946400000277</v>
      </c>
      <c r="AH79" s="74">
        <f t="shared" si="155"/>
        <v>1.0566395699999966</v>
      </c>
    </row>
    <row r="80" spans="1:34" x14ac:dyDescent="0.35">
      <c r="A80" s="83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  <c r="AA80">
        <f t="shared" si="151"/>
        <v>-274.17038107000002</v>
      </c>
      <c r="AC80" s="79" t="s">
        <v>23</v>
      </c>
      <c r="AD80" s="70" t="s">
        <v>26</v>
      </c>
      <c r="AE80" s="74">
        <f t="shared" si="152"/>
        <v>0.98864662999999409</v>
      </c>
      <c r="AF80" s="74">
        <f t="shared" si="153"/>
        <v>-0.11390873999999407</v>
      </c>
      <c r="AG80" s="74">
        <f t="shared" si="154"/>
        <v>0.90462704000002914</v>
      </c>
      <c r="AH80" s="74">
        <f t="shared" si="155"/>
        <v>1.4233720200000257</v>
      </c>
    </row>
    <row r="81" spans="1:34" x14ac:dyDescent="0.35">
      <c r="A81" s="83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  <c r="AA81">
        <f t="shared" si="151"/>
        <v>-274.17038107000002</v>
      </c>
      <c r="AC81" s="79" t="s">
        <v>23</v>
      </c>
      <c r="AD81" s="70" t="s">
        <v>28</v>
      </c>
      <c r="AE81" s="74">
        <f t="shared" si="152"/>
        <v>0.94556182000001199</v>
      </c>
      <c r="AF81" s="74">
        <f t="shared" si="153"/>
        <v>-0.12649939999999482</v>
      </c>
      <c r="AG81" s="74">
        <f t="shared" si="154"/>
        <v>0.66784091999999573</v>
      </c>
      <c r="AH81" s="74">
        <f t="shared" si="155"/>
        <v>1.6242030200000195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abSelected="1" topLeftCell="K1" workbookViewId="0">
      <selection activeCell="X3" sqref="X3"/>
    </sheetView>
  </sheetViews>
  <sheetFormatPr defaultRowHeight="14.5" x14ac:dyDescent="0.35"/>
  <sheetData>
    <row r="1" spans="2:29" x14ac:dyDescent="0.35">
      <c r="L1" s="80" t="s">
        <v>68</v>
      </c>
      <c r="M1" s="80"/>
      <c r="N1" s="80"/>
      <c r="O1" s="80"/>
      <c r="Q1" s="81" t="s">
        <v>40</v>
      </c>
      <c r="R1" s="81"/>
      <c r="T1" s="80" t="s">
        <v>41</v>
      </c>
      <c r="U1" s="80"/>
      <c r="V1" s="80"/>
      <c r="W1" s="80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X3" s="40" t="s">
        <v>70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X4" s="21" t="s">
        <v>6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X5" s="21" t="s">
        <v>9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X6" s="69" t="s">
        <v>10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X7" s="69" t="s">
        <v>11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X8" s="69" t="s">
        <v>12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X9" s="69" t="s">
        <v>13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X10" s="69" t="s">
        <v>14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X11" s="21" t="s">
        <v>15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X12" s="21" t="s">
        <v>16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X13" s="21" t="s">
        <v>17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X14" s="21" t="s">
        <v>18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X15" s="21" t="s">
        <v>19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X16" s="21" t="s">
        <v>20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X17" s="21" t="s">
        <v>21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X18" s="21" t="s">
        <v>22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X19" s="21" t="s">
        <v>23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84" t="s">
        <v>56</v>
      </c>
      <c r="R23" s="84"/>
      <c r="S23" s="84"/>
      <c r="T23" s="84"/>
      <c r="U23" s="84"/>
      <c r="V23" s="84"/>
      <c r="W23" s="84"/>
      <c r="X23" s="84"/>
      <c r="Y23" s="84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opLeftCell="C38" zoomScale="85" zoomScaleNormal="85" workbookViewId="0">
      <selection activeCell="AC1" sqref="AC1:AH81"/>
    </sheetView>
  </sheetViews>
  <sheetFormatPr defaultRowHeight="14.5" x14ac:dyDescent="0.35"/>
  <sheetData>
    <row r="1" spans="1:3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  <c r="Z1" t="s">
        <v>38</v>
      </c>
      <c r="AA1" t="s">
        <v>38</v>
      </c>
      <c r="AC1" s="70" t="s">
        <v>82</v>
      </c>
      <c r="AD1" s="70" t="s">
        <v>1</v>
      </c>
      <c r="AE1" s="70" t="s">
        <v>42</v>
      </c>
      <c r="AF1" s="70" t="s">
        <v>43</v>
      </c>
      <c r="AG1" s="70" t="s">
        <v>44</v>
      </c>
      <c r="AH1" s="70" t="s">
        <v>45</v>
      </c>
    </row>
    <row r="2" spans="1:34" x14ac:dyDescent="0.35">
      <c r="A2" s="83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f>island_b!C4</f>
        <v>-300.79528972999998</v>
      </c>
      <c r="AA2">
        <f>INDEX($Z$2:$Z$17,ROUND(ROW(Z3)/5, 0))</f>
        <v>-300.79528972999998</v>
      </c>
      <c r="AC2" s="79" t="s">
        <v>6</v>
      </c>
      <c r="AD2" s="70" t="s">
        <v>7</v>
      </c>
      <c r="AE2" s="74">
        <f>C2-AA2-$R$4-0.5*$R$3</f>
        <v>-0.38781861000002182</v>
      </c>
      <c r="AF2" s="74">
        <f>D2-AA2-$R$6</f>
        <v>-0.53887365000002241</v>
      </c>
      <c r="AG2" s="74">
        <f>E2-AA2-0.5*$R$3</f>
        <v>0.8334788399999904</v>
      </c>
      <c r="AH2" s="74">
        <f>F2-AA2-$R$5+0.5*$R$3</f>
        <v>-1.1664817500000217</v>
      </c>
    </row>
    <row r="3" spans="1:34" x14ac:dyDescent="0.35">
      <c r="A3" s="83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68" t="str">
        <f>INDEX($B$2:$B$6, MATCH(MIN(C2:C6),C2:C6,0))</f>
        <v>hollow2</v>
      </c>
      <c r="M3" s="68" t="str">
        <f t="shared" ref="M3:O3" si="2">INDEX($B$2:$B$6, MATCH(MIN(D2:D6),D2:D6,0))</f>
        <v>top</v>
      </c>
      <c r="N3" s="68" t="str">
        <f t="shared" si="2"/>
        <v>top3</v>
      </c>
      <c r="O3" s="68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  <c r="Z3">
        <f>island_b!C5</f>
        <v>-305.52389717</v>
      </c>
      <c r="AA3">
        <f t="shared" ref="AA3:AA66" si="7">INDEX($Z$2:$Z$17,ROUND(ROW(Z4)/5, 0))</f>
        <v>-300.79528972999998</v>
      </c>
      <c r="AC3" s="79"/>
      <c r="AD3" s="70" t="s">
        <v>25</v>
      </c>
      <c r="AE3" s="74">
        <f t="shared" ref="AE3:AE66" si="8">C3-AA3-$R$4-0.5*$R$3</f>
        <v>0.38674274999998515</v>
      </c>
      <c r="AF3" s="74">
        <f t="shared" ref="AF3:AF66" si="9">D3-AA3-$R$6</f>
        <v>-0.4508713600000025</v>
      </c>
      <c r="AG3" s="74">
        <f t="shared" ref="AG3:AG66" si="10">E3-AA3-0.5*$R$3</f>
        <v>0.86233046000000213</v>
      </c>
      <c r="AH3" s="74">
        <f t="shared" ref="AH3:AH66" si="11">F3-AA3-$R$5+0.5*$R$3</f>
        <v>-0.85421101999999882</v>
      </c>
    </row>
    <row r="4" spans="1:34" x14ac:dyDescent="0.35">
      <c r="A4" s="83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f>island_b!C6</f>
        <v>-303.55907509000002</v>
      </c>
      <c r="AA4">
        <f t="shared" si="7"/>
        <v>-300.79528972999998</v>
      </c>
      <c r="AC4" s="79"/>
      <c r="AD4" s="70" t="s">
        <v>32</v>
      </c>
      <c r="AE4" s="74">
        <f t="shared" si="8"/>
        <v>1.0319632199999549</v>
      </c>
      <c r="AF4" s="74">
        <f t="shared" si="9"/>
        <v>-0.50005143000003649</v>
      </c>
      <c r="AG4" s="74">
        <f t="shared" si="10"/>
        <v>0.3987304799999758</v>
      </c>
      <c r="AH4" s="74">
        <f t="shared" si="11"/>
        <v>-1.2907678200000041</v>
      </c>
    </row>
    <row r="5" spans="1:34" x14ac:dyDescent="0.35">
      <c r="A5" s="83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  <c r="Z5">
        <f>island_b!C7</f>
        <v>-298.49017321000002</v>
      </c>
      <c r="AA5">
        <f t="shared" si="7"/>
        <v>-300.79528972999998</v>
      </c>
      <c r="AC5" s="79"/>
      <c r="AD5" s="70" t="s">
        <v>8</v>
      </c>
      <c r="AE5" s="74">
        <f t="shared" si="8"/>
        <v>0.39894895999997315</v>
      </c>
      <c r="AF5" s="74">
        <f t="shared" si="9"/>
        <v>-0.44852891999999578</v>
      </c>
      <c r="AG5" s="74">
        <f t="shared" si="10"/>
        <v>0.69198619999996636</v>
      </c>
      <c r="AH5" s="74">
        <f t="shared" si="11"/>
        <v>-0.85604234000000679</v>
      </c>
    </row>
    <row r="6" spans="1:34" x14ac:dyDescent="0.35">
      <c r="A6" s="83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  <c r="Z6">
        <f>island_b!C8</f>
        <v>-295.25725147999998</v>
      </c>
      <c r="AA6">
        <f t="shared" si="7"/>
        <v>-300.79528972999998</v>
      </c>
      <c r="AC6" s="79"/>
      <c r="AD6" s="70" t="s">
        <v>26</v>
      </c>
      <c r="AE6" s="74">
        <f t="shared" si="8"/>
        <v>-0.5966322500000385</v>
      </c>
      <c r="AF6" s="74">
        <f t="shared" si="9"/>
        <v>-0.53695170000002612</v>
      </c>
      <c r="AG6" s="74">
        <f t="shared" si="10"/>
        <v>0.44296664999995228</v>
      </c>
      <c r="AH6" s="74">
        <f t="shared" si="11"/>
        <v>-1.090973580000044</v>
      </c>
    </row>
    <row r="7" spans="1:34" x14ac:dyDescent="0.35">
      <c r="A7" s="83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  <c r="Z7">
        <f>island_b!C9</f>
        <v>-291.82972609000001</v>
      </c>
      <c r="AA7">
        <f t="shared" si="7"/>
        <v>-305.52389717</v>
      </c>
      <c r="AC7" s="79" t="s">
        <v>9</v>
      </c>
      <c r="AD7" s="70" t="s">
        <v>7</v>
      </c>
      <c r="AE7" s="74">
        <f t="shared" si="8"/>
        <v>0.10669346999997087</v>
      </c>
      <c r="AF7" s="74">
        <f t="shared" si="9"/>
        <v>-0.79540719999999432</v>
      </c>
      <c r="AG7" s="74">
        <f t="shared" si="10"/>
        <v>0.63232099999998281</v>
      </c>
      <c r="AH7" s="74">
        <f t="shared" si="11"/>
        <v>-0.75137249000001338</v>
      </c>
    </row>
    <row r="8" spans="1:34" x14ac:dyDescent="0.35">
      <c r="A8" s="83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68" t="str">
        <f t="shared" ref="L8" si="19">INDEX($B$2:$B$6, MATCH(MIN(C7:C11),C7:C11,0))</f>
        <v>hollow2</v>
      </c>
      <c r="M8" s="68" t="str">
        <f t="shared" ref="M8" si="20">INDEX($B$2:$B$6, MATCH(MIN(D7:D11),D7:D11,0))</f>
        <v>top3</v>
      </c>
      <c r="N8" s="68" t="str">
        <f t="shared" ref="N8" si="21">INDEX($B$2:$B$6, MATCH(MIN(E7:E11),E7:E11,0))</f>
        <v>hollow2</v>
      </c>
      <c r="O8" s="68" t="str">
        <f t="shared" ref="O8" si="22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  <c r="Z8">
        <f>island_b!C10</f>
        <v>-286.82059679999998</v>
      </c>
      <c r="AA8">
        <f t="shared" si="7"/>
        <v>-305.52389717</v>
      </c>
      <c r="AC8" s="79"/>
      <c r="AD8" s="70" t="s">
        <v>25</v>
      </c>
      <c r="AE8" s="74">
        <f t="shared" si="8"/>
        <v>0.32810104000002438</v>
      </c>
      <c r="AF8" s="74">
        <f t="shared" si="9"/>
        <v>-0.73874918000000811</v>
      </c>
      <c r="AG8" s="74">
        <f t="shared" si="10"/>
        <v>0.59210329000000383</v>
      </c>
      <c r="AH8" s="74">
        <f t="shared" si="11"/>
        <v>-0.56286918999997715</v>
      </c>
    </row>
    <row r="9" spans="1:34" x14ac:dyDescent="0.35">
      <c r="A9" s="83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  <c r="Z9">
        <f>island_b!C11</f>
        <v>-278.77933356</v>
      </c>
      <c r="AA9">
        <f t="shared" si="7"/>
        <v>-305.52389717</v>
      </c>
      <c r="AC9" s="79"/>
      <c r="AD9" s="70" t="s">
        <v>32</v>
      </c>
      <c r="AE9" s="74">
        <f t="shared" si="8"/>
        <v>0.85006593000001685</v>
      </c>
      <c r="AF9" s="74">
        <f t="shared" si="9"/>
        <v>-0.82066416999998104</v>
      </c>
      <c r="AG9" s="74">
        <f t="shared" si="10"/>
        <v>0.81479573000000682</v>
      </c>
      <c r="AH9" s="74">
        <f t="shared" si="11"/>
        <v>-0.75401401000001078</v>
      </c>
    </row>
    <row r="10" spans="1:34" x14ac:dyDescent="0.35">
      <c r="A10" s="83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  <c r="Z10">
        <f>island_b!C12</f>
        <v>-269.51454509000001</v>
      </c>
      <c r="AA10">
        <f t="shared" si="7"/>
        <v>-305.52389717</v>
      </c>
      <c r="AC10" s="79"/>
      <c r="AD10" s="70" t="s">
        <v>8</v>
      </c>
      <c r="AE10" s="74">
        <f t="shared" si="8"/>
        <v>0.3157145499999845</v>
      </c>
      <c r="AF10" s="74">
        <f t="shared" si="9"/>
        <v>-0.73143918999999791</v>
      </c>
      <c r="AG10" s="74">
        <f t="shared" si="10"/>
        <v>0.5840743599999807</v>
      </c>
      <c r="AH10" s="74">
        <f t="shared" si="11"/>
        <v>-0.56122538000001532</v>
      </c>
    </row>
    <row r="11" spans="1:34" x14ac:dyDescent="0.35">
      <c r="A11" s="83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  <c r="Z11">
        <f>island_b!C13</f>
        <v>-301.71272728000002</v>
      </c>
      <c r="AA11">
        <f t="shared" si="7"/>
        <v>-305.52389717</v>
      </c>
      <c r="AC11" s="79"/>
      <c r="AD11" s="70" t="s">
        <v>26</v>
      </c>
      <c r="AE11" s="74">
        <f t="shared" si="8"/>
        <v>-1.723713000002336E-2</v>
      </c>
      <c r="AF11" s="74">
        <f t="shared" si="9"/>
        <v>-0.74127749000001053</v>
      </c>
      <c r="AG11" s="74">
        <f t="shared" si="10"/>
        <v>6.3593089999975927E-2</v>
      </c>
      <c r="AH11" s="74">
        <f t="shared" si="11"/>
        <v>-0.68218873999997731</v>
      </c>
    </row>
    <row r="12" spans="1:34" x14ac:dyDescent="0.35">
      <c r="A12" s="83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23">MIN(D12:D16)-D12</f>
        <v>-5.2141789999950561E-2</v>
      </c>
      <c r="I12">
        <f t="shared" ref="I12" si="24">MIN(E12:E16)-E12</f>
        <v>-0.2108282400000121</v>
      </c>
      <c r="J12">
        <f t="shared" ref="J12" si="25">MIN(F12:F16)-F12</f>
        <v>-0.22032634999999345</v>
      </c>
      <c r="L12">
        <f t="shared" ref="L12" si="26">MIN(C12:C16)</f>
        <v>-325.51649947999999</v>
      </c>
      <c r="M12">
        <f t="shared" ref="M12" si="27">MIN(D12:D16)</f>
        <v>-316.80892433999998</v>
      </c>
      <c r="N12">
        <f t="shared" ref="N12" si="28">MIN(E12:E16)</f>
        <v>-307.0774649</v>
      </c>
      <c r="O12">
        <f t="shared" ref="O12" si="29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  <c r="Z12">
        <f>island_b!C14</f>
        <v>-307.14237258999998</v>
      </c>
      <c r="AA12">
        <f t="shared" si="7"/>
        <v>-303.55907509000002</v>
      </c>
      <c r="AC12" s="79" t="s">
        <v>10</v>
      </c>
      <c r="AD12" s="70" t="s">
        <v>7</v>
      </c>
      <c r="AE12" s="74">
        <f t="shared" si="8"/>
        <v>8.057561000002833E-2</v>
      </c>
      <c r="AF12" s="74">
        <f t="shared" si="9"/>
        <v>-1.0797074600000034</v>
      </c>
      <c r="AG12" s="74">
        <f t="shared" si="10"/>
        <v>0.27143843000003853</v>
      </c>
      <c r="AH12" s="74">
        <f t="shared" si="11"/>
        <v>-0.20255842999997276</v>
      </c>
    </row>
    <row r="13" spans="1:34" x14ac:dyDescent="0.35">
      <c r="A13" s="83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68" t="str">
        <f t="shared" ref="L13" si="30">INDEX($B$2:$B$6, MATCH(MIN(C12:C16),C12:C16,0))</f>
        <v>top</v>
      </c>
      <c r="M13" s="68" t="str">
        <f t="shared" ref="M13" si="31">INDEX($B$2:$B$6, MATCH(MIN(D12:D16),D12:D16,0))</f>
        <v>hollow1</v>
      </c>
      <c r="N13" s="68" t="str">
        <f t="shared" ref="N13" si="32">INDEX($B$2:$B$6, MATCH(MIN(E12:E16),E12:E16,0))</f>
        <v>hollow2</v>
      </c>
      <c r="O13" s="68" t="str">
        <f t="shared" ref="O13" si="33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  <c r="Z13">
        <f>island_b!C15</f>
        <v>-307.79129583000002</v>
      </c>
      <c r="AA13">
        <f t="shared" si="7"/>
        <v>-303.55907509000002</v>
      </c>
      <c r="AC13" s="79" t="s">
        <v>10</v>
      </c>
      <c r="AD13" s="70" t="s">
        <v>25</v>
      </c>
      <c r="AE13" s="74">
        <f t="shared" si="8"/>
        <v>0.55621663000004018</v>
      </c>
      <c r="AF13" s="74">
        <f t="shared" si="9"/>
        <v>-1.1310059499999685</v>
      </c>
      <c r="AG13" s="74">
        <f t="shared" si="10"/>
        <v>0.16297146999999468</v>
      </c>
      <c r="AH13" s="74">
        <f t="shared" si="11"/>
        <v>-0.42288477999996621</v>
      </c>
    </row>
    <row r="14" spans="1:34" x14ac:dyDescent="0.35">
      <c r="A14" s="83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  <c r="Z14">
        <f>island_b!C16</f>
        <v>-307.06911029000003</v>
      </c>
      <c r="AA14">
        <f t="shared" si="7"/>
        <v>-303.55907509000002</v>
      </c>
      <c r="AC14" s="79" t="s">
        <v>10</v>
      </c>
      <c r="AD14" s="70" t="s">
        <v>32</v>
      </c>
      <c r="AE14" s="74">
        <f t="shared" si="8"/>
        <v>0.81589996000001319</v>
      </c>
      <c r="AF14" s="74">
        <f t="shared" si="9"/>
        <v>-0.88621710000000498</v>
      </c>
      <c r="AG14" s="74">
        <f t="shared" si="10"/>
        <v>6.2937220000029992E-2</v>
      </c>
      <c r="AH14" s="74">
        <f t="shared" si="11"/>
        <v>-0.2092192499999519</v>
      </c>
    </row>
    <row r="15" spans="1:34" x14ac:dyDescent="0.35">
      <c r="A15" s="83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  <c r="Z15">
        <f>island_b!C17</f>
        <v>-299.45600268999999</v>
      </c>
      <c r="AA15">
        <f t="shared" si="7"/>
        <v>-303.55907509000002</v>
      </c>
      <c r="AC15" s="79" t="s">
        <v>10</v>
      </c>
      <c r="AD15" s="70" t="s">
        <v>8</v>
      </c>
      <c r="AE15" s="74">
        <f t="shared" si="8"/>
        <v>0.22018403000003017</v>
      </c>
      <c r="AF15" s="74">
        <f t="shared" si="9"/>
        <v>-1.131849249999954</v>
      </c>
      <c r="AG15" s="74">
        <f t="shared" si="10"/>
        <v>6.3844269999996595E-2</v>
      </c>
      <c r="AH15" s="74">
        <f t="shared" si="11"/>
        <v>-0.42186627999997972</v>
      </c>
    </row>
    <row r="16" spans="1:34" x14ac:dyDescent="0.35">
      <c r="A16" s="83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  <c r="Z16">
        <f>island_b!C18</f>
        <v>-294.27183764</v>
      </c>
      <c r="AA16">
        <f t="shared" si="7"/>
        <v>-303.55907509000002</v>
      </c>
      <c r="AC16" s="79" t="s">
        <v>10</v>
      </c>
      <c r="AD16" s="70" t="s">
        <v>26</v>
      </c>
      <c r="AE16" s="74">
        <f t="shared" si="8"/>
        <v>0.22074468000004144</v>
      </c>
      <c r="AF16" s="74">
        <f t="shared" si="9"/>
        <v>-1.1309979499999887</v>
      </c>
      <c r="AG16" s="74">
        <f t="shared" si="10"/>
        <v>6.0610190000026432E-2</v>
      </c>
      <c r="AH16" s="74">
        <f t="shared" si="11"/>
        <v>-0.37991955999998117</v>
      </c>
    </row>
    <row r="17" spans="1:34" x14ac:dyDescent="0.35">
      <c r="A17" s="83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34">MIN(D17:D21)-D17</f>
        <v>-0.11575907999997526</v>
      </c>
      <c r="I17">
        <f t="shared" ref="I17" si="35">MIN(E17:E21)-E17</f>
        <v>-0.65400599999998121</v>
      </c>
      <c r="J17">
        <f t="shared" ref="J17" si="36">MIN(F17:F21)-F17</f>
        <v>-0.2357635100000266</v>
      </c>
      <c r="L17">
        <f t="shared" ref="L17" si="37">MIN(C17:C21)</f>
        <v>-320.86953913999997</v>
      </c>
      <c r="M17">
        <f t="shared" ref="M17" si="38">MIN(D17:D21)</f>
        <v>-312.74888948</v>
      </c>
      <c r="N17">
        <f t="shared" ref="N17" si="39">MIN(E17:E21)</f>
        <v>-302.82193043000001</v>
      </c>
      <c r="O17">
        <f t="shared" ref="O17" si="40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  <c r="Z17">
        <f>island_b!C19</f>
        <v>-274.32544483999999</v>
      </c>
      <c r="AA17">
        <f t="shared" si="7"/>
        <v>-298.49017321000002</v>
      </c>
      <c r="AC17" s="79" t="s">
        <v>11</v>
      </c>
      <c r="AD17" s="70" t="s">
        <v>7</v>
      </c>
      <c r="AE17" s="74">
        <f t="shared" si="8"/>
        <v>-0.28851254999996145</v>
      </c>
      <c r="AF17" s="74">
        <f t="shared" si="9"/>
        <v>-2.0249571900000038</v>
      </c>
      <c r="AG17" s="74">
        <f t="shared" si="10"/>
        <v>-9.8751220000004469E-2</v>
      </c>
      <c r="AH17" s="74">
        <f t="shared" si="11"/>
        <v>-0.45127994999997645</v>
      </c>
    </row>
    <row r="18" spans="1:34" x14ac:dyDescent="0.35">
      <c r="A18" s="83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68" t="str">
        <f t="shared" ref="L18" si="41">INDEX($B$2:$B$6, MATCH(MIN(C17:C21),C17:C21,0))</f>
        <v>top2</v>
      </c>
      <c r="M18" s="68" t="str">
        <f t="shared" ref="M18" si="42">INDEX($B$2:$B$6, MATCH(MIN(D17:D21),D17:D21,0))</f>
        <v>top2</v>
      </c>
      <c r="N18" s="68" t="str">
        <f t="shared" ref="N18" si="43">INDEX($B$2:$B$6, MATCH(MIN(E17:E21),E17:E21,0))</f>
        <v>top3</v>
      </c>
      <c r="O18" s="68" t="str">
        <f t="shared" ref="O18" si="44">INDEX($B$2:$B$6, MATCH(MIN(F17:F21),F17:F21,0))</f>
        <v>hollow2</v>
      </c>
      <c r="AA18">
        <f t="shared" si="7"/>
        <v>-298.49017321000002</v>
      </c>
      <c r="AC18" s="79" t="s">
        <v>11</v>
      </c>
      <c r="AD18" s="70" t="s">
        <v>25</v>
      </c>
      <c r="AE18" s="74">
        <f t="shared" si="8"/>
        <v>-0.34136592999994919</v>
      </c>
      <c r="AF18" s="74">
        <f t="shared" si="9"/>
        <v>-2.1407162699999791</v>
      </c>
      <c r="AG18" s="74">
        <f t="shared" si="10"/>
        <v>-0.44670283</v>
      </c>
      <c r="AH18" s="74">
        <f t="shared" si="11"/>
        <v>-7.5378349999956296E-2</v>
      </c>
    </row>
    <row r="19" spans="1:34" x14ac:dyDescent="0.35">
      <c r="A19" s="83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  <c r="AA19">
        <f t="shared" si="7"/>
        <v>-298.49017321000002</v>
      </c>
      <c r="AC19" s="79" t="s">
        <v>11</v>
      </c>
      <c r="AD19" s="70" t="s">
        <v>32</v>
      </c>
      <c r="AE19" s="74">
        <f t="shared" si="8"/>
        <v>0.34148354000000181</v>
      </c>
      <c r="AF19" s="74">
        <f t="shared" si="9"/>
        <v>-1.2129305799999717</v>
      </c>
      <c r="AG19" s="74">
        <f t="shared" si="10"/>
        <v>-0.75275721999998568</v>
      </c>
      <c r="AH19" s="74">
        <f t="shared" si="11"/>
        <v>-0.2526995499999507</v>
      </c>
    </row>
    <row r="20" spans="1:34" x14ac:dyDescent="0.35">
      <c r="A20" s="83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  <c r="AA20">
        <f t="shared" si="7"/>
        <v>-298.49017321000002</v>
      </c>
      <c r="AC20" s="79" t="s">
        <v>11</v>
      </c>
      <c r="AD20" s="70" t="s">
        <v>8</v>
      </c>
      <c r="AE20" s="74">
        <f t="shared" si="8"/>
        <v>0.23967789000004158</v>
      </c>
      <c r="AF20" s="74">
        <f t="shared" si="9"/>
        <v>-1.6727293899999669</v>
      </c>
      <c r="AG20" s="74">
        <f t="shared" si="10"/>
        <v>-1.8089909999965403E-2</v>
      </c>
      <c r="AH20" s="74">
        <f t="shared" si="11"/>
        <v>-0.14843695999998863</v>
      </c>
    </row>
    <row r="21" spans="1:34" x14ac:dyDescent="0.35">
      <c r="A21" s="83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  <c r="AA21">
        <f t="shared" si="7"/>
        <v>-298.49017321000002</v>
      </c>
      <c r="AC21" s="79" t="s">
        <v>11</v>
      </c>
      <c r="AD21" s="70" t="s">
        <v>26</v>
      </c>
      <c r="AE21" s="74">
        <f t="shared" si="8"/>
        <v>-0.16688362999998363</v>
      </c>
      <c r="AF21" s="74">
        <f t="shared" si="9"/>
        <v>-1.822517769999985</v>
      </c>
      <c r="AG21" s="74">
        <f t="shared" si="10"/>
        <v>-0.47917665999995807</v>
      </c>
      <c r="AH21" s="74">
        <f t="shared" si="11"/>
        <v>-0.68704346000000305</v>
      </c>
    </row>
    <row r="22" spans="1:34" x14ac:dyDescent="0.35">
      <c r="A22" s="83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5">MIN(D22:D26)-D22</f>
        <v>-0.36143877000000657</v>
      </c>
      <c r="I22">
        <f t="shared" ref="I22" si="46">MIN(E22:E26)-E22</f>
        <v>-0.4681464199999823</v>
      </c>
      <c r="J22">
        <f t="shared" ref="J22" si="47">MIN(F22:F26)-F22</f>
        <v>-0.41798197000002801</v>
      </c>
      <c r="L22">
        <f t="shared" ref="L22" si="48">MIN(C22:C26)</f>
        <v>-317.45480871000001</v>
      </c>
      <c r="M22">
        <f t="shared" ref="M22" si="49">MIN(D22:D26)</f>
        <v>-309.09420714999999</v>
      </c>
      <c r="N22">
        <f t="shared" ref="N22" si="50">MIN(E22:E26)</f>
        <v>-299.24800511000001</v>
      </c>
      <c r="O22">
        <f t="shared" ref="O22" si="51">MIN(F22:F26)</f>
        <v>-304.95723813000001</v>
      </c>
      <c r="AA22">
        <f t="shared" si="7"/>
        <v>-295.25725147999998</v>
      </c>
      <c r="AC22" s="79" t="s">
        <v>12</v>
      </c>
      <c r="AD22" s="70" t="s">
        <v>7</v>
      </c>
      <c r="AE22" s="74">
        <f t="shared" si="8"/>
        <v>-0.15955723000002964</v>
      </c>
      <c r="AF22" s="74">
        <f t="shared" si="9"/>
        <v>-1.357516900000002</v>
      </c>
      <c r="AG22" s="74">
        <f t="shared" si="10"/>
        <v>5.6392789999953674E-2</v>
      </c>
      <c r="AH22" s="74">
        <f t="shared" si="11"/>
        <v>-2.8004680000000004E-2</v>
      </c>
    </row>
    <row r="23" spans="1:34" x14ac:dyDescent="0.35">
      <c r="A23" s="83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68" t="str">
        <f t="shared" ref="L23" si="52">INDEX($B$2:$B$6, MATCH(MIN(C22:C26),C22:C26,0))</f>
        <v>top</v>
      </c>
      <c r="M23" s="68" t="str">
        <f t="shared" ref="M23" si="53">INDEX($B$2:$B$6, MATCH(MIN(D22:D26),D22:D26,0))</f>
        <v>hollow1</v>
      </c>
      <c r="N23" s="68" t="str">
        <f t="shared" ref="N23" si="54">INDEX($B$2:$B$6, MATCH(MIN(E22:E26),E22:E26,0))</f>
        <v>top2</v>
      </c>
      <c r="O23" s="68" t="str">
        <f t="shared" ref="O23" si="55">INDEX($B$2:$B$6, MATCH(MIN(F22:F26),F22:F26,0))</f>
        <v>hollow2</v>
      </c>
      <c r="AA23">
        <f t="shared" si="7"/>
        <v>-295.25725147999998</v>
      </c>
      <c r="AC23" s="79" t="s">
        <v>12</v>
      </c>
      <c r="AD23" s="70" t="s">
        <v>25</v>
      </c>
      <c r="AE23" s="74">
        <f t="shared" si="8"/>
        <v>8.57301500000065E-2</v>
      </c>
      <c r="AF23" s="74">
        <f t="shared" si="9"/>
        <v>-1.7183112400000429</v>
      </c>
      <c r="AG23" s="74">
        <f t="shared" si="10"/>
        <v>-0.41175363000002863</v>
      </c>
      <c r="AH23" s="74">
        <f t="shared" si="11"/>
        <v>0.43348413999999957</v>
      </c>
    </row>
    <row r="24" spans="1:34" x14ac:dyDescent="0.35">
      <c r="A24" s="83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  <c r="AA24">
        <f t="shared" si="7"/>
        <v>-295.25725147999998</v>
      </c>
      <c r="AC24" s="79" t="s">
        <v>12</v>
      </c>
      <c r="AD24" s="70" t="s">
        <v>32</v>
      </c>
      <c r="AE24" s="74">
        <f t="shared" si="8"/>
        <v>0.40663569999997007</v>
      </c>
      <c r="AF24" s="74">
        <f t="shared" si="9"/>
        <v>-1.1499888499999944</v>
      </c>
      <c r="AG24" s="74">
        <f t="shared" si="10"/>
        <v>0.51062743999999993</v>
      </c>
      <c r="AH24" s="74">
        <f t="shared" si="11"/>
        <v>0.60820064999999568</v>
      </c>
    </row>
    <row r="25" spans="1:34" x14ac:dyDescent="0.35">
      <c r="A25" s="83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  <c r="AA25">
        <f t="shared" si="7"/>
        <v>-295.25725147999998</v>
      </c>
      <c r="AC25" s="79" t="s">
        <v>12</v>
      </c>
      <c r="AD25" s="70" t="s">
        <v>8</v>
      </c>
      <c r="AE25" s="74">
        <f t="shared" si="8"/>
        <v>-7.3330160000022904E-2</v>
      </c>
      <c r="AF25" s="74">
        <f t="shared" si="9"/>
        <v>-1.7189556700000086</v>
      </c>
      <c r="AG25" s="74">
        <f t="shared" si="10"/>
        <v>-5.2528500000410538E-3</v>
      </c>
      <c r="AH25" s="74">
        <f t="shared" si="11"/>
        <v>6.099425999995356E-2</v>
      </c>
    </row>
    <row r="26" spans="1:34" x14ac:dyDescent="0.35">
      <c r="A26" s="83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  <c r="AA26">
        <f t="shared" si="7"/>
        <v>-295.25725147999998</v>
      </c>
      <c r="AC26" s="79" t="s">
        <v>12</v>
      </c>
      <c r="AD26" s="70" t="s">
        <v>26</v>
      </c>
      <c r="AE26" s="74">
        <f t="shared" si="8"/>
        <v>0.13996367999998283</v>
      </c>
      <c r="AF26" s="74">
        <f t="shared" si="9"/>
        <v>-1.6004683100000481</v>
      </c>
      <c r="AG26" s="74">
        <f t="shared" si="10"/>
        <v>-0.30439324000003198</v>
      </c>
      <c r="AH26" s="74">
        <f t="shared" si="11"/>
        <v>-0.44598665000002802</v>
      </c>
    </row>
    <row r="27" spans="1:34" x14ac:dyDescent="0.35">
      <c r="A27" s="83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6">MIN(D27:D31)-D27</f>
        <v>-0.30721137000000454</v>
      </c>
      <c r="I27">
        <f t="shared" ref="I27" si="57">MIN(E27:E31)-E27</f>
        <v>-0.45868835000004538</v>
      </c>
      <c r="J27">
        <f t="shared" ref="J27" si="58">MIN(F27:F31)-F27</f>
        <v>-0.29315410000003794</v>
      </c>
      <c r="L27">
        <f t="shared" ref="L27" si="59">MIN(C27:C31)</f>
        <v>-313.62180881</v>
      </c>
      <c r="M27">
        <f t="shared" ref="M27" si="60">MIN(D27:D31)</f>
        <v>-305.15524097000002</v>
      </c>
      <c r="N27">
        <f t="shared" ref="N27" si="61">MIN(E27:E31)</f>
        <v>-295.61374267000002</v>
      </c>
      <c r="O27">
        <f t="shared" ref="O27" si="62">MIN(F27:F31)</f>
        <v>-300.52532738000002</v>
      </c>
      <c r="AA27">
        <f t="shared" si="7"/>
        <v>-291.82972609000001</v>
      </c>
      <c r="AC27" s="79" t="s">
        <v>13</v>
      </c>
      <c r="AD27" s="70" t="s">
        <v>7</v>
      </c>
      <c r="AE27" s="74">
        <f t="shared" si="8"/>
        <v>0.47024493000002421</v>
      </c>
      <c r="AF27" s="74">
        <f t="shared" si="9"/>
        <v>-0.90030351000000941</v>
      </c>
      <c r="AG27" s="74">
        <f t="shared" si="10"/>
        <v>0.25367177000003194</v>
      </c>
      <c r="AH27" s="74">
        <f t="shared" si="11"/>
        <v>0.8515528100000247</v>
      </c>
    </row>
    <row r="28" spans="1:34" x14ac:dyDescent="0.35">
      <c r="A28" s="83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68" t="str">
        <f t="shared" ref="L28" si="63">INDEX($B$2:$B$6, MATCH(MIN(C27:C31),C27:C31,0))</f>
        <v>top2</v>
      </c>
      <c r="M28" s="68" t="str">
        <f t="shared" ref="M28" si="64">INDEX($B$2:$B$6, MATCH(MIN(D27:D31),D27:D31,0))</f>
        <v>hollow1</v>
      </c>
      <c r="N28" s="68" t="str">
        <f t="shared" ref="N28" si="65">INDEX($B$2:$B$6, MATCH(MIN(E27:E31),E27:E31,0))</f>
        <v>top2</v>
      </c>
      <c r="O28" s="68" t="str">
        <f t="shared" ref="O28" si="66">INDEX($B$2:$B$6, MATCH(MIN(F27:F31),F27:F31,0))</f>
        <v>hollow2</v>
      </c>
      <c r="AA28">
        <f t="shared" si="7"/>
        <v>-291.82972609000001</v>
      </c>
      <c r="AC28" s="79" t="s">
        <v>13</v>
      </c>
      <c r="AD28" s="70" t="s">
        <v>25</v>
      </c>
      <c r="AE28" s="74">
        <f t="shared" si="8"/>
        <v>0.24591728000000357</v>
      </c>
      <c r="AF28" s="74">
        <f t="shared" si="9"/>
        <v>-1.2054967700000194</v>
      </c>
      <c r="AG28" s="74">
        <f t="shared" si="10"/>
        <v>-0.20501658000001344</v>
      </c>
      <c r="AH28" s="74">
        <f t="shared" si="11"/>
        <v>0.79705134999998473</v>
      </c>
    </row>
    <row r="29" spans="1:34" x14ac:dyDescent="0.35">
      <c r="A29" s="83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  <c r="AA29">
        <f t="shared" si="7"/>
        <v>-291.82972609000001</v>
      </c>
      <c r="AC29" s="79" t="s">
        <v>13</v>
      </c>
      <c r="AD29" s="70" t="s">
        <v>32</v>
      </c>
      <c r="AE29" s="74">
        <f t="shared" si="8"/>
        <v>0.53774213000001536</v>
      </c>
      <c r="AF29" s="74">
        <f t="shared" si="9"/>
        <v>-0.70618831000001059</v>
      </c>
      <c r="AG29" s="74">
        <f t="shared" si="10"/>
        <v>0.61188664000001536</v>
      </c>
      <c r="AH29" s="74">
        <f t="shared" si="11"/>
        <v>1.2912730600000182</v>
      </c>
    </row>
    <row r="30" spans="1:34" x14ac:dyDescent="0.35">
      <c r="A30" s="83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  <c r="AA30">
        <f t="shared" si="7"/>
        <v>-291.82972609000001</v>
      </c>
      <c r="AC30" s="79" t="s">
        <v>13</v>
      </c>
      <c r="AD30" s="70" t="s">
        <v>8</v>
      </c>
      <c r="AE30" s="74">
        <f t="shared" si="8"/>
        <v>0.25530120000000833</v>
      </c>
      <c r="AF30" s="74">
        <f t="shared" si="9"/>
        <v>-1.2075148800000139</v>
      </c>
      <c r="AG30" s="74">
        <f t="shared" si="10"/>
        <v>9.8768740000017896E-2</v>
      </c>
      <c r="AH30" s="74">
        <f t="shared" si="11"/>
        <v>0.79669988999999442</v>
      </c>
    </row>
    <row r="31" spans="1:34" x14ac:dyDescent="0.35">
      <c r="A31" s="83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  <c r="AA31">
        <f t="shared" si="7"/>
        <v>-291.82972609000001</v>
      </c>
      <c r="AC31" s="79" t="s">
        <v>13</v>
      </c>
      <c r="AD31" s="70" t="s">
        <v>26</v>
      </c>
      <c r="AE31" s="74">
        <f t="shared" si="8"/>
        <v>0.2990929300000178</v>
      </c>
      <c r="AF31" s="74">
        <f t="shared" si="9"/>
        <v>-1.2054352499999883</v>
      </c>
      <c r="AG31" s="74">
        <f t="shared" si="10"/>
        <v>0.14460973000000577</v>
      </c>
      <c r="AH31" s="74">
        <f t="shared" si="11"/>
        <v>0.55839870999998675</v>
      </c>
    </row>
    <row r="32" spans="1:34" x14ac:dyDescent="0.35">
      <c r="A32" s="83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7">MIN(D32:D36)-D32</f>
        <v>0</v>
      </c>
      <c r="I32">
        <f t="shared" ref="I32" si="68">MIN(E32:E36)-E32</f>
        <v>-0.91332893999998532</v>
      </c>
      <c r="J32">
        <f t="shared" ref="J32" si="69">MIN(F32:F36)-F32</f>
        <v>-1.5554712200000154</v>
      </c>
      <c r="L32">
        <f t="shared" ref="L32" si="70">MIN(C32:C36)</f>
        <v>-308.26175964999999</v>
      </c>
      <c r="M32">
        <f t="shared" ref="M32" si="71">MIN(D32:D36)</f>
        <v>-299.43259131999997</v>
      </c>
      <c r="N32">
        <f>MIN(E32,E34:E36)</f>
        <v>-290.04220141000002</v>
      </c>
      <c r="O32">
        <f>MIN(F32:F35)</f>
        <v>-294.99400863</v>
      </c>
      <c r="AA32">
        <f t="shared" si="7"/>
        <v>-286.82059679999998</v>
      </c>
      <c r="AC32" s="79" t="s">
        <v>14</v>
      </c>
      <c r="AD32" s="70" t="s">
        <v>7</v>
      </c>
      <c r="AE32" s="74">
        <f t="shared" si="8"/>
        <v>0.67499473999997717</v>
      </c>
      <c r="AF32" s="74">
        <f t="shared" si="9"/>
        <v>-0.49399451999999577</v>
      </c>
      <c r="AG32" s="74">
        <f t="shared" si="10"/>
        <v>0.6823573599999615</v>
      </c>
      <c r="AH32" s="74">
        <f t="shared" si="11"/>
        <v>1.2971274999999687</v>
      </c>
    </row>
    <row r="33" spans="1:34" x14ac:dyDescent="0.35">
      <c r="A33" s="83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68" t="str">
        <f t="shared" ref="L33" si="72">INDEX($B$2:$B$6, MATCH(MIN(C32:C36),C32:C36,0))</f>
        <v>top3</v>
      </c>
      <c r="M33" s="68" t="str">
        <f t="shared" ref="M33" si="73">INDEX($B$2:$B$6, MATCH(MIN(D32:D36),D32:D36,0))</f>
        <v>top</v>
      </c>
      <c r="N33" s="68" t="str">
        <f t="shared" ref="N33" si="74">INDEX($B$2:$B$6, MATCH(MIN(E32:E36),E32:E36,0))</f>
        <v>top2</v>
      </c>
      <c r="O33" s="68" t="str">
        <f t="shared" ref="O33" si="75">INDEX($B$2:$B$6, MATCH(MIN(F32:F36),F32:F36,0))</f>
        <v>hollow2</v>
      </c>
      <c r="AA33">
        <f t="shared" si="7"/>
        <v>-286.82059679999998</v>
      </c>
      <c r="AC33" s="79" t="s">
        <v>14</v>
      </c>
      <c r="AD33" s="70" t="s">
        <v>25</v>
      </c>
      <c r="AE33" s="74">
        <f t="shared" si="8"/>
        <v>0.72535424999999831</v>
      </c>
      <c r="AF33" s="74">
        <f t="shared" si="9"/>
        <v>-0.43270298000003926</v>
      </c>
      <c r="AG33" s="74">
        <f t="shared" si="10"/>
        <v>-0.23097158000002382</v>
      </c>
      <c r="AH33" s="74">
        <f t="shared" si="11"/>
        <v>1.3139452999999812</v>
      </c>
    </row>
    <row r="34" spans="1:34" x14ac:dyDescent="0.35">
      <c r="A34" s="83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  <c r="AA34">
        <f t="shared" si="7"/>
        <v>-286.82059679999998</v>
      </c>
      <c r="AC34" s="79" t="s">
        <v>14</v>
      </c>
      <c r="AD34" s="70" t="s">
        <v>32</v>
      </c>
      <c r="AE34" s="74">
        <f t="shared" si="8"/>
        <v>0.59683714999998783</v>
      </c>
      <c r="AF34" s="74">
        <f t="shared" si="9"/>
        <v>-0.22648622000002128</v>
      </c>
      <c r="AG34" s="74">
        <f t="shared" si="10"/>
        <v>0.61377882999999356</v>
      </c>
      <c r="AH34" s="74">
        <f t="shared" si="11"/>
        <v>1.0805881699999795</v>
      </c>
    </row>
    <row r="35" spans="1:34" x14ac:dyDescent="0.35">
      <c r="A35" s="83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  <c r="AA35">
        <f t="shared" si="7"/>
        <v>-286.82059679999998</v>
      </c>
      <c r="AC35" s="79" t="s">
        <v>14</v>
      </c>
      <c r="AD35" s="70" t="s">
        <v>8</v>
      </c>
      <c r="AE35" s="74">
        <f t="shared" si="8"/>
        <v>0.61486117999998013</v>
      </c>
      <c r="AF35" s="74">
        <f t="shared" si="9"/>
        <v>-0.42754691000004108</v>
      </c>
      <c r="AG35" s="74">
        <f t="shared" si="10"/>
        <v>0.38000763999996634</v>
      </c>
      <c r="AH35" s="74">
        <f t="shared" si="11"/>
        <v>1.1421335499999636</v>
      </c>
    </row>
    <row r="36" spans="1:34" x14ac:dyDescent="0.35">
      <c r="A36" s="83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  <c r="AA36">
        <f t="shared" si="7"/>
        <v>-286.82059679999998</v>
      </c>
      <c r="AC36" s="79" t="s">
        <v>14</v>
      </c>
      <c r="AD36" s="70" t="s">
        <v>26</v>
      </c>
      <c r="AE36" s="74">
        <f t="shared" si="8"/>
        <v>0.70578298999997768</v>
      </c>
      <c r="AF36" s="74">
        <f t="shared" si="9"/>
        <v>-0.33853793000002419</v>
      </c>
      <c r="AG36" s="74">
        <f t="shared" si="10"/>
        <v>0.35739538999995757</v>
      </c>
      <c r="AH36" s="74">
        <f t="shared" si="11"/>
        <v>-0.25834372000004668</v>
      </c>
    </row>
    <row r="37" spans="1:34" x14ac:dyDescent="0.35">
      <c r="A37" s="83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6">MIN(D37:D41)-D37</f>
        <v>0</v>
      </c>
      <c r="I37">
        <f t="shared" ref="I37" si="77">MIN(E37:E41)-E37</f>
        <v>-0.83511053000000857</v>
      </c>
      <c r="J37">
        <f t="shared" ref="J37" si="78">MIN(F37:F41)-F37</f>
        <v>-1.782368560000009</v>
      </c>
      <c r="L37">
        <f t="shared" ref="L37" si="79">MIN(C37:C41)</f>
        <v>-300.09258556999998</v>
      </c>
      <c r="M37">
        <f t="shared" ref="M37" si="80">MIN(D37:D41)</f>
        <v>-291.14993558999998</v>
      </c>
      <c r="N37">
        <f>MIN(E37,E39:E41)</f>
        <v>-281.9215787</v>
      </c>
      <c r="O37">
        <f>MIN(F37:F40)</f>
        <v>-287.12720316999997</v>
      </c>
      <c r="AA37">
        <f t="shared" si="7"/>
        <v>-278.77933356</v>
      </c>
      <c r="AC37" s="79" t="s">
        <v>15</v>
      </c>
      <c r="AD37" s="70" t="s">
        <v>7</v>
      </c>
      <c r="AE37" s="74">
        <f t="shared" si="8"/>
        <v>1.2211955700000092</v>
      </c>
      <c r="AF37" s="74">
        <f t="shared" si="9"/>
        <v>-0.25260202999998604</v>
      </c>
      <c r="AG37" s="74">
        <f t="shared" si="10"/>
        <v>0.53106705999999049</v>
      </c>
      <c r="AH37" s="74">
        <f t="shared" si="11"/>
        <v>1.310295299999988</v>
      </c>
    </row>
    <row r="38" spans="1:34" x14ac:dyDescent="0.35">
      <c r="A38" s="83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68" t="str">
        <f t="shared" ref="L38" si="81">INDEX($B$2:$B$6, MATCH(MIN(C37:C41),C37:C41,0))</f>
        <v>hollow1</v>
      </c>
      <c r="M38" s="68" t="str">
        <f t="shared" ref="M38" si="82">INDEX($B$2:$B$6, MATCH(MIN(D37:D41),D37:D41,0))</f>
        <v>top</v>
      </c>
      <c r="N38" s="68" t="str">
        <f t="shared" ref="N38" si="83">INDEX($B$2:$B$6, MATCH(MIN(E37:E41),E37:E41,0))</f>
        <v>top2</v>
      </c>
      <c r="O38" s="68" t="str">
        <f t="shared" ref="O38" si="84">INDEX($B$2:$B$6, MATCH(MIN(F37:F41),F37:F41,0))</f>
        <v>hollow2</v>
      </c>
      <c r="AA38">
        <f t="shared" si="7"/>
        <v>-278.77933356</v>
      </c>
      <c r="AC38" s="79" t="s">
        <v>15</v>
      </c>
      <c r="AD38" s="70" t="s">
        <v>25</v>
      </c>
      <c r="AE38" s="74">
        <f t="shared" si="8"/>
        <v>1.1765293999999815</v>
      </c>
      <c r="AF38" s="74">
        <f t="shared" si="9"/>
        <v>-0.24118307999997946</v>
      </c>
      <c r="AG38" s="74">
        <f t="shared" si="10"/>
        <v>-0.30404347000001808</v>
      </c>
      <c r="AH38" s="74">
        <f t="shared" si="11"/>
        <v>1.2203701800000126</v>
      </c>
    </row>
    <row r="39" spans="1:34" x14ac:dyDescent="0.35">
      <c r="A39" s="83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  <c r="AA39">
        <f t="shared" si="7"/>
        <v>-278.77933356</v>
      </c>
      <c r="AC39" s="79" t="s">
        <v>15</v>
      </c>
      <c r="AD39" s="70" t="s">
        <v>32</v>
      </c>
      <c r="AE39" s="74">
        <f t="shared" si="8"/>
        <v>0.73065434999999779</v>
      </c>
      <c r="AF39" s="74">
        <f t="shared" si="9"/>
        <v>-9.467240999998161E-2</v>
      </c>
      <c r="AG39" s="74">
        <f t="shared" si="10"/>
        <v>0.63214930999998087</v>
      </c>
      <c r="AH39" s="74">
        <f t="shared" si="11"/>
        <v>1.5524897200000205</v>
      </c>
    </row>
    <row r="40" spans="1:34" x14ac:dyDescent="0.35">
      <c r="A40" s="83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  <c r="AA40">
        <f t="shared" si="7"/>
        <v>-278.77933356</v>
      </c>
      <c r="AC40" s="79" t="s">
        <v>15</v>
      </c>
      <c r="AD40" s="70" t="s">
        <v>8</v>
      </c>
      <c r="AE40" s="74">
        <f t="shared" si="8"/>
        <v>0.72474799000001466</v>
      </c>
      <c r="AF40" s="74">
        <f t="shared" si="9"/>
        <v>-0.12001016999999514</v>
      </c>
      <c r="AG40" s="74">
        <f t="shared" si="10"/>
        <v>0.43675486000000019</v>
      </c>
      <c r="AH40" s="74">
        <f t="shared" si="11"/>
        <v>0.90613039000002482</v>
      </c>
    </row>
    <row r="41" spans="1:34" x14ac:dyDescent="0.35">
      <c r="A41" s="83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  <c r="AA41">
        <f t="shared" si="7"/>
        <v>-278.77933356</v>
      </c>
      <c r="AC41" s="79" t="s">
        <v>15</v>
      </c>
      <c r="AD41" s="70" t="s">
        <v>26</v>
      </c>
      <c r="AE41" s="74">
        <f t="shared" si="8"/>
        <v>1.1962667399999876</v>
      </c>
      <c r="AF41" s="74">
        <f t="shared" si="9"/>
        <v>-0.1170478899999754</v>
      </c>
      <c r="AG41" s="74">
        <f t="shared" si="10"/>
        <v>0.53114638999999597</v>
      </c>
      <c r="AH41" s="74">
        <f t="shared" si="11"/>
        <v>-0.47207326000002103</v>
      </c>
    </row>
    <row r="42" spans="1:34" x14ac:dyDescent="0.35">
      <c r="A42" s="83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5">MIN(D42:D46)-D42</f>
        <v>-2.201308999997309E-2</v>
      </c>
      <c r="I42">
        <f t="shared" ref="I42" si="86">MIN(E42:E46)-E42</f>
        <v>-0.14497844999999643</v>
      </c>
      <c r="J42">
        <f t="shared" ref="J42" si="87">MIN(F42:F46)-F42</f>
        <v>-0.36677439999999706</v>
      </c>
      <c r="L42">
        <f t="shared" ref="L42" si="88">MIN(C42:C46)</f>
        <v>-291.02218366</v>
      </c>
      <c r="M42">
        <f t="shared" ref="M42" si="89">MIN(D42:D46)</f>
        <v>-281.76844973999999</v>
      </c>
      <c r="N42">
        <f t="shared" ref="N42" si="90">MIN(E42:E46)</f>
        <v>-272.54039470999999</v>
      </c>
      <c r="O42">
        <f t="shared" ref="O42" si="91">MIN(F42:F46)</f>
        <v>-278.63631228999998</v>
      </c>
      <c r="AA42">
        <f t="shared" si="7"/>
        <v>-269.51454509000001</v>
      </c>
      <c r="AC42" s="79" t="s">
        <v>16</v>
      </c>
      <c r="AD42" s="70" t="s">
        <v>7</v>
      </c>
      <c r="AE42" s="74">
        <f t="shared" si="8"/>
        <v>0.54101516000001793</v>
      </c>
      <c r="AF42" s="74">
        <f t="shared" si="9"/>
        <v>-0.11389156000000789</v>
      </c>
      <c r="AG42" s="74">
        <f t="shared" si="10"/>
        <v>0.69812883000002257</v>
      </c>
      <c r="AH42" s="74">
        <f t="shared" si="11"/>
        <v>0.49900720000003185</v>
      </c>
    </row>
    <row r="43" spans="1:34" x14ac:dyDescent="0.35">
      <c r="A43" s="83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68" t="str">
        <f t="shared" ref="L43" si="92">INDEX($B$2:$B$6, MATCH(MIN(C42:C46),C42:C46,0))</f>
        <v>hollow2</v>
      </c>
      <c r="M43" s="68" t="str">
        <f t="shared" ref="M43" si="93">INDEX($B$2:$B$6, MATCH(MIN(D42:D46),D42:D46,0))</f>
        <v>top3</v>
      </c>
      <c r="N43" s="68" t="str">
        <f t="shared" ref="N43" si="94">INDEX($B$2:$B$6, MATCH(MIN(E42:E46),E42:E46,0))</f>
        <v>top2</v>
      </c>
      <c r="O43" s="68" t="str">
        <f t="shared" ref="O43" si="95">INDEX($B$2:$B$6, MATCH(MIN(F42:F46),F42:F46,0))</f>
        <v>hollow2</v>
      </c>
      <c r="AA43">
        <f t="shared" si="7"/>
        <v>-269.51454509000001</v>
      </c>
      <c r="AC43" s="79" t="s">
        <v>16</v>
      </c>
      <c r="AD43" s="70" t="s">
        <v>25</v>
      </c>
      <c r="AE43" s="74">
        <f t="shared" si="8"/>
        <v>0.75554538999999776</v>
      </c>
      <c r="AF43" s="74">
        <f t="shared" si="9"/>
        <v>-0.11724513000000947</v>
      </c>
      <c r="AG43" s="74">
        <f t="shared" si="10"/>
        <v>0.55315038000002614</v>
      </c>
      <c r="AH43" s="74">
        <f t="shared" si="11"/>
        <v>0.26165271000000212</v>
      </c>
    </row>
    <row r="44" spans="1:34" x14ac:dyDescent="0.35">
      <c r="A44" s="83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  <c r="AA44">
        <f t="shared" si="7"/>
        <v>-269.51454509000001</v>
      </c>
      <c r="AC44" s="79" t="s">
        <v>16</v>
      </c>
      <c r="AD44" s="70" t="s">
        <v>32</v>
      </c>
      <c r="AE44" s="74">
        <f t="shared" si="8"/>
        <v>0.84672744999999194</v>
      </c>
      <c r="AF44" s="74">
        <f t="shared" si="9"/>
        <v>-0.13590464999998098</v>
      </c>
      <c r="AG44" s="74">
        <f t="shared" si="10"/>
        <v>0.72895125000001526</v>
      </c>
      <c r="AH44" s="74">
        <f t="shared" si="11"/>
        <v>0.14548377000003621</v>
      </c>
    </row>
    <row r="45" spans="1:34" x14ac:dyDescent="0.35">
      <c r="A45" s="83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  <c r="AA45">
        <f t="shared" si="7"/>
        <v>-269.51454509000001</v>
      </c>
      <c r="AC45" s="79" t="s">
        <v>16</v>
      </c>
      <c r="AD45" s="70" t="s">
        <v>8</v>
      </c>
      <c r="AE45" s="74">
        <f t="shared" si="8"/>
        <v>0.76841623000000281</v>
      </c>
      <c r="AF45" s="74">
        <f t="shared" si="9"/>
        <v>-0.12348802999997055</v>
      </c>
      <c r="AG45" s="74">
        <f t="shared" si="10"/>
        <v>0.67932296000002834</v>
      </c>
      <c r="AH45" s="74">
        <f t="shared" si="11"/>
        <v>0.28499336000002495</v>
      </c>
    </row>
    <row r="46" spans="1:34" x14ac:dyDescent="0.35">
      <c r="A46" s="83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  <c r="AA46">
        <f t="shared" si="7"/>
        <v>-269.51454509000001</v>
      </c>
      <c r="AC46" s="79" t="s">
        <v>16</v>
      </c>
      <c r="AD46" s="70" t="s">
        <v>26</v>
      </c>
      <c r="AE46" s="74">
        <f t="shared" si="8"/>
        <v>0.53036143000001656</v>
      </c>
      <c r="AF46" s="74">
        <f t="shared" si="9"/>
        <v>-0.12258279999996979</v>
      </c>
      <c r="AG46" s="74">
        <f t="shared" si="10"/>
        <v>0.6343643300000319</v>
      </c>
      <c r="AH46" s="74">
        <f t="shared" si="11"/>
        <v>0.13223280000003479</v>
      </c>
    </row>
    <row r="47" spans="1:34" x14ac:dyDescent="0.35">
      <c r="A47" s="83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6">MIN(D47:D51)-D47</f>
        <v>-2.3196270000028107E-2</v>
      </c>
      <c r="I47">
        <f t="shared" ref="I47" si="97">MIN(E47:E51)-E47</f>
        <v>-0.83158846999998559</v>
      </c>
      <c r="J47">
        <f t="shared" ref="J47" si="98">MIN(F47:F51)-F47</f>
        <v>-1.3384277000000111</v>
      </c>
      <c r="L47">
        <f t="shared" ref="L47" si="99">MIN(C47:C51)</f>
        <v>-326.51916297000002</v>
      </c>
      <c r="M47">
        <f t="shared" ref="M47" si="100">MIN(D47:D51)</f>
        <v>-316.67014654000002</v>
      </c>
      <c r="N47">
        <f>MIN(E47:E49,E51)</f>
        <v>-307.50431989999998</v>
      </c>
      <c r="O47">
        <f t="shared" ref="O47" si="101">MIN(F47:F51)</f>
        <v>-314.95448878000002</v>
      </c>
      <c r="AA47">
        <f t="shared" si="7"/>
        <v>-301.71272728000002</v>
      </c>
      <c r="AC47" s="79" t="s">
        <v>17</v>
      </c>
      <c r="AD47" s="70" t="s">
        <v>7</v>
      </c>
      <c r="AE47" s="74">
        <f t="shared" si="8"/>
        <v>-2.7684356900000009</v>
      </c>
      <c r="AF47" s="74">
        <f t="shared" si="9"/>
        <v>-2.8162229899999662</v>
      </c>
      <c r="AG47" s="74">
        <f t="shared" si="10"/>
        <v>-1.3810041499999746</v>
      </c>
      <c r="AH47" s="74">
        <f t="shared" si="11"/>
        <v>-2.6493337999999844</v>
      </c>
    </row>
    <row r="48" spans="1:34" x14ac:dyDescent="0.35">
      <c r="A48" s="83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68" t="str">
        <f t="shared" ref="L48" si="102">INDEX($B$2:$B$6, MATCH(MIN(C47:C51),C47:C51,0))</f>
        <v>top</v>
      </c>
      <c r="M48" s="68" t="str">
        <f t="shared" ref="M48" si="103">INDEX($B$2:$B$6, MATCH(MIN(D47:D51),D47:D51,0))</f>
        <v>top3</v>
      </c>
      <c r="N48" s="68" t="str">
        <f t="shared" ref="N48" si="104">INDEX($B$2:$B$6, MATCH(MIN(E47:E51),E47:E51,0))</f>
        <v>top2</v>
      </c>
      <c r="O48" s="68" t="str">
        <f t="shared" ref="O48" si="105">INDEX($B$2:$B$6, MATCH(MIN(F47:F51),F47:F51,0))</f>
        <v>hollow2</v>
      </c>
      <c r="AA48">
        <f t="shared" si="7"/>
        <v>-301.71272728000002</v>
      </c>
      <c r="AC48" s="79" t="s">
        <v>17</v>
      </c>
      <c r="AD48" s="70" t="s">
        <v>25</v>
      </c>
      <c r="AE48" s="74">
        <f t="shared" si="8"/>
        <v>-1.0172562499999569</v>
      </c>
      <c r="AF48" s="74">
        <f t="shared" si="9"/>
        <v>-1.7039358099999564</v>
      </c>
      <c r="AG48" s="74">
        <f t="shared" si="10"/>
        <v>-2.2125926199999602</v>
      </c>
      <c r="AH48" s="74">
        <f t="shared" si="11"/>
        <v>-2.1714784399999494</v>
      </c>
    </row>
    <row r="49" spans="1:34" x14ac:dyDescent="0.35">
      <c r="A49" s="83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  <c r="AA49">
        <f t="shared" si="7"/>
        <v>-301.71272728000002</v>
      </c>
      <c r="AC49" s="79" t="s">
        <v>17</v>
      </c>
      <c r="AD49" s="70" t="s">
        <v>32</v>
      </c>
      <c r="AE49" s="74">
        <f t="shared" si="8"/>
        <v>-2.764624329999958</v>
      </c>
      <c r="AF49" s="74">
        <f t="shared" si="9"/>
        <v>-2.8394192599999943</v>
      </c>
      <c r="AG49" s="74">
        <f t="shared" si="10"/>
        <v>-0.18250914999999468</v>
      </c>
      <c r="AH49" s="74">
        <f t="shared" si="11"/>
        <v>-2.0987278799999749</v>
      </c>
    </row>
    <row r="50" spans="1:34" x14ac:dyDescent="0.35">
      <c r="A50" s="83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  <c r="AA50">
        <f t="shared" si="7"/>
        <v>-301.71272728000002</v>
      </c>
      <c r="AC50" s="79" t="s">
        <v>17</v>
      </c>
      <c r="AD50" s="70" t="s">
        <v>8</v>
      </c>
      <c r="AE50" s="74">
        <f t="shared" si="8"/>
        <v>-1.240433899999982</v>
      </c>
      <c r="AF50" s="74">
        <f t="shared" si="9"/>
        <v>-1.320712269999996</v>
      </c>
      <c r="AG50" s="74">
        <f t="shared" si="10"/>
        <v>-1.1968942099999897</v>
      </c>
      <c r="AH50" s="74">
        <f t="shared" si="11"/>
        <v>-2.1724636699999755</v>
      </c>
    </row>
    <row r="51" spans="1:34" x14ac:dyDescent="0.35">
      <c r="A51" s="83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  <c r="AA51">
        <f t="shared" si="7"/>
        <v>-301.71272728000002</v>
      </c>
      <c r="AC51" s="79" t="s">
        <v>17</v>
      </c>
      <c r="AD51" s="70" t="s">
        <v>26</v>
      </c>
      <c r="AE51" s="74">
        <f t="shared" si="8"/>
        <v>-2.1178557299999849</v>
      </c>
      <c r="AF51" s="74">
        <f t="shared" si="9"/>
        <v>-2.8360508099999553</v>
      </c>
      <c r="AG51" s="74">
        <f t="shared" si="10"/>
        <v>-2.2125452399999479</v>
      </c>
      <c r="AH51" s="74">
        <f t="shared" si="11"/>
        <v>-3.9877614999999955</v>
      </c>
    </row>
    <row r="52" spans="1:34" x14ac:dyDescent="0.35">
      <c r="A52" s="83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6">MIN(D52:D56)-D52</f>
        <v>-0.11280424000000266</v>
      </c>
      <c r="I52">
        <f t="shared" ref="I52" si="107">MIN(E52:E56)-E52</f>
        <v>0</v>
      </c>
      <c r="J52">
        <f t="shared" ref="J52" si="108">MIN(F52:F56)-F52</f>
        <v>0</v>
      </c>
      <c r="L52">
        <f t="shared" ref="L52" si="109">MIN(C52:C56)</f>
        <v>-330.62988173999997</v>
      </c>
      <c r="M52">
        <f t="shared" ref="M52" si="110">MIN(D52:D56)</f>
        <v>-320.64726531000002</v>
      </c>
      <c r="N52">
        <f t="shared" ref="N52" si="111">MIN(E52:E56)</f>
        <v>-311.32421663000002</v>
      </c>
      <c r="O52">
        <f t="shared" ref="O52" si="112">MIN(F52:F56)</f>
        <v>-319.00765171</v>
      </c>
      <c r="AA52">
        <f t="shared" si="7"/>
        <v>-307.14237258999998</v>
      </c>
      <c r="AC52" s="79" t="s">
        <v>18</v>
      </c>
      <c r="AD52" s="70" t="s">
        <v>7</v>
      </c>
      <c r="AE52" s="74">
        <f t="shared" si="8"/>
        <v>-1.4495091499999941</v>
      </c>
      <c r="AF52" s="74">
        <f t="shared" si="9"/>
        <v>-1.2740884800000405</v>
      </c>
      <c r="AG52" s="74">
        <f t="shared" si="10"/>
        <v>-0.60284404000004388</v>
      </c>
      <c r="AH52" s="74">
        <f t="shared" si="11"/>
        <v>-2.6112791200000252</v>
      </c>
    </row>
    <row r="53" spans="1:34" x14ac:dyDescent="0.35">
      <c r="A53" s="83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68" t="str">
        <f t="shared" ref="L53" si="113">INDEX($B$2:$B$6, MATCH(MIN(C52:C56),C52:C56,0))</f>
        <v>top</v>
      </c>
      <c r="M53" s="68" t="str">
        <f t="shared" ref="M53" si="114">INDEX($B$2:$B$6, MATCH(MIN(D52:D56),D52:D56,0))</f>
        <v>top3</v>
      </c>
      <c r="N53" s="68" t="str">
        <f t="shared" ref="N53" si="115">INDEX($B$2:$B$6, MATCH(MIN(E52:E56),E52:E56,0))</f>
        <v>top</v>
      </c>
      <c r="O53" s="68" t="str">
        <f t="shared" ref="O53" si="116">INDEX($B$2:$B$6, MATCH(MIN(F52:F56),F52:F56,0))</f>
        <v>top</v>
      </c>
      <c r="AA53">
        <f t="shared" si="7"/>
        <v>-307.14237258999998</v>
      </c>
      <c r="AC53" s="79" t="s">
        <v>18</v>
      </c>
      <c r="AD53" s="70" t="s">
        <v>25</v>
      </c>
      <c r="AE53" s="74">
        <f t="shared" si="8"/>
        <v>5.7816199999979556E-2</v>
      </c>
      <c r="AF53" s="74">
        <f t="shared" si="9"/>
        <v>-0.66622155000004035</v>
      </c>
      <c r="AG53" s="74">
        <f t="shared" si="10"/>
        <v>0.74555850000000801</v>
      </c>
      <c r="AH53" s="74">
        <f t="shared" si="11"/>
        <v>-1.4839269000000477</v>
      </c>
    </row>
    <row r="54" spans="1:34" x14ac:dyDescent="0.35">
      <c r="A54" s="83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  <c r="AA54">
        <f t="shared" si="7"/>
        <v>-307.14237258999998</v>
      </c>
      <c r="AC54" s="79" t="s">
        <v>18</v>
      </c>
      <c r="AD54" s="70" t="s">
        <v>32</v>
      </c>
      <c r="AE54" s="74">
        <f t="shared" si="8"/>
        <v>0.4669375299999845</v>
      </c>
      <c r="AF54" s="74">
        <f t="shared" si="9"/>
        <v>-1.3868927200000432</v>
      </c>
      <c r="AG54" s="74">
        <f t="shared" si="10"/>
        <v>0.21655358999998198</v>
      </c>
      <c r="AH54" s="74">
        <f t="shared" si="11"/>
        <v>-2.6101628600000217</v>
      </c>
    </row>
    <row r="55" spans="1:34" x14ac:dyDescent="0.35">
      <c r="A55" s="83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  <c r="AA55">
        <f t="shared" si="7"/>
        <v>-307.14237258999998</v>
      </c>
      <c r="AC55" s="79" t="s">
        <v>18</v>
      </c>
      <c r="AD55" s="70" t="s">
        <v>8</v>
      </c>
      <c r="AE55" s="74">
        <f t="shared" si="8"/>
        <v>-6.1107510000010468E-2</v>
      </c>
      <c r="AF55" s="74">
        <f t="shared" si="9"/>
        <v>-0.67196784000003085</v>
      </c>
      <c r="AG55" s="74">
        <f t="shared" si="10"/>
        <v>0.49379934999995312</v>
      </c>
      <c r="AH55" s="74">
        <f t="shared" si="11"/>
        <v>-1.0403977300000142</v>
      </c>
    </row>
    <row r="56" spans="1:34" x14ac:dyDescent="0.35">
      <c r="A56" s="83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  <c r="AA56">
        <f t="shared" si="7"/>
        <v>-307.14237258999998</v>
      </c>
      <c r="AC56" s="79" t="s">
        <v>18</v>
      </c>
      <c r="AD56" s="70" t="s">
        <v>26</v>
      </c>
      <c r="AE56" s="74">
        <f t="shared" si="8"/>
        <v>-1.3987456200000108</v>
      </c>
      <c r="AF56" s="74">
        <f t="shared" si="9"/>
        <v>-0.58913426000003177</v>
      </c>
      <c r="AG56" s="74">
        <f t="shared" si="10"/>
        <v>0.2403741099999972</v>
      </c>
      <c r="AH56" s="74">
        <f t="shared" si="11"/>
        <v>-1.4030181700000148</v>
      </c>
    </row>
    <row r="57" spans="1:34" x14ac:dyDescent="0.35">
      <c r="A57" s="83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7">MIN(D57:D61)-D57</f>
        <v>0</v>
      </c>
      <c r="I57">
        <f t="shared" ref="I57" si="118">MIN(E57:E61)-E57</f>
        <v>-0.13942945000002283</v>
      </c>
      <c r="J57">
        <f t="shared" ref="J57" si="119">MIN(F57:F61)-F57</f>
        <v>0</v>
      </c>
      <c r="L57">
        <f t="shared" ref="L57" si="120">MIN(C57:C61)</f>
        <v>-330.01572007999999</v>
      </c>
      <c r="M57">
        <f t="shared" ref="M57" si="121">MIN(D57:D61)</f>
        <v>-320.85394880000001</v>
      </c>
      <c r="N57">
        <f t="shared" ref="N57" si="122">MIN(E57:E61)</f>
        <v>-311.17737655000002</v>
      </c>
      <c r="O57">
        <f t="shared" ref="O57" si="123">MIN(F57:F61)</f>
        <v>-317.70459980999999</v>
      </c>
      <c r="AA57">
        <f t="shared" si="7"/>
        <v>-307.79129583000002</v>
      </c>
      <c r="AC57" s="79" t="s">
        <v>19</v>
      </c>
      <c r="AD57" s="70" t="s">
        <v>7</v>
      </c>
      <c r="AE57" s="74">
        <f t="shared" si="8"/>
        <v>0.14885378000001337</v>
      </c>
      <c r="AF57" s="74">
        <f t="shared" si="9"/>
        <v>-0.94465296999998749</v>
      </c>
      <c r="AG57" s="74">
        <f t="shared" si="10"/>
        <v>0.33234873000002763</v>
      </c>
      <c r="AH57" s="74">
        <f t="shared" si="11"/>
        <v>-0.65930397999996648</v>
      </c>
    </row>
    <row r="58" spans="1:34" x14ac:dyDescent="0.35">
      <c r="A58" s="83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68" t="str">
        <f t="shared" ref="L58" si="124">INDEX($B$2:$B$6, MATCH(MIN(C57:C61),C57:C61,0))</f>
        <v>hollow2</v>
      </c>
      <c r="M58" s="68" t="str">
        <f t="shared" ref="M58" si="125">INDEX($B$2:$B$6, MATCH(MIN(D57:D61),D57:D61,0))</f>
        <v>top</v>
      </c>
      <c r="N58" s="68" t="str">
        <f t="shared" ref="N58" si="126">INDEX($B$2:$B$6, MATCH(MIN(E57:E61),E57:E61,0))</f>
        <v>top3</v>
      </c>
      <c r="O58" s="68" t="str">
        <f t="shared" ref="O58" si="127">INDEX($B$2:$B$6, MATCH(MIN(F57:F61),F57:F61,0))</f>
        <v>top</v>
      </c>
      <c r="AA58">
        <f t="shared" si="7"/>
        <v>-307.79129583000002</v>
      </c>
      <c r="AC58" s="79" t="s">
        <v>19</v>
      </c>
      <c r="AD58" s="70" t="s">
        <v>25</v>
      </c>
      <c r="AE58" s="74">
        <f t="shared" si="8"/>
        <v>0.22472893000001504</v>
      </c>
      <c r="AF58" s="74">
        <f t="shared" si="9"/>
        <v>-0.90206712999997229</v>
      </c>
      <c r="AG58" s="74">
        <f t="shared" si="10"/>
        <v>0.24606320000002979</v>
      </c>
      <c r="AH58" s="74">
        <f t="shared" si="11"/>
        <v>-0.40828413999999702</v>
      </c>
    </row>
    <row r="59" spans="1:34" x14ac:dyDescent="0.35">
      <c r="A59" s="83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  <c r="AA59">
        <f t="shared" si="7"/>
        <v>-307.79129583000002</v>
      </c>
      <c r="AC59" s="79" t="s">
        <v>19</v>
      </c>
      <c r="AD59" s="70" t="s">
        <v>32</v>
      </c>
      <c r="AE59" s="74">
        <f t="shared" si="8"/>
        <v>0.53136375000001435</v>
      </c>
      <c r="AF59" s="74">
        <f t="shared" si="9"/>
        <v>-0.93946625999995526</v>
      </c>
      <c r="AG59" s="74">
        <f t="shared" si="10"/>
        <v>0.1929192800000048</v>
      </c>
      <c r="AH59" s="74">
        <f t="shared" si="11"/>
        <v>-0.17472074999996812</v>
      </c>
    </row>
    <row r="60" spans="1:34" x14ac:dyDescent="0.35">
      <c r="A60" s="83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  <c r="AA60">
        <f t="shared" si="7"/>
        <v>-307.79129583000002</v>
      </c>
      <c r="AC60" s="79" t="s">
        <v>19</v>
      </c>
      <c r="AD60" s="70" t="s">
        <v>8</v>
      </c>
      <c r="AE60" s="74">
        <f t="shared" si="8"/>
        <v>0.21684155000001537</v>
      </c>
      <c r="AF60" s="74">
        <f t="shared" si="9"/>
        <v>-0.89971683999999108</v>
      </c>
      <c r="AG60" s="74">
        <f t="shared" si="10"/>
        <v>0.24617098000003734</v>
      </c>
      <c r="AH60" s="74">
        <f t="shared" si="11"/>
        <v>-0.40533501999995769</v>
      </c>
    </row>
    <row r="61" spans="1:34" x14ac:dyDescent="0.35">
      <c r="A61" s="83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  <c r="AA61">
        <f t="shared" si="7"/>
        <v>-307.79129583000002</v>
      </c>
      <c r="AC61" s="79" t="s">
        <v>19</v>
      </c>
      <c r="AD61" s="70" t="s">
        <v>26</v>
      </c>
      <c r="AE61" s="74">
        <f t="shared" si="8"/>
        <v>-0.1864242499999702</v>
      </c>
      <c r="AF61" s="74">
        <f t="shared" si="9"/>
        <v>-0.85232236999996225</v>
      </c>
      <c r="AG61" s="74">
        <f t="shared" si="10"/>
        <v>0.19314914000005201</v>
      </c>
      <c r="AH61" s="74">
        <f t="shared" si="11"/>
        <v>-0.43243906999994897</v>
      </c>
    </row>
    <row r="62" spans="1:34" x14ac:dyDescent="0.35">
      <c r="A62" s="83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8">MIN(D62:D66)-D62</f>
        <v>-0.84542779000003065</v>
      </c>
      <c r="I62">
        <f t="shared" ref="I62" si="129">MIN(E62:E66)-E62</f>
        <v>-0.53911518000001024</v>
      </c>
      <c r="J62">
        <f t="shared" ref="J62" si="130">MIN(F62:F66)-F62</f>
        <v>-0.38908651000002692</v>
      </c>
      <c r="L62">
        <f t="shared" ref="L62" si="131">MIN(C62:C66)</f>
        <v>-329.56505542000002</v>
      </c>
      <c r="M62">
        <f t="shared" ref="M62" si="132">MIN(D62:D66)</f>
        <v>-320.79362421000002</v>
      </c>
      <c r="N62">
        <f t="shared" ref="N62" si="133">MIN(E62:E66)</f>
        <v>-310.86269953999999</v>
      </c>
      <c r="O62">
        <f t="shared" ref="O62" si="134">MIN(F62:F66)</f>
        <v>-316.93035994000002</v>
      </c>
      <c r="AA62">
        <f t="shared" si="7"/>
        <v>-307.06911029000003</v>
      </c>
      <c r="AC62" s="79" t="s">
        <v>20</v>
      </c>
      <c r="AD62" s="70" t="s">
        <v>7</v>
      </c>
      <c r="AE62" s="74">
        <f t="shared" si="8"/>
        <v>0.12097152000000078</v>
      </c>
      <c r="AF62" s="74">
        <f t="shared" si="9"/>
        <v>-0.76108612999996161</v>
      </c>
      <c r="AG62" s="74">
        <f t="shared" si="10"/>
        <v>0.32452593000004226</v>
      </c>
      <c r="AH62" s="74">
        <f t="shared" si="11"/>
        <v>-0.21816313999996373</v>
      </c>
    </row>
    <row r="63" spans="1:34" x14ac:dyDescent="0.35">
      <c r="A63" s="83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68" t="str">
        <f t="shared" ref="L63" si="135">INDEX($B$2:$B$6, MATCH(MIN(C62:C66),C62:C66,0))</f>
        <v>top3</v>
      </c>
      <c r="M63" s="68" t="str">
        <f t="shared" ref="M63" si="136">INDEX($B$2:$B$6, MATCH(MIN(D62:D66),D62:D66,0))</f>
        <v>hollow2</v>
      </c>
      <c r="N63" s="68" t="str">
        <f t="shared" ref="N63" si="137">INDEX($B$2:$B$6, MATCH(MIN(E62:E66),E62:E66,0))</f>
        <v>top2</v>
      </c>
      <c r="O63" s="68" t="str">
        <f t="shared" ref="O63" si="138">INDEX($B$2:$B$6, MATCH(MIN(F62:F66),F62:F66,0))</f>
        <v>hollow2</v>
      </c>
      <c r="AA63">
        <f t="shared" si="7"/>
        <v>-307.06911029000003</v>
      </c>
      <c r="AC63" s="79" t="s">
        <v>20</v>
      </c>
      <c r="AD63" s="70" t="s">
        <v>25</v>
      </c>
      <c r="AE63" s="74">
        <f t="shared" si="8"/>
        <v>0.2461651600000212</v>
      </c>
      <c r="AF63" s="74">
        <f t="shared" si="9"/>
        <v>-1.5302557499999754</v>
      </c>
      <c r="AG63" s="74">
        <f t="shared" si="10"/>
        <v>-0.21458924999996798</v>
      </c>
      <c r="AH63" s="74">
        <f t="shared" si="11"/>
        <v>-0.28829282999995121</v>
      </c>
    </row>
    <row r="64" spans="1:34" x14ac:dyDescent="0.35">
      <c r="A64" s="83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  <c r="AA64">
        <f t="shared" si="7"/>
        <v>-307.06911029000003</v>
      </c>
      <c r="AC64" s="79" t="s">
        <v>20</v>
      </c>
      <c r="AD64" s="70" t="s">
        <v>32</v>
      </c>
      <c r="AE64" s="74">
        <f t="shared" si="8"/>
        <v>-0.4579451299999957</v>
      </c>
      <c r="AF64" s="74">
        <f t="shared" si="9"/>
        <v>-1.0941598999999602</v>
      </c>
      <c r="AG64" s="74">
        <f t="shared" si="10"/>
        <v>-5.6185559999967882E-2</v>
      </c>
      <c r="AH64" s="74">
        <f t="shared" si="11"/>
        <v>-0.27595902999998634</v>
      </c>
    </row>
    <row r="65" spans="1:34" x14ac:dyDescent="0.35">
      <c r="A65" s="83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  <c r="AA65">
        <f t="shared" si="7"/>
        <v>-307.06911029000003</v>
      </c>
      <c r="AC65" s="79" t="s">
        <v>20</v>
      </c>
      <c r="AD65" s="70" t="s">
        <v>8</v>
      </c>
      <c r="AE65" s="74">
        <f t="shared" si="8"/>
        <v>-6.6243089999954652E-2</v>
      </c>
      <c r="AF65" s="74">
        <f t="shared" si="9"/>
        <v>-1.5297654599999593</v>
      </c>
      <c r="AG65" s="74">
        <f t="shared" si="10"/>
        <v>-0.21455751999997874</v>
      </c>
      <c r="AH65" s="74">
        <f t="shared" si="11"/>
        <v>-0.27084048999997412</v>
      </c>
    </row>
    <row r="66" spans="1:34" x14ac:dyDescent="0.35">
      <c r="A66" s="83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  <c r="AA66">
        <f t="shared" si="7"/>
        <v>-307.06911029000003</v>
      </c>
      <c r="AC66" s="79" t="s">
        <v>20</v>
      </c>
      <c r="AD66" s="70" t="s">
        <v>26</v>
      </c>
      <c r="AE66" s="74">
        <f t="shared" si="8"/>
        <v>0.38679875000001429</v>
      </c>
      <c r="AF66" s="74">
        <f t="shared" si="9"/>
        <v>-1.6065139199999923</v>
      </c>
      <c r="AG66" s="74">
        <f t="shared" si="10"/>
        <v>-4.4487249999982215E-2</v>
      </c>
      <c r="AH66" s="74">
        <f t="shared" si="11"/>
        <v>-0.60724964999999065</v>
      </c>
    </row>
    <row r="67" spans="1:34" x14ac:dyDescent="0.35">
      <c r="A67" s="83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9">MIN(D67:D71)-D67</f>
        <v>-0.19558627999998635</v>
      </c>
      <c r="I67">
        <f t="shared" ref="I67" si="140">MIN(E67:E71)-E67</f>
        <v>-0.49925150999996504</v>
      </c>
      <c r="J67">
        <f t="shared" ref="J67" si="141">MIN(F67:F71)-F67</f>
        <v>-0.45466523999999708</v>
      </c>
      <c r="L67">
        <f t="shared" ref="L67" si="142">MIN(C67:C71)</f>
        <v>-321.42163693999998</v>
      </c>
      <c r="M67">
        <f t="shared" ref="M67" si="143">MIN(D67:D71)</f>
        <v>-312.97778688</v>
      </c>
      <c r="N67">
        <f t="shared" ref="N67" si="144">MIN(E67:E71)</f>
        <v>-303.54258859999999</v>
      </c>
      <c r="O67">
        <f t="shared" ref="O67" si="145">MIN(F67:F71)</f>
        <v>-308.59922044000001</v>
      </c>
      <c r="AA67">
        <f t="shared" ref="AA67:AA81" si="146">INDEX($Z$2:$Z$17,ROUND(ROW(Z68)/5, 0))</f>
        <v>-299.45600268999999</v>
      </c>
      <c r="AC67" s="79" t="s">
        <v>21</v>
      </c>
      <c r="AD67" s="70" t="s">
        <v>7</v>
      </c>
      <c r="AE67" s="74">
        <f t="shared" ref="AE67:AE81" si="147">C67-AA67-$R$4-0.5*$R$3</f>
        <v>0.32770350999998099</v>
      </c>
      <c r="AF67" s="74">
        <f t="shared" ref="AF67:AF81" si="148">D67-AA67-$R$6</f>
        <v>-1.2081979100000186</v>
      </c>
      <c r="AG67" s="74">
        <f t="shared" ref="AG67:AG81" si="149">E67-AA67-0.5*$R$3</f>
        <v>-8.3344000000313834E-3</v>
      </c>
      <c r="AH67" s="74">
        <f t="shared" ref="AH67:AH81" si="150">F67-AA67-$R$5+0.5*$R$3</f>
        <v>0.56544748999997774</v>
      </c>
    </row>
    <row r="68" spans="1:34" x14ac:dyDescent="0.35">
      <c r="A68" s="83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68" t="str">
        <f t="shared" ref="L68" si="151">INDEX($B$2:$B$6, MATCH(MIN(C67:C71),C67:C71,0))</f>
        <v>hollow2</v>
      </c>
      <c r="M68" s="68" t="str">
        <f t="shared" ref="M68" si="152">INDEX($B$2:$B$6, MATCH(MIN(D67:D71),D67:D71,0))</f>
        <v>hollow2</v>
      </c>
      <c r="N68" s="68" t="str">
        <f t="shared" ref="N68" si="153">INDEX($B$2:$B$6, MATCH(MIN(E67:E71),E67:E71,0))</f>
        <v>top3</v>
      </c>
      <c r="O68" s="68" t="str">
        <f t="shared" ref="O68" si="154">INDEX($B$2:$B$6, MATCH(MIN(F67:F71),F67:F71,0))</f>
        <v>hollow2</v>
      </c>
      <c r="AA68">
        <f t="shared" si="146"/>
        <v>-299.45600268999999</v>
      </c>
      <c r="AC68" s="79" t="s">
        <v>21</v>
      </c>
      <c r="AD68" s="70" t="s">
        <v>25</v>
      </c>
      <c r="AE68" s="74">
        <f t="shared" si="147"/>
        <v>0.34543955999997733</v>
      </c>
      <c r="AF68" s="74">
        <f t="shared" si="148"/>
        <v>-1.3838382499999913</v>
      </c>
      <c r="AG68" s="74">
        <f t="shared" si="149"/>
        <v>-9.7988890000018092E-2</v>
      </c>
      <c r="AH68" s="74">
        <f t="shared" si="150"/>
        <v>0.9500480500000017</v>
      </c>
    </row>
    <row r="69" spans="1:34" x14ac:dyDescent="0.35">
      <c r="A69" s="83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  <c r="AA69">
        <f t="shared" si="146"/>
        <v>-299.45600268999999</v>
      </c>
      <c r="AC69" s="79" t="s">
        <v>21</v>
      </c>
      <c r="AD69" s="70" t="s">
        <v>32</v>
      </c>
      <c r="AE69" s="74">
        <f t="shared" si="147"/>
        <v>0.48987669000000578</v>
      </c>
      <c r="AF69" s="74">
        <f t="shared" si="148"/>
        <v>-0.59962068999998941</v>
      </c>
      <c r="AG69" s="74">
        <f t="shared" si="149"/>
        <v>-0.50758590999999642</v>
      </c>
      <c r="AH69" s="74">
        <f t="shared" si="150"/>
        <v>1.114819709999987</v>
      </c>
    </row>
    <row r="70" spans="1:34" x14ac:dyDescent="0.35">
      <c r="A70" s="83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  <c r="AA70">
        <f t="shared" si="146"/>
        <v>-299.45600268999999</v>
      </c>
      <c r="AC70" s="79" t="s">
        <v>21</v>
      </c>
      <c r="AD70" s="70" t="s">
        <v>8</v>
      </c>
      <c r="AE70" s="74">
        <f t="shared" si="147"/>
        <v>7.4603509999963347E-2</v>
      </c>
      <c r="AF70" s="74">
        <f t="shared" si="148"/>
        <v>-1.3881970600000333</v>
      </c>
      <c r="AG70" s="74">
        <f t="shared" si="149"/>
        <v>-0.28299124000000875</v>
      </c>
      <c r="AH70" s="74">
        <f t="shared" si="150"/>
        <v>0.63738633000000755</v>
      </c>
    </row>
    <row r="71" spans="1:34" x14ac:dyDescent="0.35">
      <c r="A71" s="83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  <c r="AA71">
        <f t="shared" si="146"/>
        <v>-299.45600268999999</v>
      </c>
      <c r="AC71" s="79" t="s">
        <v>21</v>
      </c>
      <c r="AD71" s="70" t="s">
        <v>26</v>
      </c>
      <c r="AE71" s="74">
        <f t="shared" si="147"/>
        <v>7.2365750000006113E-2</v>
      </c>
      <c r="AF71" s="74">
        <f t="shared" si="148"/>
        <v>-1.403784190000005</v>
      </c>
      <c r="AG71" s="74">
        <f t="shared" si="149"/>
        <v>-8.4794150000000901E-2</v>
      </c>
      <c r="AH71" s="74">
        <f t="shared" si="150"/>
        <v>0.11078224999998065</v>
      </c>
    </row>
    <row r="72" spans="1:34" x14ac:dyDescent="0.35">
      <c r="A72" s="83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55">MIN(D72:D76)-D72</f>
        <v>-0.18834543999997777</v>
      </c>
      <c r="I72">
        <f t="shared" ref="I72" si="156">MIN(E72:E76)-E72</f>
        <v>-0.1408103800000049</v>
      </c>
      <c r="J72">
        <f t="shared" ref="J72" si="157">MIN(F72:F76)-F72</f>
        <v>-0.20270563000002539</v>
      </c>
      <c r="L72">
        <f t="shared" ref="L72" si="158">MIN(C72:C76)</f>
        <v>-315.93602983</v>
      </c>
      <c r="M72">
        <f t="shared" ref="M72" si="159">MIN(D72:D76)</f>
        <v>-307.25238958</v>
      </c>
      <c r="N72">
        <f t="shared" ref="N72" si="160">MIN(E72:E76)</f>
        <v>-297.73012103000002</v>
      </c>
      <c r="O72">
        <f t="shared" ref="O72" si="161">MIN(F72:F76)</f>
        <v>-302.3263379</v>
      </c>
      <c r="AA72">
        <f t="shared" si="146"/>
        <v>-294.27183764</v>
      </c>
      <c r="AC72" s="79" t="s">
        <v>22</v>
      </c>
      <c r="AD72" s="70" t="s">
        <v>7</v>
      </c>
      <c r="AE72" s="74">
        <f t="shared" si="147"/>
        <v>0.53514526999997569</v>
      </c>
      <c r="AF72" s="74">
        <f t="shared" si="148"/>
        <v>-0.67420650000001991</v>
      </c>
      <c r="AG72" s="74">
        <f t="shared" si="149"/>
        <v>0.26152698999998547</v>
      </c>
      <c r="AH72" s="74">
        <f t="shared" si="150"/>
        <v>1.4022053700000279</v>
      </c>
    </row>
    <row r="73" spans="1:34" x14ac:dyDescent="0.35">
      <c r="A73" s="83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68" t="str">
        <f t="shared" ref="L73" si="162">INDEX($B$2:$B$6, MATCH(MIN(C72:C76),C72:C76,0))</f>
        <v>top2</v>
      </c>
      <c r="M73" s="68" t="str">
        <f t="shared" ref="M73" si="163">INDEX($B$2:$B$6, MATCH(MIN(D72:D76),D72:D76,0))</f>
        <v>hollow1</v>
      </c>
      <c r="N73" s="68" t="str">
        <f t="shared" ref="N73" si="164">INDEX($B$2:$B$6, MATCH(MIN(E72:E76),E72:E76,0))</f>
        <v>top2</v>
      </c>
      <c r="O73" s="68" t="str">
        <f t="shared" ref="O73" si="165">INDEX($B$2:$B$6, MATCH(MIN(F72:F76),F72:F76,0))</f>
        <v>hollow2</v>
      </c>
      <c r="AA73">
        <f t="shared" si="146"/>
        <v>-294.27183764</v>
      </c>
      <c r="AC73" s="79" t="s">
        <v>22</v>
      </c>
      <c r="AD73" s="70" t="s">
        <v>25</v>
      </c>
      <c r="AE73" s="74">
        <f t="shared" si="147"/>
        <v>0.37380781000000551</v>
      </c>
      <c r="AF73" s="74">
        <f t="shared" si="148"/>
        <v>-0.85977746999997784</v>
      </c>
      <c r="AG73" s="74">
        <f t="shared" si="149"/>
        <v>0.12071660999998057</v>
      </c>
      <c r="AH73" s="74">
        <f t="shared" si="150"/>
        <v>1.2877628799999834</v>
      </c>
    </row>
    <row r="74" spans="1:34" x14ac:dyDescent="0.35">
      <c r="A74" s="83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  <c r="AA74">
        <f t="shared" si="146"/>
        <v>-294.27183764</v>
      </c>
      <c r="AC74" s="79" t="s">
        <v>22</v>
      </c>
      <c r="AD74" s="70" t="s">
        <v>32</v>
      </c>
      <c r="AE74" s="74">
        <f t="shared" si="147"/>
        <v>0.7207221500000176</v>
      </c>
      <c r="AF74" s="74">
        <f t="shared" si="148"/>
        <v>-8.9312139999998763E-2</v>
      </c>
      <c r="AG74" s="74">
        <f t="shared" si="149"/>
        <v>0.80305980000002064</v>
      </c>
      <c r="AH74" s="74">
        <f t="shared" si="150"/>
        <v>1.895068539999992</v>
      </c>
    </row>
    <row r="75" spans="1:34" x14ac:dyDescent="0.35">
      <c r="A75" s="83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  <c r="AA75">
        <f t="shared" si="146"/>
        <v>-294.27183764</v>
      </c>
      <c r="AC75" s="79" t="s">
        <v>22</v>
      </c>
      <c r="AD75" s="70" t="s">
        <v>8</v>
      </c>
      <c r="AE75" s="74">
        <f t="shared" si="147"/>
        <v>0.37707690000000893</v>
      </c>
      <c r="AF75" s="74">
        <f t="shared" si="148"/>
        <v>-0.86255193999999769</v>
      </c>
      <c r="AG75" s="74">
        <f t="shared" si="149"/>
        <v>0.2898050599999844</v>
      </c>
      <c r="AH75" s="74">
        <f t="shared" si="150"/>
        <v>1.3065126200000159</v>
      </c>
    </row>
    <row r="76" spans="1:34" x14ac:dyDescent="0.35">
      <c r="A76" s="83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  <c r="AA76">
        <f t="shared" si="146"/>
        <v>-294.27183764</v>
      </c>
      <c r="AC76" s="79" t="s">
        <v>22</v>
      </c>
      <c r="AD76" s="70" t="s">
        <v>26</v>
      </c>
      <c r="AE76" s="74">
        <f t="shared" si="147"/>
        <v>0.4607863300000079</v>
      </c>
      <c r="AF76" s="74">
        <f t="shared" si="148"/>
        <v>-0.82392440000000455</v>
      </c>
      <c r="AG76" s="74">
        <f t="shared" si="149"/>
        <v>0.4175370400000058</v>
      </c>
      <c r="AH76" s="74">
        <f t="shared" si="150"/>
        <v>1.1994997400000025</v>
      </c>
    </row>
    <row r="77" spans="1:34" x14ac:dyDescent="0.35">
      <c r="A77" s="83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66">MIN(D77:D81)-D77</f>
        <v>-3.0684199999996054E-2</v>
      </c>
      <c r="I77">
        <f t="shared" ref="I77" si="167">MIN(E77:E81)-E77</f>
        <v>-1.0638146400000323</v>
      </c>
      <c r="J77">
        <f t="shared" ref="J77" si="168">MIN(F77:F81)-F77</f>
        <v>-1.870150590000037</v>
      </c>
      <c r="L77">
        <f t="shared" ref="L77" si="169">MIN(C77:C81)</f>
        <v>-295.33730617999998</v>
      </c>
      <c r="M77">
        <f t="shared" ref="M77" si="170">MIN(D77:D81)</f>
        <v>-286.56662179</v>
      </c>
      <c r="N77">
        <f t="shared" ref="N77" si="171">MIN(E77:E81)</f>
        <v>-277.22289776000002</v>
      </c>
      <c r="O77">
        <f>MIN(F77)</f>
        <v>-282.26341453999999</v>
      </c>
      <c r="AA77">
        <f t="shared" si="146"/>
        <v>-274.32544483999999</v>
      </c>
      <c r="AC77" s="79" t="s">
        <v>23</v>
      </c>
      <c r="AD77" s="70" t="s">
        <v>7</v>
      </c>
      <c r="AE77" s="74">
        <f t="shared" si="147"/>
        <v>1.5703051699999722</v>
      </c>
      <c r="AF77" s="74">
        <f t="shared" si="148"/>
        <v>-9.2492750000014112E-2</v>
      </c>
      <c r="AG77" s="74">
        <f t="shared" si="149"/>
        <v>1.7453617199999978</v>
      </c>
      <c r="AH77" s="74">
        <f t="shared" si="150"/>
        <v>1.3160303000000035</v>
      </c>
    </row>
    <row r="78" spans="1:34" x14ac:dyDescent="0.35">
      <c r="A78" s="83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68" t="str">
        <f t="shared" ref="L78" si="172">INDEX($B$2:$B$6, MATCH(MIN(C77:C81),C77:C81,0))</f>
        <v>hollow1</v>
      </c>
      <c r="M78" s="68" t="str">
        <f t="shared" ref="M78" si="173">INDEX($B$2:$B$6, MATCH(MIN(D77:D81),D77:D81,0))</f>
        <v>hollow1</v>
      </c>
      <c r="N78" s="68" t="str">
        <f t="shared" ref="N78" si="174">INDEX($B$2:$B$6, MATCH(MIN(E77:E81),E77:E81,0))</f>
        <v>top2</v>
      </c>
      <c r="O78" s="68" t="str">
        <f t="shared" ref="O78" si="175">INDEX($B$2:$B$6, MATCH(MIN(F77:F81),F77:F81,0))</f>
        <v>top2</v>
      </c>
      <c r="AA78">
        <f t="shared" si="146"/>
        <v>-274.32544483999999</v>
      </c>
      <c r="AC78" s="79" t="s">
        <v>23</v>
      </c>
      <c r="AD78" s="70" t="s">
        <v>25</v>
      </c>
      <c r="AE78" s="74">
        <f t="shared" si="147"/>
        <v>1.497279619999961</v>
      </c>
      <c r="AF78" s="74">
        <f t="shared" si="148"/>
        <v>-0.10803924000003384</v>
      </c>
      <c r="AG78" s="74">
        <f t="shared" si="149"/>
        <v>0.68154707999996544</v>
      </c>
      <c r="AH78" s="74">
        <f t="shared" si="150"/>
        <v>-0.55412029000003349</v>
      </c>
    </row>
    <row r="79" spans="1:34" x14ac:dyDescent="0.35">
      <c r="A79" s="83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  <c r="AA79">
        <f t="shared" si="146"/>
        <v>-274.32544483999999</v>
      </c>
      <c r="AC79" s="79" t="s">
        <v>23</v>
      </c>
      <c r="AD79" s="70" t="s">
        <v>32</v>
      </c>
      <c r="AE79" s="74">
        <f t="shared" si="147"/>
        <v>1.0266183200000003</v>
      </c>
      <c r="AF79" s="74">
        <f t="shared" si="148"/>
        <v>0.13897512000000312</v>
      </c>
      <c r="AG79" s="74">
        <f t="shared" si="149"/>
        <v>0.90051298999997398</v>
      </c>
      <c r="AH79" s="74">
        <f t="shared" si="150"/>
        <v>-0.54022221999999465</v>
      </c>
    </row>
    <row r="80" spans="1:34" x14ac:dyDescent="0.35">
      <c r="A80" s="83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  <c r="AA80">
        <f t="shared" si="146"/>
        <v>-274.32544483999999</v>
      </c>
      <c r="AC80" s="79" t="s">
        <v>23</v>
      </c>
      <c r="AD80" s="70" t="s">
        <v>8</v>
      </c>
      <c r="AE80" s="74">
        <f t="shared" si="147"/>
        <v>1.026138660000004</v>
      </c>
      <c r="AF80" s="74">
        <f t="shared" si="148"/>
        <v>-0.12317695000001017</v>
      </c>
      <c r="AG80" s="74">
        <f t="shared" si="149"/>
        <v>0.73094459999997907</v>
      </c>
      <c r="AH80" s="74">
        <f t="shared" si="150"/>
        <v>-0.47393051000002151</v>
      </c>
    </row>
    <row r="81" spans="1:34" x14ac:dyDescent="0.35">
      <c r="A81" s="83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  <c r="AA81">
        <f t="shared" si="146"/>
        <v>-274.32544483999999</v>
      </c>
      <c r="AC81" s="79" t="s">
        <v>23</v>
      </c>
      <c r="AD81" s="70" t="s">
        <v>26</v>
      </c>
      <c r="AE81" s="74">
        <f t="shared" si="147"/>
        <v>1.5259813800000077</v>
      </c>
      <c r="AF81" s="74">
        <f t="shared" si="148"/>
        <v>-0.11407634999999949</v>
      </c>
      <c r="AG81" s="74">
        <f t="shared" si="149"/>
        <v>0.68197529999996886</v>
      </c>
      <c r="AH81" s="74">
        <f t="shared" si="150"/>
        <v>-0.53628943000002982</v>
      </c>
    </row>
  </sheetData>
  <mergeCells count="32">
    <mergeCell ref="AC77:AC81"/>
    <mergeCell ref="AC52:AC56"/>
    <mergeCell ref="AC57:AC61"/>
    <mergeCell ref="AC62:AC66"/>
    <mergeCell ref="AC67:AC71"/>
    <mergeCell ref="AC72:AC76"/>
    <mergeCell ref="AC27:AC31"/>
    <mergeCell ref="AC32:AC36"/>
    <mergeCell ref="AC37:AC41"/>
    <mergeCell ref="AC42:AC46"/>
    <mergeCell ref="AC47:AC51"/>
    <mergeCell ref="AC2:AC6"/>
    <mergeCell ref="AC7:AC11"/>
    <mergeCell ref="AC12:AC16"/>
    <mergeCell ref="AC17:AC21"/>
    <mergeCell ref="AC22:AC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2021-09-22T14:37:01Z</dcterms:modified>
</cp:coreProperties>
</file>