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760"/>
  </bookViews>
  <sheets>
    <sheet name="single" sheetId="12" r:id="rId1"/>
    <sheet name="single_b" sheetId="13" r:id="rId2"/>
    <sheet name="dimer" sheetId="2" r:id="rId3"/>
    <sheet name="dimer_b" sheetId="7" r:id="rId4"/>
    <sheet name="triangle" sheetId="3" r:id="rId5"/>
    <sheet name="triangle_b" sheetId="8" r:id="rId6"/>
    <sheet name="paral" sheetId="4" r:id="rId7"/>
    <sheet name="paral_b" sheetId="9" r:id="rId8"/>
    <sheet name="island" sheetId="5" r:id="rId9"/>
    <sheet name="island_b" sheetId="10" r:id="rId10"/>
    <sheet name="overly" sheetId="6" r:id="rId11"/>
    <sheet name="overly_b" sheetId="11" r:id="rId12"/>
    <sheet name="selectivity" sheetId="14" r:id="rId13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5" i="12" l="1"/>
  <c r="AG55" i="12"/>
  <c r="AF55" i="12"/>
  <c r="AE55" i="12"/>
  <c r="AH54" i="12"/>
  <c r="AG54" i="12"/>
  <c r="AF54" i="12"/>
  <c r="AE54" i="12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H2" i="6"/>
  <c r="AG2" i="6"/>
  <c r="AF2" i="6"/>
  <c r="AE2" i="6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H2" i="5"/>
  <c r="AG2" i="5"/>
  <c r="AF2" i="5"/>
  <c r="AE2" i="5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H2" i="3"/>
  <c r="AG2" i="3"/>
  <c r="AF2" i="3"/>
  <c r="AE2" i="3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H2" i="2"/>
  <c r="AG2" i="2"/>
  <c r="AF2" i="2"/>
  <c r="AE2" i="2"/>
  <c r="AH3" i="12"/>
  <c r="AH4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2" i="12"/>
  <c r="AG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2" i="12"/>
  <c r="AF3" i="12"/>
  <c r="AF4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2" i="12"/>
  <c r="O3" i="13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2" i="12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2" i="6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2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AA33" i="4"/>
  <c r="AE33" i="4" s="1"/>
  <c r="AA44" i="4"/>
  <c r="AH44" i="4" s="1"/>
  <c r="AA54" i="4"/>
  <c r="AF54" i="4" s="1"/>
  <c r="AA76" i="4"/>
  <c r="AH76" i="4" s="1"/>
  <c r="Z2" i="4"/>
  <c r="AA6" i="4" s="1"/>
  <c r="Z3" i="4"/>
  <c r="AA7" i="4" s="1"/>
  <c r="Z4" i="4"/>
  <c r="AA15" i="4" s="1"/>
  <c r="Z5" i="4"/>
  <c r="AA21" i="4" s="1"/>
  <c r="Z6" i="4"/>
  <c r="AA22" i="4" s="1"/>
  <c r="Z7" i="4"/>
  <c r="AA31" i="4" s="1"/>
  <c r="Z8" i="4"/>
  <c r="AA34" i="4" s="1"/>
  <c r="Z9" i="4"/>
  <c r="AA37" i="4" s="1"/>
  <c r="Z10" i="4"/>
  <c r="AA45" i="4" s="1"/>
  <c r="Z11" i="4"/>
  <c r="AA47" i="4" s="1"/>
  <c r="Z12" i="4"/>
  <c r="AA55" i="4" s="1"/>
  <c r="Z13" i="4"/>
  <c r="AA61" i="4" s="1"/>
  <c r="Z14" i="4"/>
  <c r="AA62" i="4" s="1"/>
  <c r="Z15" i="4"/>
  <c r="AA71" i="4" s="1"/>
  <c r="Z16" i="4"/>
  <c r="AA74" i="4" s="1"/>
  <c r="Z17" i="4"/>
  <c r="AA77" i="4" s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2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AA65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3" i="2"/>
  <c r="AA4" i="2"/>
  <c r="AA5" i="2"/>
  <c r="AA6" i="2"/>
  <c r="AA7" i="2"/>
  <c r="AA8" i="2"/>
  <c r="AA9" i="2"/>
  <c r="AA10" i="2"/>
  <c r="AA11" i="2"/>
  <c r="AA12" i="2"/>
  <c r="AA2" i="2"/>
  <c r="Z2" i="12"/>
  <c r="Z3" i="12"/>
  <c r="Z4" i="12"/>
  <c r="Z5" i="12"/>
  <c r="Z6" i="12"/>
  <c r="Z7" i="12"/>
  <c r="AA19" i="12" s="1"/>
  <c r="Z8" i="12"/>
  <c r="AA20" i="12" s="1"/>
  <c r="Z9" i="12"/>
  <c r="AA25" i="12" s="1"/>
  <c r="Z10" i="12"/>
  <c r="Z11" i="12"/>
  <c r="Z12" i="12"/>
  <c r="Z13" i="12"/>
  <c r="Z14" i="12"/>
  <c r="Z15" i="12"/>
  <c r="Z16" i="12"/>
  <c r="AA45" i="12" s="1"/>
  <c r="Z17" i="12"/>
  <c r="AA49" i="12" s="1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AA23" i="12"/>
  <c r="AA24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7" i="12"/>
  <c r="AA48" i="12"/>
  <c r="AA3" i="12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2" i="12"/>
  <c r="V2" i="12"/>
  <c r="AA68" i="4" l="1"/>
  <c r="AH68" i="4" s="1"/>
  <c r="AA5" i="4"/>
  <c r="AG5" i="4" s="1"/>
  <c r="AA56" i="4"/>
  <c r="AE56" i="4" s="1"/>
  <c r="AA30" i="4"/>
  <c r="AA29" i="4"/>
  <c r="AE54" i="4"/>
  <c r="AA73" i="4"/>
  <c r="AE73" i="4" s="1"/>
  <c r="AA53" i="4"/>
  <c r="AA28" i="4"/>
  <c r="AH28" i="4" s="1"/>
  <c r="AA72" i="4"/>
  <c r="AE72" i="4" s="1"/>
  <c r="AA52" i="4"/>
  <c r="AH52" i="4" s="1"/>
  <c r="AA20" i="4"/>
  <c r="AH20" i="4" s="1"/>
  <c r="AA70" i="4"/>
  <c r="AA16" i="4"/>
  <c r="AE16" i="4" s="1"/>
  <c r="AA69" i="4"/>
  <c r="AE69" i="4" s="1"/>
  <c r="AA36" i="4"/>
  <c r="AH36" i="4" s="1"/>
  <c r="AA14" i="4"/>
  <c r="AA13" i="4"/>
  <c r="AE13" i="4" s="1"/>
  <c r="AA2" i="4"/>
  <c r="AH2" i="4" s="1"/>
  <c r="AA60" i="4"/>
  <c r="AH60" i="4" s="1"/>
  <c r="AA32" i="4"/>
  <c r="AE32" i="4" s="1"/>
  <c r="AF62" i="4"/>
  <c r="AG62" i="4"/>
  <c r="AH62" i="4"/>
  <c r="AE62" i="4"/>
  <c r="AG77" i="4"/>
  <c r="AH77" i="4"/>
  <c r="AE77" i="4"/>
  <c r="AF77" i="4"/>
  <c r="AG37" i="4"/>
  <c r="AH37" i="4"/>
  <c r="AF37" i="4"/>
  <c r="AE37" i="4"/>
  <c r="AE74" i="4"/>
  <c r="AF74" i="4"/>
  <c r="AG74" i="4"/>
  <c r="AH74" i="4"/>
  <c r="AE34" i="4"/>
  <c r="AF34" i="4"/>
  <c r="AG34" i="4"/>
  <c r="AH34" i="4"/>
  <c r="AE31" i="4"/>
  <c r="AF31" i="4"/>
  <c r="AG31" i="4"/>
  <c r="AH31" i="4"/>
  <c r="AG21" i="4"/>
  <c r="AH21" i="4"/>
  <c r="AE21" i="4"/>
  <c r="AF21" i="4"/>
  <c r="AE55" i="4"/>
  <c r="AF55" i="4"/>
  <c r="AG55" i="4"/>
  <c r="AH55" i="4"/>
  <c r="AE15" i="4"/>
  <c r="AF15" i="4"/>
  <c r="AG15" i="4"/>
  <c r="AH15" i="4"/>
  <c r="AE71" i="4"/>
  <c r="AF71" i="4"/>
  <c r="AG71" i="4"/>
  <c r="AH71" i="4"/>
  <c r="AF22" i="4"/>
  <c r="AG22" i="4"/>
  <c r="AH22" i="4"/>
  <c r="AE22" i="4"/>
  <c r="AE47" i="4"/>
  <c r="AF47" i="4"/>
  <c r="AG47" i="4"/>
  <c r="AH47" i="4"/>
  <c r="AE7" i="4"/>
  <c r="AF7" i="4"/>
  <c r="AG7" i="4"/>
  <c r="AH7" i="4"/>
  <c r="AG61" i="4"/>
  <c r="AH61" i="4"/>
  <c r="AF61" i="4"/>
  <c r="AE61" i="4"/>
  <c r="AG45" i="4"/>
  <c r="AH45" i="4"/>
  <c r="AE45" i="4"/>
  <c r="AF45" i="4"/>
  <c r="AF6" i="4"/>
  <c r="AE6" i="4"/>
  <c r="AG6" i="4"/>
  <c r="AH6" i="4"/>
  <c r="AG76" i="4"/>
  <c r="AG60" i="4"/>
  <c r="AG52" i="4"/>
  <c r="AG36" i="4"/>
  <c r="AG28" i="4"/>
  <c r="AA12" i="4"/>
  <c r="AA4" i="4"/>
  <c r="AA75" i="4"/>
  <c r="AA67" i="4"/>
  <c r="AA59" i="4"/>
  <c r="AA51" i="4"/>
  <c r="AA43" i="4"/>
  <c r="AA35" i="4"/>
  <c r="AA27" i="4"/>
  <c r="AA19" i="4"/>
  <c r="AE2" i="4"/>
  <c r="AE53" i="4"/>
  <c r="AE29" i="4"/>
  <c r="AE5" i="4"/>
  <c r="AF76" i="4"/>
  <c r="AF60" i="4"/>
  <c r="AF52" i="4"/>
  <c r="AF44" i="4"/>
  <c r="AF36" i="4"/>
  <c r="AF28" i="4"/>
  <c r="AF20" i="4"/>
  <c r="AG44" i="4"/>
  <c r="AA11" i="4"/>
  <c r="AA3" i="4"/>
  <c r="AA66" i="4"/>
  <c r="AA58" i="4"/>
  <c r="AA50" i="4"/>
  <c r="AA42" i="4"/>
  <c r="AA26" i="4"/>
  <c r="AA18" i="4"/>
  <c r="AF2" i="4"/>
  <c r="AE76" i="4"/>
  <c r="AE68" i="4"/>
  <c r="AE60" i="4"/>
  <c r="AE52" i="4"/>
  <c r="AE44" i="4"/>
  <c r="AE36" i="4"/>
  <c r="AE20" i="4"/>
  <c r="AH33" i="4"/>
  <c r="AA10" i="4"/>
  <c r="AA81" i="4"/>
  <c r="AA65" i="4"/>
  <c r="AA57" i="4"/>
  <c r="AA49" i="4"/>
  <c r="AA41" i="4"/>
  <c r="AA25" i="4"/>
  <c r="AA17" i="4"/>
  <c r="AG2" i="4"/>
  <c r="AG73" i="4"/>
  <c r="AG33" i="4"/>
  <c r="AH56" i="4"/>
  <c r="AH32" i="4"/>
  <c r="AH16" i="4"/>
  <c r="AF33" i="4"/>
  <c r="AG72" i="4"/>
  <c r="AG56" i="4"/>
  <c r="AG32" i="4"/>
  <c r="AG20" i="4"/>
  <c r="AA9" i="4"/>
  <c r="AA80" i="4"/>
  <c r="AA64" i="4"/>
  <c r="AA48" i="4"/>
  <c r="AA40" i="4"/>
  <c r="AA24" i="4"/>
  <c r="AA8" i="4"/>
  <c r="AA79" i="4"/>
  <c r="AA63" i="4"/>
  <c r="AA39" i="4"/>
  <c r="AA23" i="4"/>
  <c r="AF72" i="4"/>
  <c r="AF56" i="4"/>
  <c r="AF32" i="4"/>
  <c r="AH70" i="4"/>
  <c r="AH54" i="4"/>
  <c r="AH30" i="4"/>
  <c r="AH14" i="4"/>
  <c r="AA78" i="4"/>
  <c r="AA46" i="4"/>
  <c r="AA38" i="4"/>
  <c r="AG70" i="4"/>
  <c r="AG54" i="4"/>
  <c r="AG30" i="4"/>
  <c r="AH69" i="4"/>
  <c r="AH53" i="4"/>
  <c r="AH29" i="4"/>
  <c r="AA44" i="12"/>
  <c r="AA46" i="12"/>
  <c r="AA22" i="12"/>
  <c r="AA21" i="12"/>
  <c r="D3" i="11"/>
  <c r="E3" i="11"/>
  <c r="F3" i="11"/>
  <c r="G3" i="11"/>
  <c r="D3" i="10"/>
  <c r="E3" i="10"/>
  <c r="F3" i="10"/>
  <c r="G3" i="10"/>
  <c r="D3" i="9"/>
  <c r="E3" i="9"/>
  <c r="F3" i="9"/>
  <c r="G3" i="9"/>
  <c r="D3" i="8"/>
  <c r="E3" i="8"/>
  <c r="F3" i="8"/>
  <c r="G3" i="8"/>
  <c r="D3" i="7"/>
  <c r="E3" i="7"/>
  <c r="F3" i="7"/>
  <c r="G3" i="7"/>
  <c r="D3" i="13"/>
  <c r="E3" i="13"/>
  <c r="F3" i="13"/>
  <c r="G3" i="13"/>
  <c r="M54" i="12"/>
  <c r="N54" i="12"/>
  <c r="O54" i="12"/>
  <c r="L54" i="12"/>
  <c r="H54" i="12"/>
  <c r="I54" i="12"/>
  <c r="J54" i="12"/>
  <c r="G54" i="12"/>
  <c r="AF14" i="4" l="1"/>
  <c r="AE14" i="4"/>
  <c r="AG14" i="4"/>
  <c r="AF73" i="4"/>
  <c r="AF5" i="4"/>
  <c r="AG53" i="4"/>
  <c r="AF53" i="4"/>
  <c r="AG13" i="4"/>
  <c r="AF13" i="4"/>
  <c r="AH5" i="4"/>
  <c r="AF16" i="4"/>
  <c r="AG16" i="4"/>
  <c r="AF70" i="4"/>
  <c r="AE70" i="4"/>
  <c r="AG29" i="4"/>
  <c r="AF29" i="4"/>
  <c r="AH13" i="4"/>
  <c r="AH72" i="4"/>
  <c r="AE28" i="4"/>
  <c r="AF68" i="4"/>
  <c r="AF30" i="4"/>
  <c r="AE30" i="4"/>
  <c r="AG69" i="4"/>
  <c r="AF69" i="4"/>
  <c r="AH73" i="4"/>
  <c r="AG68" i="4"/>
  <c r="AE79" i="4"/>
  <c r="AF79" i="4"/>
  <c r="AG79" i="4"/>
  <c r="AH79" i="4"/>
  <c r="AE41" i="4"/>
  <c r="AF41" i="4"/>
  <c r="AG41" i="4"/>
  <c r="AH41" i="4"/>
  <c r="AE3" i="4"/>
  <c r="AF3" i="4"/>
  <c r="AG3" i="4"/>
  <c r="AH3" i="4"/>
  <c r="AE67" i="4"/>
  <c r="AF67" i="4"/>
  <c r="AH67" i="4"/>
  <c r="AG67" i="4"/>
  <c r="AE8" i="4"/>
  <c r="AF8" i="4"/>
  <c r="AG8" i="4"/>
  <c r="AH8" i="4"/>
  <c r="AE49" i="4"/>
  <c r="AF49" i="4"/>
  <c r="AG49" i="4"/>
  <c r="AH49" i="4"/>
  <c r="AE11" i="4"/>
  <c r="AF11" i="4"/>
  <c r="AG11" i="4"/>
  <c r="AH11" i="4"/>
  <c r="AE75" i="4"/>
  <c r="AF75" i="4"/>
  <c r="AG75" i="4"/>
  <c r="AH75" i="4"/>
  <c r="AE18" i="4"/>
  <c r="AF18" i="4"/>
  <c r="AG18" i="4"/>
  <c r="AH18" i="4"/>
  <c r="AE19" i="4"/>
  <c r="AF19" i="4"/>
  <c r="AH19" i="4"/>
  <c r="AG19" i="4"/>
  <c r="AE40" i="4"/>
  <c r="AF40" i="4"/>
  <c r="AG40" i="4"/>
  <c r="AH40" i="4"/>
  <c r="AE26" i="4"/>
  <c r="AF26" i="4"/>
  <c r="AG26" i="4"/>
  <c r="AH26" i="4"/>
  <c r="AE27" i="4"/>
  <c r="AF27" i="4"/>
  <c r="AG27" i="4"/>
  <c r="AH27" i="4"/>
  <c r="AF78" i="4"/>
  <c r="AG78" i="4"/>
  <c r="AH78" i="4"/>
  <c r="AE78" i="4"/>
  <c r="AE48" i="4"/>
  <c r="AF48" i="4"/>
  <c r="AG48" i="4"/>
  <c r="AH48" i="4"/>
  <c r="AE81" i="4"/>
  <c r="AF81" i="4"/>
  <c r="AG81" i="4"/>
  <c r="AH81" i="4"/>
  <c r="AE42" i="4"/>
  <c r="AF42" i="4"/>
  <c r="AG42" i="4"/>
  <c r="AH42" i="4"/>
  <c r="AE35" i="4"/>
  <c r="AF35" i="4"/>
  <c r="AG35" i="4"/>
  <c r="AH35" i="4"/>
  <c r="AE24" i="4"/>
  <c r="AF24" i="4"/>
  <c r="AG24" i="4"/>
  <c r="AH24" i="4"/>
  <c r="AF46" i="4"/>
  <c r="AG46" i="4"/>
  <c r="AH46" i="4"/>
  <c r="AE46" i="4"/>
  <c r="AE64" i="4"/>
  <c r="AF64" i="4"/>
  <c r="AG64" i="4"/>
  <c r="AH64" i="4"/>
  <c r="AE50" i="4"/>
  <c r="AF50" i="4"/>
  <c r="AG50" i="4"/>
  <c r="AH50" i="4"/>
  <c r="AE80" i="4"/>
  <c r="AF80" i="4"/>
  <c r="AG80" i="4"/>
  <c r="AH80" i="4"/>
  <c r="AE17" i="4"/>
  <c r="AF17" i="4"/>
  <c r="AG17" i="4"/>
  <c r="AH17" i="4"/>
  <c r="AE58" i="4"/>
  <c r="AF58" i="4"/>
  <c r="AG58" i="4"/>
  <c r="AH58" i="4"/>
  <c r="AE51" i="4"/>
  <c r="AF51" i="4"/>
  <c r="AH51" i="4"/>
  <c r="AG51" i="4"/>
  <c r="AF38" i="4"/>
  <c r="AG38" i="4"/>
  <c r="AH38" i="4"/>
  <c r="AE38" i="4"/>
  <c r="AE57" i="4"/>
  <c r="AF57" i="4"/>
  <c r="AG57" i="4"/>
  <c r="AH57" i="4"/>
  <c r="AH4" i="4"/>
  <c r="AE4" i="4"/>
  <c r="AF4" i="4"/>
  <c r="AG4" i="4"/>
  <c r="AE65" i="4"/>
  <c r="AF65" i="4"/>
  <c r="AG65" i="4"/>
  <c r="AH65" i="4"/>
  <c r="AH12" i="4"/>
  <c r="AE12" i="4"/>
  <c r="AG12" i="4"/>
  <c r="AF12" i="4"/>
  <c r="AE23" i="4"/>
  <c r="AF23" i="4"/>
  <c r="AG23" i="4"/>
  <c r="AH23" i="4"/>
  <c r="AE10" i="4"/>
  <c r="AF10" i="4"/>
  <c r="AG10" i="4"/>
  <c r="AH10" i="4"/>
  <c r="AE43" i="4"/>
  <c r="AF43" i="4"/>
  <c r="AG43" i="4"/>
  <c r="AH43" i="4"/>
  <c r="AE39" i="4"/>
  <c r="AF39" i="4"/>
  <c r="AG39" i="4"/>
  <c r="AH39" i="4"/>
  <c r="AE63" i="4"/>
  <c r="AF63" i="4"/>
  <c r="AG63" i="4"/>
  <c r="AH63" i="4"/>
  <c r="AE9" i="4"/>
  <c r="AF9" i="4"/>
  <c r="AG9" i="4"/>
  <c r="AH9" i="4"/>
  <c r="AE25" i="4"/>
  <c r="AF25" i="4"/>
  <c r="AG25" i="4"/>
  <c r="AH25" i="4"/>
  <c r="AE66" i="4"/>
  <c r="AF66" i="4"/>
  <c r="AG66" i="4"/>
  <c r="AH66" i="4"/>
  <c r="AE59" i="4"/>
  <c r="AF59" i="4"/>
  <c r="AG59" i="4"/>
  <c r="AH59" i="4"/>
  <c r="O16" i="6"/>
  <c r="O22" i="3" l="1"/>
  <c r="O17" i="12"/>
  <c r="O32" i="6"/>
  <c r="N32" i="6"/>
  <c r="L32" i="6"/>
  <c r="N47" i="5"/>
  <c r="N37" i="5"/>
  <c r="N32" i="5"/>
  <c r="O77" i="5"/>
  <c r="O37" i="5"/>
  <c r="O32" i="5"/>
  <c r="N26" i="3"/>
  <c r="O77" i="4"/>
  <c r="N77" i="4"/>
  <c r="N20" i="6"/>
  <c r="O62" i="3"/>
  <c r="O58" i="3"/>
  <c r="O26" i="3"/>
  <c r="O30" i="3"/>
  <c r="N30" i="2"/>
  <c r="N26" i="2"/>
  <c r="N62" i="2"/>
  <c r="O30" i="2"/>
  <c r="O34" i="2"/>
  <c r="O27" i="2"/>
  <c r="O26" i="2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8" i="6"/>
  <c r="M8" i="6"/>
  <c r="N8" i="6"/>
  <c r="O8" i="6"/>
  <c r="L9" i="6"/>
  <c r="M9" i="6"/>
  <c r="N9" i="6"/>
  <c r="O9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L17" i="6"/>
  <c r="M17" i="6"/>
  <c r="N17" i="6"/>
  <c r="O17" i="6"/>
  <c r="L18" i="6"/>
  <c r="M18" i="6"/>
  <c r="N18" i="6"/>
  <c r="O18" i="6"/>
  <c r="L19" i="6"/>
  <c r="M19" i="6"/>
  <c r="N19" i="6"/>
  <c r="O19" i="6"/>
  <c r="L20" i="6"/>
  <c r="M20" i="6"/>
  <c r="O20" i="6"/>
  <c r="L21" i="6"/>
  <c r="M21" i="6"/>
  <c r="N21" i="6"/>
  <c r="O21" i="6"/>
  <c r="L22" i="6"/>
  <c r="M22" i="6"/>
  <c r="N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M32" i="6"/>
  <c r="L33" i="6"/>
  <c r="M33" i="6"/>
  <c r="N33" i="6"/>
  <c r="O33" i="6"/>
  <c r="M3" i="6"/>
  <c r="N3" i="6"/>
  <c r="O3" i="6"/>
  <c r="L3" i="6"/>
  <c r="L7" i="5"/>
  <c r="M7" i="5"/>
  <c r="N7" i="5"/>
  <c r="O7" i="5"/>
  <c r="L8" i="5"/>
  <c r="M8" i="5"/>
  <c r="N8" i="5"/>
  <c r="O8" i="5"/>
  <c r="L12" i="5"/>
  <c r="M12" i="5"/>
  <c r="N12" i="5"/>
  <c r="O12" i="5"/>
  <c r="L13" i="5"/>
  <c r="M13" i="5"/>
  <c r="N13" i="5"/>
  <c r="O13" i="5"/>
  <c r="L17" i="5"/>
  <c r="M17" i="5"/>
  <c r="N17" i="5"/>
  <c r="O17" i="5"/>
  <c r="L18" i="5"/>
  <c r="M18" i="5"/>
  <c r="N18" i="5"/>
  <c r="O18" i="5"/>
  <c r="L22" i="5"/>
  <c r="M22" i="5"/>
  <c r="N22" i="5"/>
  <c r="O22" i="5"/>
  <c r="L23" i="5"/>
  <c r="M23" i="5"/>
  <c r="N23" i="5"/>
  <c r="O23" i="5"/>
  <c r="L27" i="5"/>
  <c r="M27" i="5"/>
  <c r="N27" i="5"/>
  <c r="O27" i="5"/>
  <c r="L28" i="5"/>
  <c r="M28" i="5"/>
  <c r="N28" i="5"/>
  <c r="O28" i="5"/>
  <c r="L32" i="5"/>
  <c r="M32" i="5"/>
  <c r="L33" i="5"/>
  <c r="M33" i="5"/>
  <c r="N33" i="5"/>
  <c r="O33" i="5"/>
  <c r="L37" i="5"/>
  <c r="M37" i="5"/>
  <c r="L38" i="5"/>
  <c r="M38" i="5"/>
  <c r="N38" i="5"/>
  <c r="O38" i="5"/>
  <c r="L42" i="5"/>
  <c r="M42" i="5"/>
  <c r="N42" i="5"/>
  <c r="O42" i="5"/>
  <c r="L43" i="5"/>
  <c r="M43" i="5"/>
  <c r="N43" i="5"/>
  <c r="O43" i="5"/>
  <c r="L47" i="5"/>
  <c r="M47" i="5"/>
  <c r="O47" i="5"/>
  <c r="L48" i="5"/>
  <c r="M48" i="5"/>
  <c r="N48" i="5"/>
  <c r="O48" i="5"/>
  <c r="L52" i="5"/>
  <c r="M52" i="5"/>
  <c r="N52" i="5"/>
  <c r="O52" i="5"/>
  <c r="L53" i="5"/>
  <c r="M53" i="5"/>
  <c r="N53" i="5"/>
  <c r="O53" i="5"/>
  <c r="L57" i="5"/>
  <c r="M57" i="5"/>
  <c r="N57" i="5"/>
  <c r="O57" i="5"/>
  <c r="L58" i="5"/>
  <c r="M58" i="5"/>
  <c r="N58" i="5"/>
  <c r="O58" i="5"/>
  <c r="L62" i="5"/>
  <c r="M62" i="5"/>
  <c r="N62" i="5"/>
  <c r="O62" i="5"/>
  <c r="L63" i="5"/>
  <c r="M63" i="5"/>
  <c r="N63" i="5"/>
  <c r="O63" i="5"/>
  <c r="L67" i="5"/>
  <c r="M67" i="5"/>
  <c r="N67" i="5"/>
  <c r="O67" i="5"/>
  <c r="L68" i="5"/>
  <c r="M68" i="5"/>
  <c r="N68" i="5"/>
  <c r="O68" i="5"/>
  <c r="L72" i="5"/>
  <c r="M72" i="5"/>
  <c r="N72" i="5"/>
  <c r="O72" i="5"/>
  <c r="L73" i="5"/>
  <c r="M73" i="5"/>
  <c r="N73" i="5"/>
  <c r="O73" i="5"/>
  <c r="L77" i="5"/>
  <c r="M77" i="5"/>
  <c r="N77" i="5"/>
  <c r="L78" i="5"/>
  <c r="M78" i="5"/>
  <c r="N78" i="5"/>
  <c r="O78" i="5"/>
  <c r="M3" i="5"/>
  <c r="N3" i="5"/>
  <c r="O3" i="5"/>
  <c r="L3" i="5"/>
  <c r="L7" i="4"/>
  <c r="M7" i="4"/>
  <c r="N7" i="4"/>
  <c r="O7" i="4"/>
  <c r="L8" i="4"/>
  <c r="M8" i="4"/>
  <c r="N8" i="4"/>
  <c r="O8" i="4"/>
  <c r="L12" i="4"/>
  <c r="M12" i="4"/>
  <c r="N12" i="4"/>
  <c r="O12" i="4"/>
  <c r="L13" i="4"/>
  <c r="M13" i="4"/>
  <c r="N13" i="4"/>
  <c r="O13" i="4"/>
  <c r="L17" i="4"/>
  <c r="M17" i="4"/>
  <c r="N17" i="4"/>
  <c r="O17" i="4"/>
  <c r="L18" i="4"/>
  <c r="M18" i="4"/>
  <c r="N18" i="4"/>
  <c r="O18" i="4"/>
  <c r="L22" i="4"/>
  <c r="M22" i="4"/>
  <c r="N22" i="4"/>
  <c r="O22" i="4"/>
  <c r="L23" i="4"/>
  <c r="M23" i="4"/>
  <c r="N23" i="4"/>
  <c r="O23" i="4"/>
  <c r="L27" i="4"/>
  <c r="M27" i="4"/>
  <c r="N27" i="4"/>
  <c r="O27" i="4"/>
  <c r="L28" i="4"/>
  <c r="M28" i="4"/>
  <c r="N28" i="4"/>
  <c r="O28" i="4"/>
  <c r="L32" i="4"/>
  <c r="M32" i="4"/>
  <c r="N32" i="4"/>
  <c r="O32" i="4"/>
  <c r="L33" i="4"/>
  <c r="M33" i="4"/>
  <c r="N33" i="4"/>
  <c r="O33" i="4"/>
  <c r="L37" i="4"/>
  <c r="M37" i="4"/>
  <c r="N37" i="4"/>
  <c r="O37" i="4"/>
  <c r="L38" i="4"/>
  <c r="M38" i="4"/>
  <c r="N38" i="4"/>
  <c r="O38" i="4"/>
  <c r="L42" i="4"/>
  <c r="M42" i="4"/>
  <c r="N42" i="4"/>
  <c r="O42" i="4"/>
  <c r="L43" i="4"/>
  <c r="M43" i="4"/>
  <c r="N43" i="4"/>
  <c r="O43" i="4"/>
  <c r="L47" i="4"/>
  <c r="M47" i="4"/>
  <c r="N47" i="4"/>
  <c r="O47" i="4"/>
  <c r="L48" i="4"/>
  <c r="M48" i="4"/>
  <c r="N48" i="4"/>
  <c r="O48" i="4"/>
  <c r="L52" i="4"/>
  <c r="M52" i="4"/>
  <c r="N52" i="4"/>
  <c r="O52" i="4"/>
  <c r="L53" i="4"/>
  <c r="M53" i="4"/>
  <c r="N53" i="4"/>
  <c r="O53" i="4"/>
  <c r="L57" i="4"/>
  <c r="M57" i="4"/>
  <c r="N57" i="4"/>
  <c r="O57" i="4"/>
  <c r="L58" i="4"/>
  <c r="M58" i="4"/>
  <c r="N58" i="4"/>
  <c r="O58" i="4"/>
  <c r="L62" i="4"/>
  <c r="M62" i="4"/>
  <c r="N62" i="4"/>
  <c r="O62" i="4"/>
  <c r="L63" i="4"/>
  <c r="M63" i="4"/>
  <c r="N63" i="4"/>
  <c r="O63" i="4"/>
  <c r="L67" i="4"/>
  <c r="M67" i="4"/>
  <c r="N67" i="4"/>
  <c r="O67" i="4"/>
  <c r="L68" i="4"/>
  <c r="M68" i="4"/>
  <c r="N68" i="4"/>
  <c r="O68" i="4"/>
  <c r="L72" i="4"/>
  <c r="M72" i="4"/>
  <c r="N72" i="4"/>
  <c r="O72" i="4"/>
  <c r="L73" i="4"/>
  <c r="M73" i="4"/>
  <c r="N73" i="4"/>
  <c r="O73" i="4"/>
  <c r="L77" i="4"/>
  <c r="M77" i="4"/>
  <c r="L78" i="4"/>
  <c r="M78" i="4"/>
  <c r="N78" i="4"/>
  <c r="O78" i="4"/>
  <c r="M3" i="4"/>
  <c r="N3" i="4"/>
  <c r="O3" i="4"/>
  <c r="L3" i="4"/>
  <c r="L6" i="3"/>
  <c r="M6" i="3"/>
  <c r="N6" i="3"/>
  <c r="O6" i="3"/>
  <c r="L7" i="3"/>
  <c r="M7" i="3"/>
  <c r="N7" i="3"/>
  <c r="O7" i="3"/>
  <c r="L10" i="3"/>
  <c r="M10" i="3"/>
  <c r="N10" i="3"/>
  <c r="O10" i="3"/>
  <c r="L11" i="3"/>
  <c r="M11" i="3"/>
  <c r="N11" i="3"/>
  <c r="O11" i="3"/>
  <c r="L14" i="3"/>
  <c r="M14" i="3"/>
  <c r="N14" i="3"/>
  <c r="O14" i="3"/>
  <c r="L15" i="3"/>
  <c r="M15" i="3"/>
  <c r="N15" i="3"/>
  <c r="O15" i="3"/>
  <c r="L18" i="3"/>
  <c r="M18" i="3"/>
  <c r="N18" i="3"/>
  <c r="O18" i="3"/>
  <c r="L19" i="3"/>
  <c r="M19" i="3"/>
  <c r="N19" i="3"/>
  <c r="O19" i="3"/>
  <c r="L22" i="3"/>
  <c r="M22" i="3"/>
  <c r="N22" i="3"/>
  <c r="L23" i="3"/>
  <c r="M23" i="3"/>
  <c r="N23" i="3"/>
  <c r="O23" i="3"/>
  <c r="L26" i="3"/>
  <c r="M26" i="3"/>
  <c r="L27" i="3"/>
  <c r="M27" i="3"/>
  <c r="N27" i="3"/>
  <c r="O27" i="3"/>
  <c r="L30" i="3"/>
  <c r="M30" i="3"/>
  <c r="N30" i="3"/>
  <c r="L31" i="3"/>
  <c r="M31" i="3"/>
  <c r="N31" i="3"/>
  <c r="O31" i="3"/>
  <c r="L34" i="3"/>
  <c r="M34" i="3"/>
  <c r="N34" i="3"/>
  <c r="O34" i="3"/>
  <c r="L35" i="3"/>
  <c r="M35" i="3"/>
  <c r="N35" i="3"/>
  <c r="O35" i="3"/>
  <c r="L38" i="3"/>
  <c r="M38" i="3"/>
  <c r="N38" i="3"/>
  <c r="O38" i="3"/>
  <c r="L39" i="3"/>
  <c r="M39" i="3"/>
  <c r="N39" i="3"/>
  <c r="O39" i="3"/>
  <c r="L42" i="3"/>
  <c r="M42" i="3"/>
  <c r="N42" i="3"/>
  <c r="O42" i="3"/>
  <c r="L43" i="3"/>
  <c r="M43" i="3"/>
  <c r="N43" i="3"/>
  <c r="O43" i="3"/>
  <c r="L46" i="3"/>
  <c r="M46" i="3"/>
  <c r="N46" i="3"/>
  <c r="O46" i="3"/>
  <c r="L47" i="3"/>
  <c r="M47" i="3"/>
  <c r="N47" i="3"/>
  <c r="O47" i="3"/>
  <c r="L50" i="3"/>
  <c r="M50" i="3"/>
  <c r="N50" i="3"/>
  <c r="O50" i="3"/>
  <c r="L51" i="3"/>
  <c r="M51" i="3"/>
  <c r="N51" i="3"/>
  <c r="O51" i="3"/>
  <c r="L54" i="3"/>
  <c r="M54" i="3"/>
  <c r="N54" i="3"/>
  <c r="O54" i="3"/>
  <c r="L55" i="3"/>
  <c r="M55" i="3"/>
  <c r="N55" i="3"/>
  <c r="O55" i="3"/>
  <c r="L58" i="3"/>
  <c r="M58" i="3"/>
  <c r="N58" i="3"/>
  <c r="L59" i="3"/>
  <c r="M59" i="3"/>
  <c r="N59" i="3"/>
  <c r="O59" i="3"/>
  <c r="L62" i="3"/>
  <c r="M62" i="3"/>
  <c r="N62" i="3"/>
  <c r="L63" i="3"/>
  <c r="M63" i="3"/>
  <c r="N63" i="3"/>
  <c r="O63" i="3"/>
  <c r="M3" i="3"/>
  <c r="N3" i="3"/>
  <c r="O3" i="3"/>
  <c r="L3" i="3"/>
  <c r="L6" i="2"/>
  <c r="M6" i="2"/>
  <c r="N6" i="2"/>
  <c r="O6" i="2"/>
  <c r="L7" i="2"/>
  <c r="M7" i="2"/>
  <c r="N7" i="2"/>
  <c r="O7" i="2"/>
  <c r="L10" i="2"/>
  <c r="M10" i="2"/>
  <c r="N10" i="2"/>
  <c r="O10" i="2"/>
  <c r="L11" i="2"/>
  <c r="M11" i="2"/>
  <c r="N11" i="2"/>
  <c r="O11" i="2"/>
  <c r="L14" i="2"/>
  <c r="M14" i="2"/>
  <c r="N14" i="2"/>
  <c r="O14" i="2"/>
  <c r="L15" i="2"/>
  <c r="M15" i="2"/>
  <c r="N15" i="2"/>
  <c r="O15" i="2"/>
  <c r="L18" i="2"/>
  <c r="M18" i="2"/>
  <c r="N18" i="2"/>
  <c r="O18" i="2"/>
  <c r="L19" i="2"/>
  <c r="M19" i="2"/>
  <c r="N19" i="2"/>
  <c r="O19" i="2"/>
  <c r="L22" i="2"/>
  <c r="M22" i="2"/>
  <c r="N22" i="2"/>
  <c r="O22" i="2"/>
  <c r="L23" i="2"/>
  <c r="M23" i="2"/>
  <c r="N23" i="2"/>
  <c r="O23" i="2"/>
  <c r="L26" i="2"/>
  <c r="M26" i="2"/>
  <c r="L27" i="2"/>
  <c r="M27" i="2"/>
  <c r="N27" i="2"/>
  <c r="L30" i="2"/>
  <c r="M30" i="2"/>
  <c r="L31" i="2"/>
  <c r="M31" i="2"/>
  <c r="N31" i="2"/>
  <c r="O31" i="2"/>
  <c r="L34" i="2"/>
  <c r="M34" i="2"/>
  <c r="N34" i="2"/>
  <c r="L35" i="2"/>
  <c r="M35" i="2"/>
  <c r="N35" i="2"/>
  <c r="O35" i="2"/>
  <c r="L38" i="2"/>
  <c r="M38" i="2"/>
  <c r="N38" i="2"/>
  <c r="O38" i="2"/>
  <c r="L39" i="2"/>
  <c r="M39" i="2"/>
  <c r="N39" i="2"/>
  <c r="O39" i="2"/>
  <c r="L42" i="2"/>
  <c r="M42" i="2"/>
  <c r="N42" i="2"/>
  <c r="O42" i="2"/>
  <c r="L43" i="2"/>
  <c r="M43" i="2"/>
  <c r="N43" i="2"/>
  <c r="O43" i="2"/>
  <c r="L46" i="2"/>
  <c r="M46" i="2"/>
  <c r="N46" i="2"/>
  <c r="O46" i="2"/>
  <c r="L47" i="2"/>
  <c r="M47" i="2"/>
  <c r="N47" i="2"/>
  <c r="O47" i="2"/>
  <c r="L50" i="2"/>
  <c r="M50" i="2"/>
  <c r="N50" i="2"/>
  <c r="O50" i="2"/>
  <c r="L51" i="2"/>
  <c r="M51" i="2"/>
  <c r="N51" i="2"/>
  <c r="O51" i="2"/>
  <c r="L54" i="2"/>
  <c r="M54" i="2"/>
  <c r="N54" i="2"/>
  <c r="O54" i="2"/>
  <c r="L55" i="2"/>
  <c r="M55" i="2"/>
  <c r="N55" i="2"/>
  <c r="O55" i="2"/>
  <c r="L58" i="2"/>
  <c r="M58" i="2"/>
  <c r="N58" i="2"/>
  <c r="O58" i="2"/>
  <c r="L59" i="2"/>
  <c r="M59" i="2"/>
  <c r="N59" i="2"/>
  <c r="O59" i="2"/>
  <c r="L62" i="2"/>
  <c r="M62" i="2"/>
  <c r="O62" i="2"/>
  <c r="L63" i="2"/>
  <c r="M63" i="2"/>
  <c r="N63" i="2"/>
  <c r="O63" i="2"/>
  <c r="M3" i="2"/>
  <c r="N3" i="2"/>
  <c r="O3" i="2"/>
  <c r="L3" i="2"/>
  <c r="L14" i="12"/>
  <c r="M14" i="12"/>
  <c r="N14" i="12"/>
  <c r="O14" i="12"/>
  <c r="L15" i="12"/>
  <c r="M15" i="12"/>
  <c r="N15" i="12"/>
  <c r="O15" i="12"/>
  <c r="L17" i="12"/>
  <c r="M17" i="12"/>
  <c r="N17" i="12"/>
  <c r="L18" i="12"/>
  <c r="M18" i="12"/>
  <c r="N18" i="12"/>
  <c r="O18" i="12"/>
  <c r="L20" i="12"/>
  <c r="M20" i="12"/>
  <c r="N20" i="12"/>
  <c r="O20" i="12"/>
  <c r="L21" i="12"/>
  <c r="M21" i="12"/>
  <c r="N21" i="12"/>
  <c r="O21" i="12"/>
  <c r="L23" i="12"/>
  <c r="M23" i="12"/>
  <c r="N23" i="12"/>
  <c r="O23" i="12"/>
  <c r="L24" i="12"/>
  <c r="M24" i="12"/>
  <c r="N24" i="12"/>
  <c r="O24" i="12"/>
  <c r="L26" i="12"/>
  <c r="M26" i="12"/>
  <c r="N26" i="12"/>
  <c r="O26" i="12"/>
  <c r="L27" i="12"/>
  <c r="M27" i="12"/>
  <c r="N27" i="12"/>
  <c r="O27" i="12"/>
  <c r="L29" i="12"/>
  <c r="M29" i="12"/>
  <c r="N29" i="12"/>
  <c r="O29" i="12"/>
  <c r="L30" i="12"/>
  <c r="M30" i="12"/>
  <c r="N30" i="12"/>
  <c r="O30" i="12"/>
  <c r="L32" i="12"/>
  <c r="M32" i="12"/>
  <c r="N32" i="12"/>
  <c r="O32" i="12"/>
  <c r="L33" i="12"/>
  <c r="M33" i="12"/>
  <c r="N33" i="12"/>
  <c r="O33" i="12"/>
  <c r="L35" i="12"/>
  <c r="M35" i="12"/>
  <c r="N35" i="12"/>
  <c r="O35" i="12"/>
  <c r="L36" i="12"/>
  <c r="M36" i="12"/>
  <c r="N36" i="12"/>
  <c r="O36" i="12"/>
  <c r="L38" i="12"/>
  <c r="M38" i="12"/>
  <c r="N38" i="12"/>
  <c r="O38" i="12"/>
  <c r="L39" i="12"/>
  <c r="M39" i="12"/>
  <c r="N39" i="12"/>
  <c r="O39" i="12"/>
  <c r="L41" i="12"/>
  <c r="M41" i="12"/>
  <c r="N41" i="12"/>
  <c r="O41" i="12"/>
  <c r="L42" i="12"/>
  <c r="M42" i="12"/>
  <c r="N42" i="12"/>
  <c r="O42" i="12"/>
  <c r="L44" i="12"/>
  <c r="M44" i="12"/>
  <c r="N44" i="12"/>
  <c r="O44" i="12"/>
  <c r="L45" i="12"/>
  <c r="M45" i="12"/>
  <c r="N45" i="12"/>
  <c r="O45" i="12"/>
  <c r="L47" i="12"/>
  <c r="M47" i="12"/>
  <c r="N47" i="12"/>
  <c r="O47" i="12"/>
  <c r="L48" i="12"/>
  <c r="M48" i="12"/>
  <c r="N48" i="12"/>
  <c r="O48" i="12"/>
  <c r="L8" i="12"/>
  <c r="M8" i="12"/>
  <c r="N8" i="12"/>
  <c r="O8" i="12"/>
  <c r="L9" i="12"/>
  <c r="M9" i="12"/>
  <c r="N9" i="12"/>
  <c r="O9" i="12"/>
  <c r="L11" i="12"/>
  <c r="M11" i="12"/>
  <c r="N11" i="12"/>
  <c r="O11" i="12"/>
  <c r="L12" i="12"/>
  <c r="M12" i="12"/>
  <c r="N12" i="12"/>
  <c r="O12" i="12"/>
  <c r="L5" i="12"/>
  <c r="M5" i="12"/>
  <c r="N5" i="12"/>
  <c r="O5" i="12"/>
  <c r="L6" i="12"/>
  <c r="M6" i="12"/>
  <c r="N6" i="12"/>
  <c r="O6" i="12"/>
  <c r="M3" i="12"/>
  <c r="N3" i="12"/>
  <c r="O3" i="12"/>
  <c r="L3" i="12"/>
  <c r="V35" i="13"/>
  <c r="Y35" i="13" s="1"/>
  <c r="V34" i="13"/>
  <c r="Y34" i="13" s="1"/>
  <c r="V33" i="13"/>
  <c r="Y33" i="13" s="1"/>
  <c r="V32" i="13"/>
  <c r="Y32" i="13" s="1"/>
  <c r="Y31" i="13"/>
  <c r="Y28" i="13"/>
  <c r="Y27" i="13"/>
  <c r="Y26" i="13"/>
  <c r="W18" i="13" s="1"/>
  <c r="Y25" i="13"/>
  <c r="N3" i="13"/>
  <c r="M3" i="13"/>
  <c r="L3" i="13"/>
  <c r="AA3" i="13" l="1"/>
  <c r="R3" i="13"/>
  <c r="Q3" i="13"/>
  <c r="AB3" i="13"/>
  <c r="W5" i="13"/>
  <c r="W9" i="13"/>
  <c r="W13" i="13"/>
  <c r="W17" i="13"/>
  <c r="W4" i="13"/>
  <c r="W8" i="13"/>
  <c r="W12" i="13"/>
  <c r="W16" i="13"/>
  <c r="W3" i="13"/>
  <c r="W7" i="13"/>
  <c r="W11" i="13"/>
  <c r="W15" i="13"/>
  <c r="W19" i="13"/>
  <c r="W6" i="13"/>
  <c r="W10" i="13"/>
  <c r="W14" i="13"/>
  <c r="X3" i="12"/>
  <c r="G5" i="13" s="1"/>
  <c r="X4" i="12"/>
  <c r="G6" i="13" s="1"/>
  <c r="X5" i="12"/>
  <c r="G7" i="13" s="1"/>
  <c r="X6" i="12"/>
  <c r="G8" i="13" s="1"/>
  <c r="X7" i="12"/>
  <c r="G9" i="13" s="1"/>
  <c r="X8" i="12"/>
  <c r="G10" i="13" s="1"/>
  <c r="X9" i="12"/>
  <c r="G11" i="13" s="1"/>
  <c r="X10" i="12"/>
  <c r="G12" i="13" s="1"/>
  <c r="X11" i="12"/>
  <c r="G13" i="13" s="1"/>
  <c r="X12" i="12"/>
  <c r="G14" i="13" s="1"/>
  <c r="X13" i="12"/>
  <c r="G15" i="13" s="1"/>
  <c r="X14" i="12"/>
  <c r="G16" i="13" s="1"/>
  <c r="X15" i="12"/>
  <c r="G17" i="13" s="1"/>
  <c r="X16" i="12"/>
  <c r="G18" i="13" s="1"/>
  <c r="X17" i="12"/>
  <c r="G19" i="13" s="1"/>
  <c r="W3" i="12"/>
  <c r="F5" i="13" s="1"/>
  <c r="W4" i="12"/>
  <c r="F6" i="13" s="1"/>
  <c r="W5" i="12"/>
  <c r="F7" i="13" s="1"/>
  <c r="W6" i="12"/>
  <c r="F8" i="13" s="1"/>
  <c r="W7" i="12"/>
  <c r="F9" i="13" s="1"/>
  <c r="W8" i="12"/>
  <c r="F10" i="13" s="1"/>
  <c r="W9" i="12"/>
  <c r="F11" i="13" s="1"/>
  <c r="W10" i="12"/>
  <c r="F12" i="13" s="1"/>
  <c r="W11" i="12"/>
  <c r="F13" i="13" s="1"/>
  <c r="W12" i="12"/>
  <c r="F14" i="13" s="1"/>
  <c r="W13" i="12"/>
  <c r="F15" i="13" s="1"/>
  <c r="W14" i="12"/>
  <c r="F16" i="13" s="1"/>
  <c r="W15" i="12"/>
  <c r="F17" i="13" s="1"/>
  <c r="W16" i="12"/>
  <c r="F18" i="13" s="1"/>
  <c r="W17" i="12"/>
  <c r="F19" i="13" s="1"/>
  <c r="V3" i="12"/>
  <c r="E5" i="13" s="1"/>
  <c r="V4" i="12"/>
  <c r="E6" i="13" s="1"/>
  <c r="V5" i="12"/>
  <c r="E7" i="13" s="1"/>
  <c r="V6" i="12"/>
  <c r="E8" i="13" s="1"/>
  <c r="V7" i="12"/>
  <c r="E9" i="13" s="1"/>
  <c r="V8" i="12"/>
  <c r="E10" i="13" s="1"/>
  <c r="V9" i="12"/>
  <c r="E11" i="13" s="1"/>
  <c r="V10" i="12"/>
  <c r="E12" i="13" s="1"/>
  <c r="V11" i="12"/>
  <c r="E13" i="13" s="1"/>
  <c r="V12" i="12"/>
  <c r="E14" i="13" s="1"/>
  <c r="V13" i="12"/>
  <c r="E15" i="13" s="1"/>
  <c r="V14" i="12"/>
  <c r="E16" i="13" s="1"/>
  <c r="V15" i="12"/>
  <c r="E17" i="13" s="1"/>
  <c r="V16" i="12"/>
  <c r="E18" i="13" s="1"/>
  <c r="V17" i="12"/>
  <c r="E19" i="13" s="1"/>
  <c r="U3" i="12"/>
  <c r="D5" i="13" s="1"/>
  <c r="U4" i="12"/>
  <c r="D6" i="13" s="1"/>
  <c r="U5" i="12"/>
  <c r="D7" i="13" s="1"/>
  <c r="U6" i="12"/>
  <c r="D8" i="13" s="1"/>
  <c r="U7" i="12"/>
  <c r="D9" i="13" s="1"/>
  <c r="U8" i="12"/>
  <c r="D10" i="13" s="1"/>
  <c r="U9" i="12"/>
  <c r="D11" i="13" s="1"/>
  <c r="U10" i="12"/>
  <c r="D12" i="13" s="1"/>
  <c r="U11" i="12"/>
  <c r="D13" i="13" s="1"/>
  <c r="U12" i="12"/>
  <c r="D14" i="13" s="1"/>
  <c r="U13" i="12"/>
  <c r="D15" i="13" s="1"/>
  <c r="L15" i="13" s="1"/>
  <c r="U14" i="12"/>
  <c r="D16" i="13" s="1"/>
  <c r="L16" i="13" s="1"/>
  <c r="U15" i="12"/>
  <c r="D17" i="13" s="1"/>
  <c r="L17" i="13" s="1"/>
  <c r="U16" i="12"/>
  <c r="D18" i="13" s="1"/>
  <c r="L18" i="13" s="1"/>
  <c r="U17" i="12"/>
  <c r="D19" i="13" s="1"/>
  <c r="L19" i="13" s="1"/>
  <c r="X2" i="12"/>
  <c r="G4" i="13" s="1"/>
  <c r="W2" i="12"/>
  <c r="F4" i="13" s="1"/>
  <c r="E4" i="13"/>
  <c r="U2" i="12"/>
  <c r="D4" i="13" s="1"/>
  <c r="M2" i="12"/>
  <c r="N2" i="12"/>
  <c r="O2" i="12"/>
  <c r="L2" i="12"/>
  <c r="G5" i="12"/>
  <c r="H5" i="12"/>
  <c r="I5" i="12"/>
  <c r="J5" i="12"/>
  <c r="G8" i="12"/>
  <c r="H8" i="12"/>
  <c r="I8" i="12"/>
  <c r="J8" i="12"/>
  <c r="G11" i="12"/>
  <c r="H11" i="12"/>
  <c r="I11" i="12"/>
  <c r="J11" i="12"/>
  <c r="G14" i="12"/>
  <c r="H14" i="12"/>
  <c r="I14" i="12"/>
  <c r="J14" i="12"/>
  <c r="G17" i="12"/>
  <c r="H17" i="12"/>
  <c r="I17" i="12"/>
  <c r="J17" i="12"/>
  <c r="G20" i="12"/>
  <c r="H20" i="12"/>
  <c r="I20" i="12"/>
  <c r="J20" i="12"/>
  <c r="G23" i="12"/>
  <c r="H23" i="12"/>
  <c r="I23" i="12"/>
  <c r="J23" i="12"/>
  <c r="G26" i="12"/>
  <c r="H26" i="12"/>
  <c r="I26" i="12"/>
  <c r="J26" i="12"/>
  <c r="G29" i="12"/>
  <c r="H29" i="12"/>
  <c r="I29" i="12"/>
  <c r="J29" i="12"/>
  <c r="G32" i="12"/>
  <c r="H32" i="12"/>
  <c r="I32" i="12"/>
  <c r="J32" i="12"/>
  <c r="G35" i="12"/>
  <c r="H35" i="12"/>
  <c r="I35" i="12"/>
  <c r="J35" i="12"/>
  <c r="G38" i="12"/>
  <c r="H38" i="12"/>
  <c r="I38" i="12"/>
  <c r="J38" i="12"/>
  <c r="G41" i="12"/>
  <c r="H41" i="12"/>
  <c r="I41" i="12"/>
  <c r="J41" i="12"/>
  <c r="G44" i="12"/>
  <c r="H44" i="12"/>
  <c r="I44" i="12"/>
  <c r="J44" i="12"/>
  <c r="G47" i="12"/>
  <c r="H47" i="12"/>
  <c r="I47" i="12"/>
  <c r="J47" i="12"/>
  <c r="H2" i="12"/>
  <c r="I2" i="12"/>
  <c r="J2" i="12"/>
  <c r="G2" i="12"/>
  <c r="V35" i="11"/>
  <c r="Y35" i="11" s="1"/>
  <c r="V34" i="11"/>
  <c r="Y34" i="11" s="1"/>
  <c r="Y33" i="11"/>
  <c r="V33" i="11"/>
  <c r="V32" i="11"/>
  <c r="Y32" i="11" s="1"/>
  <c r="Y31" i="11"/>
  <c r="Y28" i="11"/>
  <c r="Y27" i="11"/>
  <c r="Y26" i="11"/>
  <c r="W18" i="11" s="1"/>
  <c r="Y25" i="11"/>
  <c r="Q3" i="11"/>
  <c r="Y3" i="11" s="1"/>
  <c r="O3" i="11"/>
  <c r="N3" i="11"/>
  <c r="M3" i="11"/>
  <c r="L3" i="11"/>
  <c r="X3" i="6"/>
  <c r="G5" i="11" s="1"/>
  <c r="O5" i="11" s="1"/>
  <c r="X4" i="6"/>
  <c r="G6" i="11" s="1"/>
  <c r="O6" i="11" s="1"/>
  <c r="X5" i="6"/>
  <c r="G7" i="11" s="1"/>
  <c r="O7" i="11" s="1"/>
  <c r="X6" i="6"/>
  <c r="G8" i="11" s="1"/>
  <c r="O8" i="11" s="1"/>
  <c r="X7" i="6"/>
  <c r="G9" i="11" s="1"/>
  <c r="O9" i="11" s="1"/>
  <c r="X8" i="6"/>
  <c r="G10" i="11" s="1"/>
  <c r="O10" i="11" s="1"/>
  <c r="X9" i="6"/>
  <c r="G11" i="11" s="1"/>
  <c r="O11" i="11" s="1"/>
  <c r="X10" i="6"/>
  <c r="G12" i="11" s="1"/>
  <c r="O12" i="11" s="1"/>
  <c r="X11" i="6"/>
  <c r="G13" i="11" s="1"/>
  <c r="O13" i="11" s="1"/>
  <c r="X12" i="6"/>
  <c r="G14" i="11" s="1"/>
  <c r="O14" i="11" s="1"/>
  <c r="X13" i="6"/>
  <c r="G15" i="11" s="1"/>
  <c r="O15" i="11" s="1"/>
  <c r="X14" i="6"/>
  <c r="G16" i="11" s="1"/>
  <c r="O16" i="11" s="1"/>
  <c r="X15" i="6"/>
  <c r="G17" i="11" s="1"/>
  <c r="O17" i="11" s="1"/>
  <c r="X16" i="6"/>
  <c r="G18" i="11" s="1"/>
  <c r="O18" i="11" s="1"/>
  <c r="X17" i="6"/>
  <c r="G19" i="11" s="1"/>
  <c r="O19" i="11" s="1"/>
  <c r="W3" i="6"/>
  <c r="F5" i="11" s="1"/>
  <c r="N5" i="11" s="1"/>
  <c r="W4" i="6"/>
  <c r="F6" i="11" s="1"/>
  <c r="N6" i="11" s="1"/>
  <c r="W5" i="6"/>
  <c r="F7" i="11" s="1"/>
  <c r="N7" i="11" s="1"/>
  <c r="W6" i="6"/>
  <c r="F8" i="11" s="1"/>
  <c r="N8" i="11" s="1"/>
  <c r="W7" i="6"/>
  <c r="F9" i="11" s="1"/>
  <c r="N9" i="11" s="1"/>
  <c r="W8" i="6"/>
  <c r="F10" i="11" s="1"/>
  <c r="N10" i="11" s="1"/>
  <c r="W9" i="6"/>
  <c r="F11" i="11" s="1"/>
  <c r="N11" i="11" s="1"/>
  <c r="W10" i="6"/>
  <c r="F12" i="11" s="1"/>
  <c r="N12" i="11" s="1"/>
  <c r="W11" i="6"/>
  <c r="F13" i="11" s="1"/>
  <c r="N13" i="11" s="1"/>
  <c r="W12" i="6"/>
  <c r="F14" i="11" s="1"/>
  <c r="N14" i="11" s="1"/>
  <c r="W13" i="6"/>
  <c r="F15" i="11" s="1"/>
  <c r="N15" i="11" s="1"/>
  <c r="W14" i="6"/>
  <c r="F16" i="11" s="1"/>
  <c r="N16" i="11" s="1"/>
  <c r="W15" i="6"/>
  <c r="F17" i="11" s="1"/>
  <c r="N17" i="11" s="1"/>
  <c r="W16" i="6"/>
  <c r="F18" i="11" s="1"/>
  <c r="N18" i="11" s="1"/>
  <c r="W17" i="6"/>
  <c r="F19" i="11" s="1"/>
  <c r="N19" i="11" s="1"/>
  <c r="V3" i="6"/>
  <c r="E5" i="11" s="1"/>
  <c r="M5" i="11" s="1"/>
  <c r="V4" i="6"/>
  <c r="E6" i="11" s="1"/>
  <c r="M6" i="11" s="1"/>
  <c r="V5" i="6"/>
  <c r="E7" i="11" s="1"/>
  <c r="M7" i="11" s="1"/>
  <c r="V6" i="6"/>
  <c r="E8" i="11" s="1"/>
  <c r="M8" i="11" s="1"/>
  <c r="V7" i="6"/>
  <c r="E9" i="11" s="1"/>
  <c r="M9" i="11" s="1"/>
  <c r="V8" i="6"/>
  <c r="E10" i="11" s="1"/>
  <c r="M10" i="11" s="1"/>
  <c r="V9" i="6"/>
  <c r="E11" i="11" s="1"/>
  <c r="M11" i="11" s="1"/>
  <c r="V10" i="6"/>
  <c r="E12" i="11" s="1"/>
  <c r="M12" i="11" s="1"/>
  <c r="V11" i="6"/>
  <c r="E13" i="11" s="1"/>
  <c r="M13" i="11" s="1"/>
  <c r="V12" i="6"/>
  <c r="E14" i="11" s="1"/>
  <c r="M14" i="11" s="1"/>
  <c r="V13" i="6"/>
  <c r="E15" i="11" s="1"/>
  <c r="M15" i="11" s="1"/>
  <c r="V14" i="6"/>
  <c r="E16" i="11" s="1"/>
  <c r="M16" i="11" s="1"/>
  <c r="V15" i="6"/>
  <c r="E17" i="11" s="1"/>
  <c r="M17" i="11" s="1"/>
  <c r="V16" i="6"/>
  <c r="E18" i="11" s="1"/>
  <c r="M18" i="11" s="1"/>
  <c r="V17" i="6"/>
  <c r="E19" i="11" s="1"/>
  <c r="M19" i="11" s="1"/>
  <c r="X2" i="6"/>
  <c r="G4" i="11" s="1"/>
  <c r="O4" i="11" s="1"/>
  <c r="W2" i="6"/>
  <c r="F4" i="11" s="1"/>
  <c r="N4" i="11" s="1"/>
  <c r="V2" i="6"/>
  <c r="E4" i="11" s="1"/>
  <c r="M4" i="11" s="1"/>
  <c r="U3" i="6"/>
  <c r="D5" i="11" s="1"/>
  <c r="L5" i="11" s="1"/>
  <c r="U4" i="6"/>
  <c r="D6" i="11" s="1"/>
  <c r="U5" i="6"/>
  <c r="D7" i="11" s="1"/>
  <c r="U6" i="6"/>
  <c r="D8" i="11" s="1"/>
  <c r="L8" i="11" s="1"/>
  <c r="U7" i="6"/>
  <c r="D9" i="11" s="1"/>
  <c r="L9" i="11" s="1"/>
  <c r="U8" i="6"/>
  <c r="D10" i="11" s="1"/>
  <c r="U9" i="6"/>
  <c r="D11" i="11" s="1"/>
  <c r="L11" i="11" s="1"/>
  <c r="U10" i="6"/>
  <c r="D12" i="11" s="1"/>
  <c r="L12" i="11" s="1"/>
  <c r="U11" i="6"/>
  <c r="D13" i="11" s="1"/>
  <c r="L13" i="11" s="1"/>
  <c r="U12" i="6"/>
  <c r="D14" i="11" s="1"/>
  <c r="U13" i="6"/>
  <c r="D15" i="11" s="1"/>
  <c r="L15" i="11" s="1"/>
  <c r="U14" i="6"/>
  <c r="D16" i="11" s="1"/>
  <c r="L16" i="11" s="1"/>
  <c r="U15" i="6"/>
  <c r="D17" i="11" s="1"/>
  <c r="L17" i="11" s="1"/>
  <c r="U16" i="6"/>
  <c r="D18" i="11" s="1"/>
  <c r="U17" i="6"/>
  <c r="D19" i="11" s="1"/>
  <c r="L19" i="11" s="1"/>
  <c r="U2" i="6"/>
  <c r="D4" i="11" s="1"/>
  <c r="L4" i="11" s="1"/>
  <c r="M2" i="6"/>
  <c r="N2" i="6"/>
  <c r="O2" i="6"/>
  <c r="L2" i="6"/>
  <c r="V35" i="10"/>
  <c r="Y35" i="10" s="1"/>
  <c r="V34" i="10"/>
  <c r="Y34" i="10" s="1"/>
  <c r="Y33" i="10"/>
  <c r="V33" i="10"/>
  <c r="V32" i="10"/>
  <c r="Y32" i="10" s="1"/>
  <c r="Y31" i="10"/>
  <c r="Y28" i="10"/>
  <c r="W19" i="10" s="1"/>
  <c r="Y27" i="10"/>
  <c r="Y26" i="10"/>
  <c r="W18" i="10" s="1"/>
  <c r="Y25" i="10"/>
  <c r="O3" i="10"/>
  <c r="N3" i="10"/>
  <c r="M3" i="10"/>
  <c r="L3" i="10"/>
  <c r="X17" i="5"/>
  <c r="G19" i="10" s="1"/>
  <c r="O19" i="10" s="1"/>
  <c r="W17" i="5"/>
  <c r="F19" i="10" s="1"/>
  <c r="N19" i="10" s="1"/>
  <c r="V17" i="5"/>
  <c r="E19" i="10" s="1"/>
  <c r="M19" i="10" s="1"/>
  <c r="U17" i="5"/>
  <c r="D19" i="10" s="1"/>
  <c r="L19" i="10" s="1"/>
  <c r="X16" i="5"/>
  <c r="G18" i="10" s="1"/>
  <c r="O18" i="10" s="1"/>
  <c r="W16" i="5"/>
  <c r="F18" i="10" s="1"/>
  <c r="N18" i="10" s="1"/>
  <c r="V16" i="5"/>
  <c r="E18" i="10" s="1"/>
  <c r="M18" i="10" s="1"/>
  <c r="U16" i="5"/>
  <c r="D18" i="10" s="1"/>
  <c r="X15" i="5"/>
  <c r="G17" i="10" s="1"/>
  <c r="O17" i="10" s="1"/>
  <c r="W15" i="5"/>
  <c r="F17" i="10" s="1"/>
  <c r="N17" i="10" s="1"/>
  <c r="V15" i="5"/>
  <c r="E17" i="10" s="1"/>
  <c r="M17" i="10" s="1"/>
  <c r="U15" i="5"/>
  <c r="D17" i="10" s="1"/>
  <c r="L17" i="10" s="1"/>
  <c r="X14" i="5"/>
  <c r="G16" i="10" s="1"/>
  <c r="O16" i="10" s="1"/>
  <c r="W14" i="5"/>
  <c r="F16" i="10" s="1"/>
  <c r="N16" i="10" s="1"/>
  <c r="V14" i="5"/>
  <c r="E16" i="10" s="1"/>
  <c r="M16" i="10" s="1"/>
  <c r="U14" i="5"/>
  <c r="D16" i="10" s="1"/>
  <c r="X13" i="5"/>
  <c r="G15" i="10" s="1"/>
  <c r="O15" i="10" s="1"/>
  <c r="W13" i="5"/>
  <c r="F15" i="10" s="1"/>
  <c r="N15" i="10" s="1"/>
  <c r="V13" i="5"/>
  <c r="E15" i="10" s="1"/>
  <c r="M15" i="10" s="1"/>
  <c r="U13" i="5"/>
  <c r="D15" i="10" s="1"/>
  <c r="L15" i="10" s="1"/>
  <c r="X12" i="5"/>
  <c r="G14" i="10" s="1"/>
  <c r="O14" i="10" s="1"/>
  <c r="W12" i="5"/>
  <c r="F14" i="10" s="1"/>
  <c r="N14" i="10" s="1"/>
  <c r="V12" i="5"/>
  <c r="E14" i="10" s="1"/>
  <c r="M14" i="10" s="1"/>
  <c r="U12" i="5"/>
  <c r="D14" i="10" s="1"/>
  <c r="X11" i="5"/>
  <c r="G13" i="10" s="1"/>
  <c r="O13" i="10" s="1"/>
  <c r="W11" i="5"/>
  <c r="F13" i="10" s="1"/>
  <c r="N13" i="10" s="1"/>
  <c r="V11" i="5"/>
  <c r="E13" i="10" s="1"/>
  <c r="M13" i="10" s="1"/>
  <c r="U11" i="5"/>
  <c r="D13" i="10" s="1"/>
  <c r="L13" i="10" s="1"/>
  <c r="X10" i="5"/>
  <c r="G12" i="10" s="1"/>
  <c r="O12" i="10" s="1"/>
  <c r="W10" i="5"/>
  <c r="F12" i="10" s="1"/>
  <c r="N12" i="10" s="1"/>
  <c r="V10" i="5"/>
  <c r="E12" i="10" s="1"/>
  <c r="M12" i="10" s="1"/>
  <c r="U10" i="5"/>
  <c r="D12" i="10" s="1"/>
  <c r="X9" i="5"/>
  <c r="G11" i="10" s="1"/>
  <c r="O11" i="10" s="1"/>
  <c r="W9" i="5"/>
  <c r="F11" i="10" s="1"/>
  <c r="N11" i="10" s="1"/>
  <c r="V9" i="5"/>
  <c r="E11" i="10" s="1"/>
  <c r="M11" i="10" s="1"/>
  <c r="U9" i="5"/>
  <c r="D11" i="10" s="1"/>
  <c r="L11" i="10" s="1"/>
  <c r="X8" i="5"/>
  <c r="G10" i="10" s="1"/>
  <c r="O10" i="10" s="1"/>
  <c r="W8" i="5"/>
  <c r="F10" i="10" s="1"/>
  <c r="N10" i="10" s="1"/>
  <c r="V8" i="5"/>
  <c r="E10" i="10" s="1"/>
  <c r="M10" i="10" s="1"/>
  <c r="U8" i="5"/>
  <c r="D10" i="10" s="1"/>
  <c r="X7" i="5"/>
  <c r="G9" i="10" s="1"/>
  <c r="O9" i="10" s="1"/>
  <c r="W7" i="5"/>
  <c r="F9" i="10" s="1"/>
  <c r="N9" i="10" s="1"/>
  <c r="V7" i="5"/>
  <c r="E9" i="10" s="1"/>
  <c r="M9" i="10" s="1"/>
  <c r="U7" i="5"/>
  <c r="D9" i="10" s="1"/>
  <c r="L9" i="10" s="1"/>
  <c r="X6" i="5"/>
  <c r="G8" i="10" s="1"/>
  <c r="O8" i="10" s="1"/>
  <c r="W6" i="5"/>
  <c r="F8" i="10" s="1"/>
  <c r="N8" i="10" s="1"/>
  <c r="V6" i="5"/>
  <c r="E8" i="10" s="1"/>
  <c r="M8" i="10" s="1"/>
  <c r="U6" i="5"/>
  <c r="D8" i="10" s="1"/>
  <c r="X5" i="5"/>
  <c r="G7" i="10" s="1"/>
  <c r="O7" i="10" s="1"/>
  <c r="W5" i="5"/>
  <c r="F7" i="10" s="1"/>
  <c r="N7" i="10" s="1"/>
  <c r="V5" i="5"/>
  <c r="E7" i="10" s="1"/>
  <c r="M7" i="10" s="1"/>
  <c r="U5" i="5"/>
  <c r="D7" i="10" s="1"/>
  <c r="L7" i="10" s="1"/>
  <c r="X4" i="5"/>
  <c r="G6" i="10" s="1"/>
  <c r="O6" i="10" s="1"/>
  <c r="W4" i="5"/>
  <c r="F6" i="10" s="1"/>
  <c r="N6" i="10" s="1"/>
  <c r="V4" i="5"/>
  <c r="E6" i="10" s="1"/>
  <c r="M6" i="10" s="1"/>
  <c r="U4" i="5"/>
  <c r="D6" i="10" s="1"/>
  <c r="X3" i="5"/>
  <c r="G5" i="10" s="1"/>
  <c r="O5" i="10" s="1"/>
  <c r="W3" i="5"/>
  <c r="F5" i="10" s="1"/>
  <c r="N5" i="10" s="1"/>
  <c r="V3" i="5"/>
  <c r="E5" i="10" s="1"/>
  <c r="M5" i="10" s="1"/>
  <c r="U3" i="5"/>
  <c r="D5" i="10" s="1"/>
  <c r="L5" i="10" s="1"/>
  <c r="X2" i="5"/>
  <c r="G4" i="10" s="1"/>
  <c r="O4" i="10" s="1"/>
  <c r="W2" i="5"/>
  <c r="F4" i="10" s="1"/>
  <c r="N4" i="10" s="1"/>
  <c r="V2" i="5"/>
  <c r="E4" i="10" s="1"/>
  <c r="M4" i="10" s="1"/>
  <c r="U2" i="5"/>
  <c r="D4" i="10" s="1"/>
  <c r="O2" i="5"/>
  <c r="N2" i="5"/>
  <c r="M2" i="5"/>
  <c r="L2" i="5"/>
  <c r="V35" i="9"/>
  <c r="Y35" i="9" s="1"/>
  <c r="V34" i="9"/>
  <c r="Y34" i="9" s="1"/>
  <c r="V33" i="9"/>
  <c r="Y33" i="9" s="1"/>
  <c r="V32" i="9"/>
  <c r="Y32" i="9" s="1"/>
  <c r="Y31" i="9"/>
  <c r="Z28" i="9"/>
  <c r="AC28" i="9" s="1"/>
  <c r="Y28" i="9"/>
  <c r="W17" i="9" s="1"/>
  <c r="Y27" i="9"/>
  <c r="Y26" i="9"/>
  <c r="Y25" i="9"/>
  <c r="O3" i="9"/>
  <c r="N3" i="9"/>
  <c r="M3" i="9"/>
  <c r="L3" i="9"/>
  <c r="X3" i="4"/>
  <c r="G5" i="9" s="1"/>
  <c r="O5" i="9" s="1"/>
  <c r="X4" i="4"/>
  <c r="G6" i="9" s="1"/>
  <c r="O6" i="9" s="1"/>
  <c r="X5" i="4"/>
  <c r="G7" i="9" s="1"/>
  <c r="O7" i="9" s="1"/>
  <c r="X6" i="4"/>
  <c r="G8" i="9" s="1"/>
  <c r="O8" i="9" s="1"/>
  <c r="X7" i="4"/>
  <c r="G9" i="9" s="1"/>
  <c r="O9" i="9" s="1"/>
  <c r="X8" i="4"/>
  <c r="G10" i="9" s="1"/>
  <c r="O10" i="9" s="1"/>
  <c r="X9" i="4"/>
  <c r="G11" i="9" s="1"/>
  <c r="O11" i="9" s="1"/>
  <c r="X10" i="4"/>
  <c r="G12" i="9" s="1"/>
  <c r="O12" i="9" s="1"/>
  <c r="X11" i="4"/>
  <c r="G13" i="9" s="1"/>
  <c r="O13" i="9" s="1"/>
  <c r="X12" i="4"/>
  <c r="G14" i="9" s="1"/>
  <c r="O14" i="9" s="1"/>
  <c r="X13" i="4"/>
  <c r="G15" i="9" s="1"/>
  <c r="O15" i="9" s="1"/>
  <c r="X14" i="4"/>
  <c r="G16" i="9" s="1"/>
  <c r="O16" i="9" s="1"/>
  <c r="X15" i="4"/>
  <c r="G17" i="9" s="1"/>
  <c r="O17" i="9" s="1"/>
  <c r="X16" i="4"/>
  <c r="G18" i="9" s="1"/>
  <c r="O18" i="9" s="1"/>
  <c r="X17" i="4"/>
  <c r="G19" i="9" s="1"/>
  <c r="O19" i="9" s="1"/>
  <c r="W3" i="4"/>
  <c r="F5" i="9" s="1"/>
  <c r="N5" i="9" s="1"/>
  <c r="W4" i="4"/>
  <c r="F6" i="9" s="1"/>
  <c r="N6" i="9" s="1"/>
  <c r="W5" i="4"/>
  <c r="F7" i="9" s="1"/>
  <c r="N7" i="9" s="1"/>
  <c r="W6" i="4"/>
  <c r="F8" i="9" s="1"/>
  <c r="N8" i="9" s="1"/>
  <c r="W7" i="4"/>
  <c r="F9" i="9" s="1"/>
  <c r="N9" i="9" s="1"/>
  <c r="W8" i="4"/>
  <c r="F10" i="9" s="1"/>
  <c r="N10" i="9" s="1"/>
  <c r="W9" i="4"/>
  <c r="F11" i="9" s="1"/>
  <c r="N11" i="9" s="1"/>
  <c r="W10" i="4"/>
  <c r="F12" i="9" s="1"/>
  <c r="N12" i="9" s="1"/>
  <c r="W11" i="4"/>
  <c r="F13" i="9" s="1"/>
  <c r="N13" i="9" s="1"/>
  <c r="W12" i="4"/>
  <c r="F14" i="9" s="1"/>
  <c r="N14" i="9" s="1"/>
  <c r="W13" i="4"/>
  <c r="F15" i="9" s="1"/>
  <c r="N15" i="9" s="1"/>
  <c r="W14" i="4"/>
  <c r="F16" i="9" s="1"/>
  <c r="N16" i="9" s="1"/>
  <c r="W15" i="4"/>
  <c r="F17" i="9" s="1"/>
  <c r="N17" i="9" s="1"/>
  <c r="W16" i="4"/>
  <c r="F18" i="9" s="1"/>
  <c r="N18" i="9" s="1"/>
  <c r="W17" i="4"/>
  <c r="F19" i="9" s="1"/>
  <c r="N19" i="9" s="1"/>
  <c r="V3" i="4"/>
  <c r="E5" i="9" s="1"/>
  <c r="M5" i="9" s="1"/>
  <c r="V4" i="4"/>
  <c r="E6" i="9" s="1"/>
  <c r="M6" i="9" s="1"/>
  <c r="V5" i="4"/>
  <c r="E7" i="9" s="1"/>
  <c r="M7" i="9" s="1"/>
  <c r="V6" i="4"/>
  <c r="E8" i="9" s="1"/>
  <c r="M8" i="9" s="1"/>
  <c r="V7" i="4"/>
  <c r="E9" i="9" s="1"/>
  <c r="M9" i="9" s="1"/>
  <c r="V8" i="4"/>
  <c r="E10" i="9" s="1"/>
  <c r="M10" i="9" s="1"/>
  <c r="V9" i="4"/>
  <c r="E11" i="9" s="1"/>
  <c r="M11" i="9" s="1"/>
  <c r="V10" i="4"/>
  <c r="E12" i="9" s="1"/>
  <c r="M12" i="9" s="1"/>
  <c r="V11" i="4"/>
  <c r="E13" i="9" s="1"/>
  <c r="M13" i="9" s="1"/>
  <c r="V12" i="4"/>
  <c r="E14" i="9" s="1"/>
  <c r="M14" i="9" s="1"/>
  <c r="V13" i="4"/>
  <c r="E15" i="9" s="1"/>
  <c r="M15" i="9" s="1"/>
  <c r="V14" i="4"/>
  <c r="E16" i="9" s="1"/>
  <c r="M16" i="9" s="1"/>
  <c r="V15" i="4"/>
  <c r="E17" i="9" s="1"/>
  <c r="M17" i="9" s="1"/>
  <c r="V16" i="4"/>
  <c r="E18" i="9" s="1"/>
  <c r="M18" i="9" s="1"/>
  <c r="V17" i="4"/>
  <c r="E19" i="9" s="1"/>
  <c r="M19" i="9" s="1"/>
  <c r="U3" i="4"/>
  <c r="D5" i="9" s="1"/>
  <c r="L5" i="9" s="1"/>
  <c r="U4" i="4"/>
  <c r="D6" i="9" s="1"/>
  <c r="L6" i="9" s="1"/>
  <c r="U5" i="4"/>
  <c r="D7" i="9" s="1"/>
  <c r="L7" i="9" s="1"/>
  <c r="U6" i="4"/>
  <c r="D8" i="9" s="1"/>
  <c r="L8" i="9" s="1"/>
  <c r="U7" i="4"/>
  <c r="D9" i="9" s="1"/>
  <c r="L9" i="9" s="1"/>
  <c r="U8" i="4"/>
  <c r="D10" i="9" s="1"/>
  <c r="L10" i="9" s="1"/>
  <c r="U9" i="4"/>
  <c r="D11" i="9" s="1"/>
  <c r="L11" i="9" s="1"/>
  <c r="U10" i="4"/>
  <c r="D12" i="9" s="1"/>
  <c r="L12" i="9" s="1"/>
  <c r="U11" i="4"/>
  <c r="D13" i="9" s="1"/>
  <c r="L13" i="9" s="1"/>
  <c r="U12" i="4"/>
  <c r="D14" i="9" s="1"/>
  <c r="L14" i="9" s="1"/>
  <c r="U13" i="4"/>
  <c r="D15" i="9" s="1"/>
  <c r="L15" i="9" s="1"/>
  <c r="U14" i="4"/>
  <c r="D16" i="9" s="1"/>
  <c r="L16" i="9" s="1"/>
  <c r="U15" i="4"/>
  <c r="D17" i="9" s="1"/>
  <c r="L17" i="9" s="1"/>
  <c r="U16" i="4"/>
  <c r="D18" i="9" s="1"/>
  <c r="L18" i="9" s="1"/>
  <c r="U17" i="4"/>
  <c r="D19" i="9" s="1"/>
  <c r="L19" i="9" s="1"/>
  <c r="X2" i="4"/>
  <c r="G4" i="9" s="1"/>
  <c r="O4" i="9" s="1"/>
  <c r="W2" i="4"/>
  <c r="F4" i="9" s="1"/>
  <c r="N4" i="9" s="1"/>
  <c r="U2" i="4"/>
  <c r="D4" i="9" s="1"/>
  <c r="L4" i="9" s="1"/>
  <c r="M2" i="4"/>
  <c r="V2" i="4" s="1"/>
  <c r="E4" i="9" s="1"/>
  <c r="M4" i="9" s="1"/>
  <c r="N2" i="4"/>
  <c r="O2" i="4"/>
  <c r="L2" i="4"/>
  <c r="Y35" i="8"/>
  <c r="V35" i="8"/>
  <c r="V34" i="8"/>
  <c r="Y34" i="8" s="1"/>
  <c r="Y33" i="8"/>
  <c r="V33" i="8"/>
  <c r="V32" i="8"/>
  <c r="Y32" i="8" s="1"/>
  <c r="Y31" i="8"/>
  <c r="Y28" i="8"/>
  <c r="W19" i="8" s="1"/>
  <c r="Y27" i="8"/>
  <c r="Y26" i="8"/>
  <c r="W3" i="8" s="1"/>
  <c r="Y25" i="8"/>
  <c r="W18" i="8"/>
  <c r="W16" i="8"/>
  <c r="W14" i="8"/>
  <c r="W12" i="8"/>
  <c r="W10" i="8"/>
  <c r="W8" i="8"/>
  <c r="W6" i="8"/>
  <c r="W4" i="8"/>
  <c r="O3" i="8"/>
  <c r="N3" i="8"/>
  <c r="M3" i="8"/>
  <c r="L3" i="8"/>
  <c r="X17" i="3"/>
  <c r="G19" i="8" s="1"/>
  <c r="O19" i="8" s="1"/>
  <c r="W17" i="3"/>
  <c r="F19" i="8" s="1"/>
  <c r="N19" i="8" s="1"/>
  <c r="V17" i="3"/>
  <c r="E19" i="8" s="1"/>
  <c r="M19" i="8" s="1"/>
  <c r="U17" i="3"/>
  <c r="D19" i="8" s="1"/>
  <c r="L19" i="8" s="1"/>
  <c r="X16" i="3"/>
  <c r="G18" i="8" s="1"/>
  <c r="W16" i="3"/>
  <c r="F18" i="8" s="1"/>
  <c r="N18" i="8" s="1"/>
  <c r="V16" i="3"/>
  <c r="E18" i="8" s="1"/>
  <c r="M18" i="8" s="1"/>
  <c r="U16" i="3"/>
  <c r="D18" i="8" s="1"/>
  <c r="X15" i="3"/>
  <c r="G17" i="8" s="1"/>
  <c r="O17" i="8" s="1"/>
  <c r="W15" i="3"/>
  <c r="F17" i="8" s="1"/>
  <c r="N17" i="8" s="1"/>
  <c r="V15" i="3"/>
  <c r="E17" i="8" s="1"/>
  <c r="M17" i="8" s="1"/>
  <c r="U15" i="3"/>
  <c r="D17" i="8" s="1"/>
  <c r="L17" i="8" s="1"/>
  <c r="X14" i="3"/>
  <c r="G16" i="8" s="1"/>
  <c r="W14" i="3"/>
  <c r="F16" i="8" s="1"/>
  <c r="N16" i="8" s="1"/>
  <c r="V14" i="3"/>
  <c r="E16" i="8" s="1"/>
  <c r="M16" i="8" s="1"/>
  <c r="U14" i="3"/>
  <c r="D16" i="8" s="1"/>
  <c r="X13" i="3"/>
  <c r="G15" i="8" s="1"/>
  <c r="O15" i="8" s="1"/>
  <c r="W13" i="3"/>
  <c r="F15" i="8" s="1"/>
  <c r="N15" i="8" s="1"/>
  <c r="V13" i="3"/>
  <c r="E15" i="8" s="1"/>
  <c r="M15" i="8" s="1"/>
  <c r="U13" i="3"/>
  <c r="D15" i="8" s="1"/>
  <c r="L15" i="8" s="1"/>
  <c r="X12" i="3"/>
  <c r="G14" i="8" s="1"/>
  <c r="W12" i="3"/>
  <c r="F14" i="8" s="1"/>
  <c r="N14" i="8" s="1"/>
  <c r="V12" i="3"/>
  <c r="E14" i="8" s="1"/>
  <c r="M14" i="8" s="1"/>
  <c r="U12" i="3"/>
  <c r="D14" i="8" s="1"/>
  <c r="X11" i="3"/>
  <c r="G13" i="8" s="1"/>
  <c r="O13" i="8" s="1"/>
  <c r="W11" i="3"/>
  <c r="F13" i="8" s="1"/>
  <c r="N13" i="8" s="1"/>
  <c r="V11" i="3"/>
  <c r="E13" i="8" s="1"/>
  <c r="M13" i="8" s="1"/>
  <c r="U11" i="3"/>
  <c r="D13" i="8" s="1"/>
  <c r="L13" i="8" s="1"/>
  <c r="X10" i="3"/>
  <c r="G12" i="8" s="1"/>
  <c r="W10" i="3"/>
  <c r="F12" i="8" s="1"/>
  <c r="N12" i="8" s="1"/>
  <c r="V10" i="3"/>
  <c r="E12" i="8" s="1"/>
  <c r="M12" i="8" s="1"/>
  <c r="U10" i="3"/>
  <c r="D12" i="8" s="1"/>
  <c r="X9" i="3"/>
  <c r="G11" i="8" s="1"/>
  <c r="O11" i="8" s="1"/>
  <c r="W9" i="3"/>
  <c r="F11" i="8" s="1"/>
  <c r="N11" i="8" s="1"/>
  <c r="V9" i="3"/>
  <c r="E11" i="8" s="1"/>
  <c r="M11" i="8" s="1"/>
  <c r="U9" i="3"/>
  <c r="D11" i="8" s="1"/>
  <c r="L11" i="8" s="1"/>
  <c r="X8" i="3"/>
  <c r="G10" i="8" s="1"/>
  <c r="W8" i="3"/>
  <c r="F10" i="8" s="1"/>
  <c r="N10" i="8" s="1"/>
  <c r="V8" i="3"/>
  <c r="E10" i="8" s="1"/>
  <c r="M10" i="8" s="1"/>
  <c r="U8" i="3"/>
  <c r="D10" i="8" s="1"/>
  <c r="X7" i="3"/>
  <c r="G9" i="8" s="1"/>
  <c r="O9" i="8" s="1"/>
  <c r="W7" i="3"/>
  <c r="F9" i="8" s="1"/>
  <c r="N9" i="8" s="1"/>
  <c r="V7" i="3"/>
  <c r="E9" i="8" s="1"/>
  <c r="M9" i="8" s="1"/>
  <c r="U7" i="3"/>
  <c r="D9" i="8" s="1"/>
  <c r="L9" i="8" s="1"/>
  <c r="X6" i="3"/>
  <c r="G8" i="8" s="1"/>
  <c r="W6" i="3"/>
  <c r="F8" i="8" s="1"/>
  <c r="N8" i="8" s="1"/>
  <c r="V6" i="3"/>
  <c r="E8" i="8" s="1"/>
  <c r="M8" i="8" s="1"/>
  <c r="U6" i="3"/>
  <c r="D8" i="8" s="1"/>
  <c r="X5" i="3"/>
  <c r="G7" i="8" s="1"/>
  <c r="O7" i="8" s="1"/>
  <c r="W5" i="3"/>
  <c r="F7" i="8" s="1"/>
  <c r="N7" i="8" s="1"/>
  <c r="V5" i="3"/>
  <c r="E7" i="8" s="1"/>
  <c r="M7" i="8" s="1"/>
  <c r="U5" i="3"/>
  <c r="D7" i="8" s="1"/>
  <c r="L7" i="8" s="1"/>
  <c r="X4" i="3"/>
  <c r="G6" i="8" s="1"/>
  <c r="W4" i="3"/>
  <c r="F6" i="8" s="1"/>
  <c r="N6" i="8" s="1"/>
  <c r="V4" i="3"/>
  <c r="E6" i="8" s="1"/>
  <c r="M6" i="8" s="1"/>
  <c r="U4" i="3"/>
  <c r="D6" i="8" s="1"/>
  <c r="X3" i="3"/>
  <c r="G5" i="8" s="1"/>
  <c r="O5" i="8" s="1"/>
  <c r="W3" i="3"/>
  <c r="F5" i="8" s="1"/>
  <c r="N5" i="8" s="1"/>
  <c r="V3" i="3"/>
  <c r="E5" i="8" s="1"/>
  <c r="M5" i="8" s="1"/>
  <c r="U3" i="3"/>
  <c r="D5" i="8" s="1"/>
  <c r="L5" i="8" s="1"/>
  <c r="X2" i="3"/>
  <c r="G4" i="8" s="1"/>
  <c r="W2" i="3"/>
  <c r="F4" i="8" s="1"/>
  <c r="N4" i="8" s="1"/>
  <c r="V2" i="3"/>
  <c r="E4" i="8" s="1"/>
  <c r="M4" i="8" s="1"/>
  <c r="U2" i="3"/>
  <c r="D4" i="8" s="1"/>
  <c r="L2" i="3"/>
  <c r="M2" i="3"/>
  <c r="N2" i="3"/>
  <c r="O2" i="3"/>
  <c r="X17" i="2"/>
  <c r="G19" i="7" s="1"/>
  <c r="O19" i="7" s="1"/>
  <c r="U2" i="2"/>
  <c r="D4" i="7" s="1"/>
  <c r="V35" i="7"/>
  <c r="Y35" i="7" s="1"/>
  <c r="Y34" i="7"/>
  <c r="V34" i="7"/>
  <c r="Y33" i="7"/>
  <c r="V33" i="7"/>
  <c r="Y32" i="7"/>
  <c r="V32" i="7"/>
  <c r="Y31" i="7"/>
  <c r="Y28" i="7"/>
  <c r="W19" i="7" s="1"/>
  <c r="Y27" i="7"/>
  <c r="W14" i="7" s="1"/>
  <c r="Y26" i="7"/>
  <c r="Y25" i="7"/>
  <c r="AA3" i="7"/>
  <c r="O3" i="7"/>
  <c r="N3" i="7"/>
  <c r="M3" i="7"/>
  <c r="L3" i="7"/>
  <c r="X3" i="2"/>
  <c r="G5" i="7" s="1"/>
  <c r="X4" i="2"/>
  <c r="G6" i="7" s="1"/>
  <c r="X5" i="2"/>
  <c r="G7" i="7" s="1"/>
  <c r="O7" i="7" s="1"/>
  <c r="X6" i="2"/>
  <c r="G8" i="7" s="1"/>
  <c r="O8" i="7" s="1"/>
  <c r="X7" i="2"/>
  <c r="G9" i="7" s="1"/>
  <c r="O9" i="7" s="1"/>
  <c r="X8" i="2"/>
  <c r="G10" i="7" s="1"/>
  <c r="O10" i="7" s="1"/>
  <c r="X9" i="2"/>
  <c r="G11" i="7" s="1"/>
  <c r="O11" i="7" s="1"/>
  <c r="X10" i="2"/>
  <c r="G12" i="7" s="1"/>
  <c r="O12" i="7" s="1"/>
  <c r="X11" i="2"/>
  <c r="G13" i="7" s="1"/>
  <c r="O13" i="7" s="1"/>
  <c r="X12" i="2"/>
  <c r="G14" i="7" s="1"/>
  <c r="O14" i="7" s="1"/>
  <c r="X13" i="2"/>
  <c r="G15" i="7" s="1"/>
  <c r="O15" i="7" s="1"/>
  <c r="X14" i="2"/>
  <c r="G16" i="7" s="1"/>
  <c r="O16" i="7" s="1"/>
  <c r="X15" i="2"/>
  <c r="G17" i="7" s="1"/>
  <c r="O17" i="7" s="1"/>
  <c r="X16" i="2"/>
  <c r="G18" i="7" s="1"/>
  <c r="O18" i="7" s="1"/>
  <c r="W3" i="2"/>
  <c r="F5" i="7" s="1"/>
  <c r="W4" i="2"/>
  <c r="F6" i="7" s="1"/>
  <c r="W5" i="2"/>
  <c r="F7" i="7" s="1"/>
  <c r="N7" i="7" s="1"/>
  <c r="W6" i="2"/>
  <c r="F8" i="7" s="1"/>
  <c r="W7" i="2"/>
  <c r="F9" i="7" s="1"/>
  <c r="N9" i="7" s="1"/>
  <c r="W8" i="2"/>
  <c r="F10" i="7" s="1"/>
  <c r="W9" i="2"/>
  <c r="F11" i="7" s="1"/>
  <c r="N11" i="7" s="1"/>
  <c r="W10" i="2"/>
  <c r="F12" i="7" s="1"/>
  <c r="W11" i="2"/>
  <c r="F13" i="7" s="1"/>
  <c r="N13" i="7" s="1"/>
  <c r="W12" i="2"/>
  <c r="F14" i="7" s="1"/>
  <c r="W13" i="2"/>
  <c r="F15" i="7" s="1"/>
  <c r="N15" i="7" s="1"/>
  <c r="W14" i="2"/>
  <c r="F16" i="7" s="1"/>
  <c r="W15" i="2"/>
  <c r="F17" i="7" s="1"/>
  <c r="N17" i="7" s="1"/>
  <c r="W16" i="2"/>
  <c r="F18" i="7" s="1"/>
  <c r="W17" i="2"/>
  <c r="F19" i="7" s="1"/>
  <c r="N19" i="7" s="1"/>
  <c r="V3" i="2"/>
  <c r="E5" i="7" s="1"/>
  <c r="V4" i="2"/>
  <c r="E6" i="7" s="1"/>
  <c r="V5" i="2"/>
  <c r="E7" i="7" s="1"/>
  <c r="M7" i="7" s="1"/>
  <c r="V6" i="2"/>
  <c r="E8" i="7" s="1"/>
  <c r="M8" i="7" s="1"/>
  <c r="V7" i="2"/>
  <c r="E9" i="7" s="1"/>
  <c r="V8" i="2"/>
  <c r="E10" i="7" s="1"/>
  <c r="M10" i="7" s="1"/>
  <c r="V9" i="2"/>
  <c r="E11" i="7" s="1"/>
  <c r="M11" i="7" s="1"/>
  <c r="V10" i="2"/>
  <c r="E12" i="7" s="1"/>
  <c r="M12" i="7" s="1"/>
  <c r="V11" i="2"/>
  <c r="E13" i="7" s="1"/>
  <c r="V12" i="2"/>
  <c r="E14" i="7" s="1"/>
  <c r="M14" i="7" s="1"/>
  <c r="V13" i="2"/>
  <c r="E15" i="7" s="1"/>
  <c r="M15" i="7" s="1"/>
  <c r="V14" i="2"/>
  <c r="E16" i="7" s="1"/>
  <c r="M16" i="7" s="1"/>
  <c r="V15" i="2"/>
  <c r="E17" i="7" s="1"/>
  <c r="M17" i="7" s="1"/>
  <c r="V16" i="2"/>
  <c r="E18" i="7" s="1"/>
  <c r="M18" i="7" s="1"/>
  <c r="V17" i="2"/>
  <c r="E19" i="7" s="1"/>
  <c r="M19" i="7" s="1"/>
  <c r="X2" i="2"/>
  <c r="G4" i="7" s="1"/>
  <c r="W2" i="2"/>
  <c r="F4" i="7" s="1"/>
  <c r="V2" i="2"/>
  <c r="E4" i="7" s="1"/>
  <c r="U3" i="2"/>
  <c r="D5" i="7" s="1"/>
  <c r="U4" i="2"/>
  <c r="D6" i="7" s="1"/>
  <c r="U5" i="2"/>
  <c r="D7" i="7" s="1"/>
  <c r="L7" i="7" s="1"/>
  <c r="U6" i="2"/>
  <c r="D8" i="7" s="1"/>
  <c r="Q8" i="7" s="1"/>
  <c r="Y8" i="7" s="1"/>
  <c r="U7" i="2"/>
  <c r="D9" i="7" s="1"/>
  <c r="L9" i="7" s="1"/>
  <c r="U8" i="2"/>
  <c r="D10" i="7" s="1"/>
  <c r="L10" i="7" s="1"/>
  <c r="U9" i="2"/>
  <c r="D11" i="7" s="1"/>
  <c r="L11" i="7" s="1"/>
  <c r="U10" i="2"/>
  <c r="D12" i="7" s="1"/>
  <c r="U11" i="2"/>
  <c r="D13" i="7" s="1"/>
  <c r="L13" i="7" s="1"/>
  <c r="U12" i="2"/>
  <c r="D14" i="7" s="1"/>
  <c r="Q14" i="7" s="1"/>
  <c r="U14" i="7" s="1"/>
  <c r="U13" i="2"/>
  <c r="D15" i="7" s="1"/>
  <c r="L15" i="7" s="1"/>
  <c r="U14" i="2"/>
  <c r="D16" i="7" s="1"/>
  <c r="Q16" i="7" s="1"/>
  <c r="Y16" i="7" s="1"/>
  <c r="U15" i="2"/>
  <c r="D17" i="7" s="1"/>
  <c r="L17" i="7" s="1"/>
  <c r="U16" i="2"/>
  <c r="D18" i="7" s="1"/>
  <c r="L18" i="7" s="1"/>
  <c r="U17" i="2"/>
  <c r="D19" i="7" s="1"/>
  <c r="L19" i="7" s="1"/>
  <c r="M2" i="2"/>
  <c r="N2" i="2"/>
  <c r="O2" i="2"/>
  <c r="L2" i="2"/>
  <c r="J32" i="6"/>
  <c r="I32" i="6"/>
  <c r="H32" i="6"/>
  <c r="G32" i="6"/>
  <c r="J30" i="6"/>
  <c r="I30" i="6"/>
  <c r="H30" i="6"/>
  <c r="G30" i="6"/>
  <c r="J28" i="6"/>
  <c r="I28" i="6"/>
  <c r="H28" i="6"/>
  <c r="G28" i="6"/>
  <c r="J26" i="6"/>
  <c r="I26" i="6"/>
  <c r="H26" i="6"/>
  <c r="G26" i="6"/>
  <c r="J24" i="6"/>
  <c r="I24" i="6"/>
  <c r="H24" i="6"/>
  <c r="G24" i="6"/>
  <c r="J22" i="6"/>
  <c r="I22" i="6"/>
  <c r="H22" i="6"/>
  <c r="G22" i="6"/>
  <c r="J20" i="6"/>
  <c r="I20" i="6"/>
  <c r="H20" i="6"/>
  <c r="G20" i="6"/>
  <c r="J18" i="6"/>
  <c r="I18" i="6"/>
  <c r="H18" i="6"/>
  <c r="G18" i="6"/>
  <c r="J16" i="6"/>
  <c r="I16" i="6"/>
  <c r="H16" i="6"/>
  <c r="G16" i="6"/>
  <c r="J14" i="6"/>
  <c r="I14" i="6"/>
  <c r="H14" i="6"/>
  <c r="G14" i="6"/>
  <c r="J12" i="6"/>
  <c r="I12" i="6"/>
  <c r="H12" i="6"/>
  <c r="G12" i="6"/>
  <c r="J10" i="6"/>
  <c r="I10" i="6"/>
  <c r="H10" i="6"/>
  <c r="G10" i="6"/>
  <c r="J8" i="6"/>
  <c r="I8" i="6"/>
  <c r="H8" i="6"/>
  <c r="G8" i="6"/>
  <c r="J6" i="6"/>
  <c r="I6" i="6"/>
  <c r="H6" i="6"/>
  <c r="G6" i="6"/>
  <c r="J4" i="6"/>
  <c r="I4" i="6"/>
  <c r="H4" i="6"/>
  <c r="G4" i="6"/>
  <c r="H2" i="6"/>
  <c r="I2" i="6"/>
  <c r="J2" i="6"/>
  <c r="G2" i="6"/>
  <c r="J77" i="5"/>
  <c r="I77" i="5"/>
  <c r="H77" i="5"/>
  <c r="G77" i="5"/>
  <c r="J72" i="5"/>
  <c r="I72" i="5"/>
  <c r="H72" i="5"/>
  <c r="G72" i="5"/>
  <c r="J67" i="5"/>
  <c r="I67" i="5"/>
  <c r="H67" i="5"/>
  <c r="G67" i="5"/>
  <c r="J62" i="5"/>
  <c r="I62" i="5"/>
  <c r="H62" i="5"/>
  <c r="G62" i="5"/>
  <c r="J57" i="5"/>
  <c r="I57" i="5"/>
  <c r="H57" i="5"/>
  <c r="G57" i="5"/>
  <c r="J52" i="5"/>
  <c r="I52" i="5"/>
  <c r="H52" i="5"/>
  <c r="G52" i="5"/>
  <c r="J47" i="5"/>
  <c r="I47" i="5"/>
  <c r="H47" i="5"/>
  <c r="G47" i="5"/>
  <c r="J42" i="5"/>
  <c r="I42" i="5"/>
  <c r="H42" i="5"/>
  <c r="G42" i="5"/>
  <c r="J37" i="5"/>
  <c r="I37" i="5"/>
  <c r="H37" i="5"/>
  <c r="G37" i="5"/>
  <c r="J32" i="5"/>
  <c r="I32" i="5"/>
  <c r="H32" i="5"/>
  <c r="G32" i="5"/>
  <c r="J27" i="5"/>
  <c r="I27" i="5"/>
  <c r="H27" i="5"/>
  <c r="G27" i="5"/>
  <c r="J22" i="5"/>
  <c r="I22" i="5"/>
  <c r="H22" i="5"/>
  <c r="G22" i="5"/>
  <c r="J17" i="5"/>
  <c r="I17" i="5"/>
  <c r="H17" i="5"/>
  <c r="G17" i="5"/>
  <c r="J12" i="5"/>
  <c r="I12" i="5"/>
  <c r="H12" i="5"/>
  <c r="G12" i="5"/>
  <c r="J7" i="5"/>
  <c r="I7" i="5"/>
  <c r="H7" i="5"/>
  <c r="G7" i="5"/>
  <c r="H2" i="5"/>
  <c r="I2" i="5"/>
  <c r="J2" i="5"/>
  <c r="G2" i="5"/>
  <c r="J77" i="4"/>
  <c r="I77" i="4"/>
  <c r="H77" i="4"/>
  <c r="G77" i="4"/>
  <c r="J72" i="4"/>
  <c r="I72" i="4"/>
  <c r="H72" i="4"/>
  <c r="G72" i="4"/>
  <c r="J67" i="4"/>
  <c r="I67" i="4"/>
  <c r="H67" i="4"/>
  <c r="G67" i="4"/>
  <c r="J62" i="4"/>
  <c r="I62" i="4"/>
  <c r="H62" i="4"/>
  <c r="G62" i="4"/>
  <c r="J57" i="4"/>
  <c r="I57" i="4"/>
  <c r="H57" i="4"/>
  <c r="G57" i="4"/>
  <c r="J52" i="4"/>
  <c r="I52" i="4"/>
  <c r="H52" i="4"/>
  <c r="G52" i="4"/>
  <c r="J47" i="4"/>
  <c r="I47" i="4"/>
  <c r="H47" i="4"/>
  <c r="G47" i="4"/>
  <c r="J42" i="4"/>
  <c r="I42" i="4"/>
  <c r="H42" i="4"/>
  <c r="G42" i="4"/>
  <c r="J37" i="4"/>
  <c r="I37" i="4"/>
  <c r="H37" i="4"/>
  <c r="G37" i="4"/>
  <c r="J32" i="4"/>
  <c r="I32" i="4"/>
  <c r="H32" i="4"/>
  <c r="G32" i="4"/>
  <c r="J27" i="4"/>
  <c r="I27" i="4"/>
  <c r="H27" i="4"/>
  <c r="G27" i="4"/>
  <c r="J22" i="4"/>
  <c r="I22" i="4"/>
  <c r="H22" i="4"/>
  <c r="G22" i="4"/>
  <c r="J17" i="4"/>
  <c r="I17" i="4"/>
  <c r="H17" i="4"/>
  <c r="G17" i="4"/>
  <c r="J12" i="4"/>
  <c r="I12" i="4"/>
  <c r="H12" i="4"/>
  <c r="G12" i="4"/>
  <c r="J7" i="4"/>
  <c r="I7" i="4"/>
  <c r="H7" i="4"/>
  <c r="G7" i="4"/>
  <c r="H2" i="4"/>
  <c r="I2" i="4"/>
  <c r="J2" i="4"/>
  <c r="G2" i="4"/>
  <c r="G14" i="3"/>
  <c r="J62" i="3"/>
  <c r="I62" i="3"/>
  <c r="H62" i="3"/>
  <c r="G62" i="3"/>
  <c r="J58" i="3"/>
  <c r="I58" i="3"/>
  <c r="H58" i="3"/>
  <c r="G58" i="3"/>
  <c r="J54" i="3"/>
  <c r="I54" i="3"/>
  <c r="H54" i="3"/>
  <c r="G54" i="3"/>
  <c r="J50" i="3"/>
  <c r="I50" i="3"/>
  <c r="H50" i="3"/>
  <c r="G50" i="3"/>
  <c r="J46" i="3"/>
  <c r="I46" i="3"/>
  <c r="H46" i="3"/>
  <c r="G46" i="3"/>
  <c r="J42" i="3"/>
  <c r="I42" i="3"/>
  <c r="H42" i="3"/>
  <c r="G42" i="3"/>
  <c r="J38" i="3"/>
  <c r="I38" i="3"/>
  <c r="H38" i="3"/>
  <c r="G38" i="3"/>
  <c r="J34" i="3"/>
  <c r="I34" i="3"/>
  <c r="H34" i="3"/>
  <c r="G34" i="3"/>
  <c r="J30" i="3"/>
  <c r="I30" i="3"/>
  <c r="H30" i="3"/>
  <c r="G30" i="3"/>
  <c r="J26" i="3"/>
  <c r="I26" i="3"/>
  <c r="H26" i="3"/>
  <c r="G26" i="3"/>
  <c r="J22" i="3"/>
  <c r="I22" i="3"/>
  <c r="H22" i="3"/>
  <c r="G22" i="3"/>
  <c r="J18" i="3"/>
  <c r="I18" i="3"/>
  <c r="H18" i="3"/>
  <c r="G18" i="3"/>
  <c r="J14" i="3"/>
  <c r="I14" i="3"/>
  <c r="H14" i="3"/>
  <c r="J10" i="3"/>
  <c r="I10" i="3"/>
  <c r="H10" i="3"/>
  <c r="G10" i="3"/>
  <c r="J6" i="3"/>
  <c r="I6" i="3"/>
  <c r="H6" i="3"/>
  <c r="G6" i="3"/>
  <c r="H2" i="3"/>
  <c r="I2" i="3"/>
  <c r="J2" i="3"/>
  <c r="G2" i="3"/>
  <c r="G2" i="2"/>
  <c r="J62" i="2"/>
  <c r="I62" i="2"/>
  <c r="H62" i="2"/>
  <c r="G62" i="2"/>
  <c r="J54" i="2"/>
  <c r="I54" i="2"/>
  <c r="H54" i="2"/>
  <c r="G54" i="2"/>
  <c r="J50" i="2"/>
  <c r="I50" i="2"/>
  <c r="H50" i="2"/>
  <c r="G50" i="2"/>
  <c r="J46" i="2"/>
  <c r="I46" i="2"/>
  <c r="H46" i="2"/>
  <c r="G46" i="2"/>
  <c r="J42" i="2"/>
  <c r="I42" i="2"/>
  <c r="H42" i="2"/>
  <c r="G42" i="2"/>
  <c r="J38" i="2"/>
  <c r="I38" i="2"/>
  <c r="H38" i="2"/>
  <c r="G38" i="2"/>
  <c r="J34" i="2"/>
  <c r="I34" i="2"/>
  <c r="H34" i="2"/>
  <c r="G34" i="2"/>
  <c r="J30" i="2"/>
  <c r="I30" i="2"/>
  <c r="H30" i="2"/>
  <c r="G30" i="2"/>
  <c r="J26" i="2"/>
  <c r="I26" i="2"/>
  <c r="H26" i="2"/>
  <c r="G26" i="2"/>
  <c r="J22" i="2"/>
  <c r="I22" i="2"/>
  <c r="H22" i="2"/>
  <c r="G22" i="2"/>
  <c r="G18" i="2"/>
  <c r="J18" i="2"/>
  <c r="I18" i="2"/>
  <c r="H18" i="2"/>
  <c r="J14" i="2"/>
  <c r="I14" i="2"/>
  <c r="H14" i="2"/>
  <c r="G14" i="2"/>
  <c r="J10" i="2"/>
  <c r="I10" i="2"/>
  <c r="H10" i="2"/>
  <c r="G10" i="2"/>
  <c r="J6" i="2"/>
  <c r="I6" i="2"/>
  <c r="H6" i="2"/>
  <c r="G6" i="2"/>
  <c r="H2" i="2"/>
  <c r="I2" i="2"/>
  <c r="J2" i="2"/>
  <c r="Z3" i="13" l="1"/>
  <c r="V3" i="13"/>
  <c r="U3" i="13"/>
  <c r="Y3" i="13"/>
  <c r="AC3" i="13" s="1"/>
  <c r="B2" i="14" s="1"/>
  <c r="L18" i="11"/>
  <c r="Q18" i="11"/>
  <c r="Q10" i="11"/>
  <c r="L10" i="11"/>
  <c r="Q7" i="11"/>
  <c r="Y7" i="11" s="1"/>
  <c r="L7" i="11"/>
  <c r="Q14" i="11"/>
  <c r="L14" i="11"/>
  <c r="Q6" i="11"/>
  <c r="L6" i="11"/>
  <c r="Q16" i="11"/>
  <c r="Y16" i="11" s="1"/>
  <c r="R16" i="11"/>
  <c r="R17" i="11"/>
  <c r="R13" i="11"/>
  <c r="R9" i="11"/>
  <c r="R5" i="11"/>
  <c r="R12" i="11"/>
  <c r="R18" i="11"/>
  <c r="R14" i="11"/>
  <c r="R10" i="11"/>
  <c r="R6" i="11"/>
  <c r="R19" i="11"/>
  <c r="R15" i="11"/>
  <c r="R11" i="11"/>
  <c r="R7" i="11"/>
  <c r="R3" i="11"/>
  <c r="R4" i="11"/>
  <c r="R8" i="11"/>
  <c r="AA16" i="11"/>
  <c r="AA12" i="11"/>
  <c r="AA8" i="11"/>
  <c r="AA4" i="11"/>
  <c r="AA7" i="11"/>
  <c r="AA19" i="11"/>
  <c r="AA15" i="11"/>
  <c r="AA17" i="11"/>
  <c r="AA13" i="11"/>
  <c r="AA9" i="11"/>
  <c r="AA5" i="11"/>
  <c r="AA18" i="11"/>
  <c r="AA14" i="11"/>
  <c r="AA10" i="11"/>
  <c r="AA6" i="11"/>
  <c r="AA11" i="11"/>
  <c r="AA3" i="11"/>
  <c r="AC3" i="11" s="1"/>
  <c r="G2" i="14" s="1"/>
  <c r="AB16" i="11"/>
  <c r="AB12" i="11"/>
  <c r="AB8" i="11"/>
  <c r="AB4" i="11"/>
  <c r="AB6" i="11"/>
  <c r="AB17" i="11"/>
  <c r="AB13" i="11"/>
  <c r="AB9" i="11"/>
  <c r="AB5" i="11"/>
  <c r="AB18" i="11"/>
  <c r="AB14" i="11"/>
  <c r="AB10" i="11"/>
  <c r="AB19" i="11"/>
  <c r="AB15" i="11"/>
  <c r="AB11" i="11"/>
  <c r="AB7" i="11"/>
  <c r="AB3" i="11"/>
  <c r="W5" i="11"/>
  <c r="W9" i="11"/>
  <c r="Q11" i="11"/>
  <c r="W13" i="11"/>
  <c r="W17" i="11"/>
  <c r="Q19" i="11"/>
  <c r="Q15" i="11"/>
  <c r="U3" i="11"/>
  <c r="W12" i="11"/>
  <c r="W16" i="11"/>
  <c r="W3" i="11"/>
  <c r="Q5" i="11"/>
  <c r="W7" i="11"/>
  <c r="Q9" i="11"/>
  <c r="W11" i="11"/>
  <c r="Q13" i="11"/>
  <c r="W15" i="11"/>
  <c r="Q17" i="11"/>
  <c r="W19" i="11"/>
  <c r="W4" i="11"/>
  <c r="W8" i="11"/>
  <c r="Q4" i="11"/>
  <c r="W6" i="11"/>
  <c r="Q8" i="11"/>
  <c r="W10" i="11"/>
  <c r="Q12" i="11"/>
  <c r="W14" i="11"/>
  <c r="L4" i="10"/>
  <c r="Q4" i="10"/>
  <c r="Y4" i="10" s="1"/>
  <c r="L6" i="10"/>
  <c r="Q6" i="10"/>
  <c r="U6" i="10" s="1"/>
  <c r="Q8" i="10"/>
  <c r="Y8" i="10" s="1"/>
  <c r="L8" i="10"/>
  <c r="Q10" i="10"/>
  <c r="U10" i="10" s="1"/>
  <c r="L10" i="10"/>
  <c r="Q12" i="10"/>
  <c r="Y12" i="10" s="1"/>
  <c r="L12" i="10"/>
  <c r="Q14" i="10"/>
  <c r="U14" i="10" s="1"/>
  <c r="L14" i="10"/>
  <c r="L16" i="10"/>
  <c r="Q16" i="10"/>
  <c r="Y16" i="10" s="1"/>
  <c r="Q18" i="10"/>
  <c r="U18" i="10" s="1"/>
  <c r="L18" i="10"/>
  <c r="Q17" i="10"/>
  <c r="U17" i="10" s="1"/>
  <c r="AA16" i="10"/>
  <c r="AA12" i="10"/>
  <c r="AA8" i="10"/>
  <c r="AA4" i="10"/>
  <c r="AA17" i="10"/>
  <c r="AA13" i="10"/>
  <c r="AA9" i="10"/>
  <c r="AA5" i="10"/>
  <c r="AA18" i="10"/>
  <c r="AA14" i="10"/>
  <c r="AA10" i="10"/>
  <c r="AA6" i="10"/>
  <c r="AA19" i="10"/>
  <c r="AA15" i="10"/>
  <c r="AA7" i="10"/>
  <c r="AA3" i="10"/>
  <c r="AA11" i="10"/>
  <c r="AB16" i="10"/>
  <c r="AB12" i="10"/>
  <c r="AB8" i="10"/>
  <c r="AB4" i="10"/>
  <c r="AB17" i="10"/>
  <c r="AB13" i="10"/>
  <c r="AB9" i="10"/>
  <c r="AB5" i="10"/>
  <c r="AB18" i="10"/>
  <c r="AB14" i="10"/>
  <c r="AB10" i="10"/>
  <c r="AB6" i="10"/>
  <c r="AB19" i="10"/>
  <c r="AB15" i="10"/>
  <c r="AB11" i="10"/>
  <c r="AB7" i="10"/>
  <c r="AB3" i="10"/>
  <c r="R17" i="10"/>
  <c r="R13" i="10"/>
  <c r="R9" i="10"/>
  <c r="R5" i="10"/>
  <c r="R18" i="10"/>
  <c r="R14" i="10"/>
  <c r="R10" i="10"/>
  <c r="R6" i="10"/>
  <c r="R19" i="10"/>
  <c r="R15" i="10"/>
  <c r="R11" i="10"/>
  <c r="R7" i="10"/>
  <c r="R3" i="10"/>
  <c r="R12" i="10"/>
  <c r="R16" i="10"/>
  <c r="R8" i="10"/>
  <c r="R4" i="10"/>
  <c r="Q3" i="10"/>
  <c r="W5" i="10"/>
  <c r="Q7" i="10"/>
  <c r="W9" i="10"/>
  <c r="Q11" i="10"/>
  <c r="W13" i="10"/>
  <c r="Q15" i="10"/>
  <c r="W17" i="10"/>
  <c r="Q19" i="10"/>
  <c r="W4" i="10"/>
  <c r="W8" i="10"/>
  <c r="W12" i="10"/>
  <c r="W16" i="10"/>
  <c r="W3" i="10"/>
  <c r="Q5" i="10"/>
  <c r="W7" i="10"/>
  <c r="Q9" i="10"/>
  <c r="W11" i="10"/>
  <c r="Q13" i="10"/>
  <c r="W15" i="10"/>
  <c r="W6" i="10"/>
  <c r="W10" i="10"/>
  <c r="W14" i="10"/>
  <c r="AB19" i="9"/>
  <c r="AB15" i="9"/>
  <c r="AB11" i="9"/>
  <c r="AB7" i="9"/>
  <c r="AB3" i="9"/>
  <c r="AB16" i="9"/>
  <c r="AB12" i="9"/>
  <c r="AB8" i="9"/>
  <c r="AB4" i="9"/>
  <c r="AB17" i="9"/>
  <c r="AB13" i="9"/>
  <c r="AB9" i="9"/>
  <c r="AB5" i="9"/>
  <c r="AB18" i="9"/>
  <c r="AB14" i="9"/>
  <c r="AB10" i="9"/>
  <c r="AB6" i="9"/>
  <c r="AA14" i="9"/>
  <c r="AA19" i="9"/>
  <c r="AA15" i="9"/>
  <c r="AA11" i="9"/>
  <c r="AA7" i="9"/>
  <c r="AA3" i="9"/>
  <c r="AA16" i="9"/>
  <c r="AA12" i="9"/>
  <c r="AA8" i="9"/>
  <c r="AA4" i="9"/>
  <c r="AA18" i="9"/>
  <c r="AA10" i="9"/>
  <c r="AA6" i="9"/>
  <c r="AA17" i="9"/>
  <c r="AA13" i="9"/>
  <c r="AA9" i="9"/>
  <c r="AA5" i="9"/>
  <c r="R15" i="9"/>
  <c r="R11" i="9"/>
  <c r="R16" i="9"/>
  <c r="R12" i="9"/>
  <c r="R8" i="9"/>
  <c r="R4" i="9"/>
  <c r="R19" i="9"/>
  <c r="R7" i="9"/>
  <c r="R17" i="9"/>
  <c r="R13" i="9"/>
  <c r="R9" i="9"/>
  <c r="R5" i="9"/>
  <c r="R3" i="9"/>
  <c r="R18" i="9"/>
  <c r="R14" i="9"/>
  <c r="R10" i="9"/>
  <c r="R6" i="9"/>
  <c r="Q19" i="9"/>
  <c r="Q15" i="9"/>
  <c r="Q11" i="9"/>
  <c r="Q7" i="9"/>
  <c r="Q3" i="9"/>
  <c r="Q16" i="9"/>
  <c r="Q12" i="9"/>
  <c r="Q8" i="9"/>
  <c r="Q4" i="9"/>
  <c r="Q17" i="9"/>
  <c r="Q13" i="9"/>
  <c r="Q9" i="9"/>
  <c r="Q5" i="9"/>
  <c r="Q18" i="9"/>
  <c r="Q14" i="9"/>
  <c r="Q10" i="9"/>
  <c r="Q6" i="9"/>
  <c r="W4" i="9"/>
  <c r="W8" i="9"/>
  <c r="W12" i="9"/>
  <c r="W16" i="9"/>
  <c r="W3" i="9"/>
  <c r="W7" i="9"/>
  <c r="W11" i="9"/>
  <c r="W15" i="9"/>
  <c r="W19" i="9"/>
  <c r="W6" i="9"/>
  <c r="W10" i="9"/>
  <c r="W14" i="9"/>
  <c r="W18" i="9"/>
  <c r="W5" i="9"/>
  <c r="W9" i="9"/>
  <c r="W13" i="9"/>
  <c r="Q4" i="8"/>
  <c r="Y4" i="8" s="1"/>
  <c r="L4" i="8"/>
  <c r="L12" i="8"/>
  <c r="Q12" i="8"/>
  <c r="Y12" i="8" s="1"/>
  <c r="Q8" i="8"/>
  <c r="Y8" i="8" s="1"/>
  <c r="L8" i="8"/>
  <c r="Q14" i="8"/>
  <c r="L14" i="8"/>
  <c r="Q18" i="8"/>
  <c r="L18" i="8"/>
  <c r="L6" i="8"/>
  <c r="Q6" i="8"/>
  <c r="Q10" i="8"/>
  <c r="L10" i="8"/>
  <c r="Q16" i="8"/>
  <c r="Y16" i="8" s="1"/>
  <c r="L16" i="8"/>
  <c r="AB4" i="8"/>
  <c r="O4" i="8"/>
  <c r="O6" i="8"/>
  <c r="AB6" i="8"/>
  <c r="AB8" i="8"/>
  <c r="O8" i="8"/>
  <c r="AB10" i="8"/>
  <c r="O10" i="8"/>
  <c r="AB12" i="8"/>
  <c r="O12" i="8"/>
  <c r="AB14" i="8"/>
  <c r="O14" i="8"/>
  <c r="AB16" i="8"/>
  <c r="O16" i="8"/>
  <c r="O18" i="8"/>
  <c r="AB18" i="8"/>
  <c r="Q17" i="8"/>
  <c r="U17" i="8" s="1"/>
  <c r="AB17" i="8"/>
  <c r="AA16" i="8"/>
  <c r="AA12" i="8"/>
  <c r="AA8" i="8"/>
  <c r="AA4" i="8"/>
  <c r="AA3" i="8"/>
  <c r="AA17" i="8"/>
  <c r="AA13" i="8"/>
  <c r="AA9" i="8"/>
  <c r="AA5" i="8"/>
  <c r="AA18" i="8"/>
  <c r="AA14" i="8"/>
  <c r="AA10" i="8"/>
  <c r="AA6" i="8"/>
  <c r="AA19" i="8"/>
  <c r="AA15" i="8"/>
  <c r="AA11" i="8"/>
  <c r="AA7" i="8"/>
  <c r="R17" i="8"/>
  <c r="R13" i="8"/>
  <c r="R9" i="8"/>
  <c r="R5" i="8"/>
  <c r="R18" i="8"/>
  <c r="R14" i="8"/>
  <c r="R10" i="8"/>
  <c r="R6" i="8"/>
  <c r="R4" i="8"/>
  <c r="R19" i="8"/>
  <c r="R15" i="8"/>
  <c r="R11" i="8"/>
  <c r="R7" i="8"/>
  <c r="R3" i="8"/>
  <c r="R16" i="8"/>
  <c r="R12" i="8"/>
  <c r="R8" i="8"/>
  <c r="Q3" i="8"/>
  <c r="AB3" i="8"/>
  <c r="W5" i="8"/>
  <c r="Q7" i="8"/>
  <c r="AB7" i="8"/>
  <c r="W9" i="8"/>
  <c r="Q11" i="8"/>
  <c r="AB11" i="8"/>
  <c r="W13" i="8"/>
  <c r="Q15" i="8"/>
  <c r="AB15" i="8"/>
  <c r="W17" i="8"/>
  <c r="Q19" i="8"/>
  <c r="AB19" i="8"/>
  <c r="Q5" i="8"/>
  <c r="AB5" i="8"/>
  <c r="W7" i="8"/>
  <c r="Q9" i="8"/>
  <c r="AB9" i="8"/>
  <c r="W11" i="8"/>
  <c r="Q13" i="8"/>
  <c r="AB13" i="8"/>
  <c r="W15" i="8"/>
  <c r="AA19" i="7"/>
  <c r="R9" i="7"/>
  <c r="Z9" i="7" s="1"/>
  <c r="M9" i="7"/>
  <c r="N16" i="7"/>
  <c r="AA16" i="7"/>
  <c r="AC16" i="7" s="1"/>
  <c r="C15" i="14" s="1"/>
  <c r="AA8" i="7"/>
  <c r="AC8" i="7" s="1"/>
  <c r="C7" i="14" s="1"/>
  <c r="N8" i="7"/>
  <c r="AA14" i="7"/>
  <c r="N14" i="7"/>
  <c r="L12" i="7"/>
  <c r="Q12" i="7"/>
  <c r="Y12" i="7" s="1"/>
  <c r="R13" i="7"/>
  <c r="V13" i="7" s="1"/>
  <c r="M13" i="7"/>
  <c r="AA12" i="7"/>
  <c r="N12" i="7"/>
  <c r="N18" i="7"/>
  <c r="AA18" i="7"/>
  <c r="AA10" i="7"/>
  <c r="N10" i="7"/>
  <c r="Q17" i="7"/>
  <c r="U17" i="7" s="1"/>
  <c r="M4" i="7"/>
  <c r="M6" i="7"/>
  <c r="Q4" i="7"/>
  <c r="Y4" i="7" s="1"/>
  <c r="L4" i="7"/>
  <c r="Q6" i="7"/>
  <c r="U6" i="7" s="1"/>
  <c r="L6" i="7"/>
  <c r="Q10" i="7"/>
  <c r="U10" i="7" s="1"/>
  <c r="L14" i="7"/>
  <c r="L5" i="7" s="1"/>
  <c r="O5" i="7"/>
  <c r="L16" i="7"/>
  <c r="L8" i="7"/>
  <c r="O4" i="7"/>
  <c r="O6" i="7"/>
  <c r="N5" i="7"/>
  <c r="R5" i="7"/>
  <c r="Z5" i="7" s="1"/>
  <c r="M5" i="7"/>
  <c r="AA6" i="7"/>
  <c r="N6" i="7"/>
  <c r="AA4" i="7"/>
  <c r="N4" i="7"/>
  <c r="Y14" i="7"/>
  <c r="R16" i="7"/>
  <c r="V16" i="7" s="1"/>
  <c r="AB17" i="7"/>
  <c r="AB13" i="7"/>
  <c r="AB9" i="7"/>
  <c r="AB5" i="7"/>
  <c r="AB12" i="7"/>
  <c r="AB18" i="7"/>
  <c r="AB14" i="7"/>
  <c r="AB10" i="7"/>
  <c r="AB6" i="7"/>
  <c r="AB8" i="7"/>
  <c r="AB19" i="7"/>
  <c r="AB15" i="7"/>
  <c r="AB11" i="7"/>
  <c r="AB7" i="7"/>
  <c r="AB3" i="7"/>
  <c r="AB16" i="7"/>
  <c r="AB4" i="7"/>
  <c r="R17" i="7"/>
  <c r="R4" i="7"/>
  <c r="AA7" i="7"/>
  <c r="AA11" i="7"/>
  <c r="Q3" i="7"/>
  <c r="W5" i="7"/>
  <c r="Q7" i="7"/>
  <c r="U8" i="7"/>
  <c r="W9" i="7"/>
  <c r="Q11" i="7"/>
  <c r="W13" i="7"/>
  <c r="Q15" i="7"/>
  <c r="U16" i="7"/>
  <c r="W17" i="7"/>
  <c r="Q19" i="7"/>
  <c r="R3" i="7"/>
  <c r="R11" i="7"/>
  <c r="W4" i="7"/>
  <c r="W8" i="7"/>
  <c r="W12" i="7"/>
  <c r="W16" i="7"/>
  <c r="Q18" i="7"/>
  <c r="R19" i="7"/>
  <c r="AA5" i="7"/>
  <c r="R6" i="7"/>
  <c r="AA9" i="7"/>
  <c r="R10" i="7"/>
  <c r="AA13" i="7"/>
  <c r="R14" i="7"/>
  <c r="AA17" i="7"/>
  <c r="R18" i="7"/>
  <c r="W10" i="7"/>
  <c r="W18" i="7"/>
  <c r="R7" i="7"/>
  <c r="R15" i="7"/>
  <c r="W3" i="7"/>
  <c r="Q5" i="7"/>
  <c r="W7" i="7"/>
  <c r="Q9" i="7"/>
  <c r="W11" i="7"/>
  <c r="Q13" i="7"/>
  <c r="W15" i="7"/>
  <c r="W6" i="7"/>
  <c r="R8" i="7"/>
  <c r="R12" i="7"/>
  <c r="AA15" i="7"/>
  <c r="AC12" i="8" l="1"/>
  <c r="D11" i="14" s="1"/>
  <c r="Y17" i="7"/>
  <c r="AC17" i="7" s="1"/>
  <c r="C16" i="14" s="1"/>
  <c r="U16" i="11"/>
  <c r="U7" i="11"/>
  <c r="AC7" i="11"/>
  <c r="G6" i="14" s="1"/>
  <c r="U14" i="11"/>
  <c r="Y14" i="11"/>
  <c r="AC14" i="11" s="1"/>
  <c r="G13" i="14" s="1"/>
  <c r="U10" i="11"/>
  <c r="Y10" i="11"/>
  <c r="AC10" i="11" s="1"/>
  <c r="G9" i="14" s="1"/>
  <c r="U18" i="11"/>
  <c r="Y18" i="11"/>
  <c r="AC18" i="11" s="1"/>
  <c r="G17" i="14" s="1"/>
  <c r="U6" i="11"/>
  <c r="Y6" i="11"/>
  <c r="AC6" i="11" s="1"/>
  <c r="G5" i="14" s="1"/>
  <c r="V18" i="11"/>
  <c r="Z18" i="11"/>
  <c r="U5" i="11"/>
  <c r="Y5" i="11"/>
  <c r="AC5" i="11" s="1"/>
  <c r="G4" i="14" s="1"/>
  <c r="Z7" i="11"/>
  <c r="V7" i="11"/>
  <c r="Z12" i="11"/>
  <c r="V12" i="11"/>
  <c r="Z3" i="11"/>
  <c r="V3" i="11"/>
  <c r="Y12" i="11"/>
  <c r="AC12" i="11" s="1"/>
  <c r="G11" i="14" s="1"/>
  <c r="U12" i="11"/>
  <c r="Y11" i="11"/>
  <c r="AC11" i="11" s="1"/>
  <c r="G10" i="14" s="1"/>
  <c r="U11" i="11"/>
  <c r="AC16" i="11"/>
  <c r="G15" i="14" s="1"/>
  <c r="Z11" i="11"/>
  <c r="V11" i="11"/>
  <c r="Z5" i="11"/>
  <c r="V5" i="11"/>
  <c r="U17" i="11"/>
  <c r="Y17" i="11"/>
  <c r="AC17" i="11" s="1"/>
  <c r="G16" i="14" s="1"/>
  <c r="Z15" i="11"/>
  <c r="V15" i="11"/>
  <c r="V9" i="11"/>
  <c r="Z9" i="11"/>
  <c r="Y8" i="11"/>
  <c r="AC8" i="11" s="1"/>
  <c r="G7" i="14" s="1"/>
  <c r="U8" i="11"/>
  <c r="Z19" i="11"/>
  <c r="V19" i="11"/>
  <c r="Z13" i="11"/>
  <c r="V13" i="11"/>
  <c r="U13" i="11"/>
  <c r="Y13" i="11"/>
  <c r="AC13" i="11" s="1"/>
  <c r="G12" i="14" s="1"/>
  <c r="V6" i="11"/>
  <c r="Z6" i="11"/>
  <c r="Z17" i="11"/>
  <c r="V17" i="11"/>
  <c r="Y4" i="11"/>
  <c r="AC4" i="11" s="1"/>
  <c r="G3" i="14" s="1"/>
  <c r="U4" i="11"/>
  <c r="U15" i="11"/>
  <c r="Y15" i="11"/>
  <c r="AC15" i="11" s="1"/>
  <c r="G14" i="14" s="1"/>
  <c r="Z8" i="11"/>
  <c r="V8" i="11"/>
  <c r="V10" i="11"/>
  <c r="Z10" i="11"/>
  <c r="Z16" i="11"/>
  <c r="V16" i="11"/>
  <c r="U9" i="11"/>
  <c r="Y9" i="11"/>
  <c r="AC9" i="11" s="1"/>
  <c r="G8" i="14" s="1"/>
  <c r="U19" i="11"/>
  <c r="Y19" i="11"/>
  <c r="AC19" i="11" s="1"/>
  <c r="G18" i="14" s="1"/>
  <c r="Z4" i="11"/>
  <c r="V4" i="11"/>
  <c r="V14" i="11"/>
  <c r="Z14" i="11"/>
  <c r="AC16" i="10"/>
  <c r="F15" i="14" s="1"/>
  <c r="AC4" i="10"/>
  <c r="F3" i="14" s="1"/>
  <c r="U8" i="10"/>
  <c r="AC12" i="10"/>
  <c r="F11" i="14" s="1"/>
  <c r="U16" i="10"/>
  <c r="U4" i="10"/>
  <c r="Y17" i="10"/>
  <c r="AC17" i="10" s="1"/>
  <c r="F16" i="14" s="1"/>
  <c r="U12" i="10"/>
  <c r="Y14" i="10"/>
  <c r="AC14" i="10" s="1"/>
  <c r="F13" i="14" s="1"/>
  <c r="AC8" i="10"/>
  <c r="F7" i="14" s="1"/>
  <c r="Y18" i="10"/>
  <c r="AC18" i="10" s="1"/>
  <c r="F17" i="14" s="1"/>
  <c r="Y10" i="10"/>
  <c r="AC10" i="10" s="1"/>
  <c r="F9" i="14" s="1"/>
  <c r="Y6" i="10"/>
  <c r="AC6" i="10" s="1"/>
  <c r="F5" i="14" s="1"/>
  <c r="AC8" i="8"/>
  <c r="D7" i="14" s="1"/>
  <c r="U9" i="10"/>
  <c r="Y9" i="10"/>
  <c r="AC9" i="10" s="1"/>
  <c r="F8" i="14" s="1"/>
  <c r="U5" i="10"/>
  <c r="Y5" i="10"/>
  <c r="AC5" i="10" s="1"/>
  <c r="F4" i="14" s="1"/>
  <c r="Y7" i="10"/>
  <c r="AC7" i="10" s="1"/>
  <c r="F6" i="14" s="1"/>
  <c r="U7" i="10"/>
  <c r="Z11" i="10"/>
  <c r="V11" i="10"/>
  <c r="Z9" i="10"/>
  <c r="V9" i="10"/>
  <c r="Z15" i="10"/>
  <c r="V15" i="10"/>
  <c r="Z13" i="10"/>
  <c r="V13" i="10"/>
  <c r="Y15" i="10"/>
  <c r="AC15" i="10" s="1"/>
  <c r="F14" i="14" s="1"/>
  <c r="U15" i="10"/>
  <c r="Z4" i="10"/>
  <c r="V4" i="10"/>
  <c r="Z19" i="10"/>
  <c r="V19" i="10"/>
  <c r="Z17" i="10"/>
  <c r="V17" i="10"/>
  <c r="Y3" i="10"/>
  <c r="AC3" i="10" s="1"/>
  <c r="F2" i="14" s="1"/>
  <c r="U3" i="10"/>
  <c r="Z8" i="10"/>
  <c r="V8" i="10"/>
  <c r="V6" i="10"/>
  <c r="Z6" i="10"/>
  <c r="U13" i="10"/>
  <c r="Y13" i="10"/>
  <c r="AC13" i="10" s="1"/>
  <c r="F12" i="14" s="1"/>
  <c r="Z16" i="10"/>
  <c r="V16" i="10"/>
  <c r="V10" i="10"/>
  <c r="Z10" i="10"/>
  <c r="Y11" i="10"/>
  <c r="AC11" i="10" s="1"/>
  <c r="F10" i="14" s="1"/>
  <c r="U11" i="10"/>
  <c r="Z12" i="10"/>
  <c r="V12" i="10"/>
  <c r="V14" i="10"/>
  <c r="Z14" i="10"/>
  <c r="Z3" i="10"/>
  <c r="V3" i="10"/>
  <c r="V18" i="10"/>
  <c r="Z18" i="10"/>
  <c r="Y19" i="10"/>
  <c r="AC19" i="10" s="1"/>
  <c r="F18" i="14" s="1"/>
  <c r="U19" i="10"/>
  <c r="Z7" i="10"/>
  <c r="V7" i="10"/>
  <c r="Z5" i="10"/>
  <c r="V5" i="10"/>
  <c r="U5" i="9"/>
  <c r="Y5" i="9"/>
  <c r="AC5" i="9" s="1"/>
  <c r="E4" i="14" s="1"/>
  <c r="Y3" i="9"/>
  <c r="AC3" i="9" s="1"/>
  <c r="E2" i="14" s="1"/>
  <c r="U3" i="9"/>
  <c r="Z18" i="9"/>
  <c r="V18" i="9"/>
  <c r="Z4" i="9"/>
  <c r="V4" i="9"/>
  <c r="U9" i="9"/>
  <c r="Y9" i="9"/>
  <c r="AC9" i="9" s="1"/>
  <c r="E8" i="14" s="1"/>
  <c r="Y7" i="9"/>
  <c r="AC7" i="9" s="1"/>
  <c r="E6" i="14" s="1"/>
  <c r="U7" i="9"/>
  <c r="Z3" i="9"/>
  <c r="V3" i="9"/>
  <c r="V8" i="9"/>
  <c r="Z8" i="9"/>
  <c r="U13" i="9"/>
  <c r="Y13" i="9"/>
  <c r="AC13" i="9" s="1"/>
  <c r="E12" i="14" s="1"/>
  <c r="Y11" i="9"/>
  <c r="AC11" i="9" s="1"/>
  <c r="E10" i="14" s="1"/>
  <c r="U11" i="9"/>
  <c r="V5" i="9"/>
  <c r="Z5" i="9"/>
  <c r="V12" i="9"/>
  <c r="Z12" i="9"/>
  <c r="Y17" i="9"/>
  <c r="AC17" i="9" s="1"/>
  <c r="E16" i="14" s="1"/>
  <c r="U17" i="9"/>
  <c r="Y15" i="9"/>
  <c r="AC15" i="9" s="1"/>
  <c r="E14" i="14" s="1"/>
  <c r="U15" i="9"/>
  <c r="V9" i="9"/>
  <c r="Z9" i="9"/>
  <c r="Z16" i="9"/>
  <c r="V16" i="9"/>
  <c r="U4" i="9"/>
  <c r="Y4" i="9"/>
  <c r="AC4" i="9" s="1"/>
  <c r="E3" i="14" s="1"/>
  <c r="Y19" i="9"/>
  <c r="AC19" i="9" s="1"/>
  <c r="E18" i="14" s="1"/>
  <c r="U19" i="9"/>
  <c r="V13" i="9"/>
  <c r="Z13" i="9"/>
  <c r="Z11" i="9"/>
  <c r="V11" i="9"/>
  <c r="Y6" i="9"/>
  <c r="AC6" i="9" s="1"/>
  <c r="E5" i="14" s="1"/>
  <c r="U6" i="9"/>
  <c r="Y10" i="9"/>
  <c r="AC10" i="9" s="1"/>
  <c r="E9" i="14" s="1"/>
  <c r="U10" i="9"/>
  <c r="U8" i="9"/>
  <c r="Y8" i="9"/>
  <c r="AC8" i="9" s="1"/>
  <c r="E7" i="14" s="1"/>
  <c r="Z6" i="9"/>
  <c r="V6" i="9"/>
  <c r="V17" i="9"/>
  <c r="Z17" i="9"/>
  <c r="Z15" i="9"/>
  <c r="V15" i="9"/>
  <c r="Y14" i="9"/>
  <c r="AC14" i="9" s="1"/>
  <c r="E13" i="14" s="1"/>
  <c r="U14" i="9"/>
  <c r="U12" i="9"/>
  <c r="Y12" i="9"/>
  <c r="AC12" i="9" s="1"/>
  <c r="E11" i="14" s="1"/>
  <c r="Z10" i="9"/>
  <c r="V10" i="9"/>
  <c r="Z7" i="9"/>
  <c r="V7" i="9"/>
  <c r="Y18" i="9"/>
  <c r="AC18" i="9" s="1"/>
  <c r="E17" i="14" s="1"/>
  <c r="U18" i="9"/>
  <c r="U16" i="9"/>
  <c r="Y16" i="9"/>
  <c r="AC16" i="9" s="1"/>
  <c r="E15" i="14" s="1"/>
  <c r="Z14" i="9"/>
  <c r="V14" i="9"/>
  <c r="Z19" i="9"/>
  <c r="V19" i="9"/>
  <c r="U8" i="8"/>
  <c r="AC4" i="8"/>
  <c r="D3" i="14" s="1"/>
  <c r="Y17" i="8"/>
  <c r="AC17" i="8" s="1"/>
  <c r="D16" i="14" s="1"/>
  <c r="U16" i="8"/>
  <c r="U4" i="8"/>
  <c r="U12" i="8"/>
  <c r="U10" i="8"/>
  <c r="Y10" i="8"/>
  <c r="AC10" i="8" s="1"/>
  <c r="D9" i="14" s="1"/>
  <c r="AC16" i="8"/>
  <c r="D15" i="14" s="1"/>
  <c r="U6" i="8"/>
  <c r="Y6" i="8"/>
  <c r="AC6" i="8" s="1"/>
  <c r="D5" i="14" s="1"/>
  <c r="U14" i="8"/>
  <c r="Y14" i="8"/>
  <c r="AC14" i="8" s="1"/>
  <c r="D13" i="14" s="1"/>
  <c r="U18" i="8"/>
  <c r="Y18" i="8"/>
  <c r="AC18" i="8" s="1"/>
  <c r="D17" i="14" s="1"/>
  <c r="U9" i="8"/>
  <c r="Y9" i="8"/>
  <c r="AC9" i="8" s="1"/>
  <c r="D8" i="14" s="1"/>
  <c r="Z16" i="8"/>
  <c r="V16" i="8"/>
  <c r="V10" i="8"/>
  <c r="Z10" i="8"/>
  <c r="Y15" i="8"/>
  <c r="AC15" i="8" s="1"/>
  <c r="D14" i="14" s="1"/>
  <c r="U15" i="8"/>
  <c r="Y7" i="8"/>
  <c r="AC7" i="8" s="1"/>
  <c r="D6" i="14" s="1"/>
  <c r="U7" i="8"/>
  <c r="Z3" i="8"/>
  <c r="V3" i="8"/>
  <c r="V14" i="8"/>
  <c r="Z14" i="8"/>
  <c r="Z7" i="8"/>
  <c r="V7" i="8"/>
  <c r="V18" i="8"/>
  <c r="Z18" i="8"/>
  <c r="V5" i="8"/>
  <c r="Z5" i="8"/>
  <c r="Z15" i="8"/>
  <c r="V15" i="8"/>
  <c r="Z9" i="8"/>
  <c r="V9" i="8"/>
  <c r="U13" i="8"/>
  <c r="Y13" i="8"/>
  <c r="AC13" i="8" s="1"/>
  <c r="D12" i="14" s="1"/>
  <c r="Y19" i="8"/>
  <c r="AC19" i="8" s="1"/>
  <c r="D18" i="14" s="1"/>
  <c r="U19" i="8"/>
  <c r="Y11" i="8"/>
  <c r="AC11" i="8" s="1"/>
  <c r="D10" i="14" s="1"/>
  <c r="U11" i="8"/>
  <c r="Y3" i="8"/>
  <c r="AC3" i="8" s="1"/>
  <c r="D2" i="14" s="1"/>
  <c r="U3" i="8"/>
  <c r="Z19" i="8"/>
  <c r="V19" i="8"/>
  <c r="Z13" i="8"/>
  <c r="V13" i="8"/>
  <c r="U5" i="8"/>
  <c r="Y5" i="8"/>
  <c r="AC5" i="8" s="1"/>
  <c r="D4" i="14" s="1"/>
  <c r="Z11" i="8"/>
  <c r="V11" i="8"/>
  <c r="Z8" i="8"/>
  <c r="V8" i="8"/>
  <c r="Z4" i="8"/>
  <c r="V4" i="8"/>
  <c r="Z17" i="8"/>
  <c r="V17" i="8"/>
  <c r="Z12" i="8"/>
  <c r="V12" i="8"/>
  <c r="V6" i="8"/>
  <c r="Z6" i="8"/>
  <c r="Y10" i="7"/>
  <c r="AC10" i="7" s="1"/>
  <c r="C9" i="14" s="1"/>
  <c r="Z13" i="7"/>
  <c r="AC12" i="7"/>
  <c r="C11" i="14" s="1"/>
  <c r="U12" i="7"/>
  <c r="Y6" i="7"/>
  <c r="AC6" i="7" s="1"/>
  <c r="C5" i="14" s="1"/>
  <c r="V9" i="7"/>
  <c r="AC14" i="7"/>
  <c r="C13" i="14" s="1"/>
  <c r="Z16" i="7"/>
  <c r="U4" i="7"/>
  <c r="AC4" i="7"/>
  <c r="C3" i="14" s="1"/>
  <c r="V5" i="7"/>
  <c r="V11" i="7"/>
  <c r="Z11" i="7"/>
  <c r="U9" i="7"/>
  <c r="Y9" i="7"/>
  <c r="AC9" i="7" s="1"/>
  <c r="C8" i="14" s="1"/>
  <c r="Z12" i="7"/>
  <c r="V12" i="7"/>
  <c r="Y5" i="7"/>
  <c r="AC5" i="7" s="1"/>
  <c r="C4" i="14" s="1"/>
  <c r="U5" i="7"/>
  <c r="V14" i="7"/>
  <c r="Z14" i="7"/>
  <c r="U7" i="7"/>
  <c r="Y7" i="7"/>
  <c r="AC7" i="7" s="1"/>
  <c r="C6" i="14" s="1"/>
  <c r="Z4" i="7"/>
  <c r="V4" i="7"/>
  <c r="U3" i="7"/>
  <c r="Y3" i="7"/>
  <c r="AC3" i="7" s="1"/>
  <c r="C2" i="14" s="1"/>
  <c r="U13" i="7"/>
  <c r="Y13" i="7"/>
  <c r="AC13" i="7" s="1"/>
  <c r="C12" i="14" s="1"/>
  <c r="V6" i="7"/>
  <c r="Z6" i="7"/>
  <c r="V19" i="7"/>
  <c r="Z19" i="7"/>
  <c r="Y18" i="7"/>
  <c r="AC18" i="7" s="1"/>
  <c r="C17" i="14" s="1"/>
  <c r="U18" i="7"/>
  <c r="Z17" i="7"/>
  <c r="V17" i="7"/>
  <c r="Z7" i="7"/>
  <c r="V7" i="7"/>
  <c r="U11" i="7"/>
  <c r="Y11" i="7"/>
  <c r="AC11" i="7" s="1"/>
  <c r="C10" i="14" s="1"/>
  <c r="Z18" i="7"/>
  <c r="V18" i="7"/>
  <c r="Z3" i="7"/>
  <c r="V3" i="7"/>
  <c r="Y19" i="7"/>
  <c r="AC19" i="7" s="1"/>
  <c r="C18" i="14" s="1"/>
  <c r="U19" i="7"/>
  <c r="Z8" i="7"/>
  <c r="V8" i="7"/>
  <c r="V15" i="7"/>
  <c r="Z15" i="7"/>
  <c r="Z10" i="7"/>
  <c r="V10" i="7"/>
  <c r="Y15" i="7"/>
  <c r="AC15" i="7" s="1"/>
  <c r="C14" i="14" s="1"/>
  <c r="U15" i="7"/>
  <c r="L4" i="13" l="1"/>
  <c r="AA6" i="13"/>
  <c r="N6" i="13"/>
  <c r="N14" i="13"/>
  <c r="AA14" i="13"/>
  <c r="M11" i="13"/>
  <c r="AA17" i="13"/>
  <c r="N17" i="13"/>
  <c r="AB15" i="13"/>
  <c r="O15" i="13"/>
  <c r="M18" i="13"/>
  <c r="N12" i="13"/>
  <c r="AA12" i="13"/>
  <c r="M9" i="13"/>
  <c r="AB7" i="13"/>
  <c r="O7" i="13"/>
  <c r="O19" i="13"/>
  <c r="AB19" i="13"/>
  <c r="AB8" i="13"/>
  <c r="O8" i="13"/>
  <c r="O14" i="13"/>
  <c r="AB14" i="13"/>
  <c r="O18" i="13"/>
  <c r="AB18" i="13"/>
  <c r="AA9" i="13"/>
  <c r="N9" i="13"/>
  <c r="AB5" i="13"/>
  <c r="O5" i="13"/>
  <c r="M5" i="13"/>
  <c r="M13" i="13"/>
  <c r="M8" i="13"/>
  <c r="L13" i="13"/>
  <c r="L12" i="13"/>
  <c r="M4" i="13"/>
  <c r="L6" i="13"/>
  <c r="L11" i="13"/>
  <c r="L9" i="13"/>
  <c r="O12" i="13"/>
  <c r="AB12" i="13"/>
  <c r="AA8" i="13"/>
  <c r="N8" i="13"/>
  <c r="AB6" i="13"/>
  <c r="O6" i="13"/>
  <c r="R9" i="13"/>
  <c r="V9" i="13" s="1"/>
  <c r="Q17" i="13"/>
  <c r="Y17" i="13" s="1"/>
  <c r="Q6" i="13"/>
  <c r="Y6" i="13" s="1"/>
  <c r="N18" i="13"/>
  <c r="AA18" i="13"/>
  <c r="M15" i="13"/>
  <c r="R15" i="13"/>
  <c r="Z15" i="13" s="1"/>
  <c r="AA4" i="13"/>
  <c r="N4" i="13"/>
  <c r="M17" i="13"/>
  <c r="R17" i="13"/>
  <c r="V17" i="13" s="1"/>
  <c r="O4" i="13"/>
  <c r="AB4" i="13"/>
  <c r="N15" i="13"/>
  <c r="AA15" i="13"/>
  <c r="R5" i="13"/>
  <c r="V5" i="13" s="1"/>
  <c r="R13" i="13"/>
  <c r="V13" i="13" s="1"/>
  <c r="R8" i="13"/>
  <c r="V8" i="13" s="1"/>
  <c r="L7" i="13"/>
  <c r="L8" i="13"/>
  <c r="R18" i="13"/>
  <c r="V18" i="13" s="1"/>
  <c r="R4" i="13"/>
  <c r="V4" i="13" s="1"/>
  <c r="AA11" i="13"/>
  <c r="N11" i="13"/>
  <c r="L5" i="13"/>
  <c r="M19" i="13"/>
  <c r="R19" i="13"/>
  <c r="V19" i="13" s="1"/>
  <c r="M14" i="13"/>
  <c r="R14" i="13"/>
  <c r="V14" i="13" s="1"/>
  <c r="O17" i="13"/>
  <c r="AB17" i="13"/>
  <c r="Q18" i="13"/>
  <c r="U18" i="13" s="1"/>
  <c r="M16" i="13"/>
  <c r="R16" i="13"/>
  <c r="Z16" i="13" s="1"/>
  <c r="Q9" i="13"/>
  <c r="Y9" i="13" s="1"/>
  <c r="N5" i="13"/>
  <c r="AA5" i="13"/>
  <c r="M6" i="13"/>
  <c r="N16" i="13"/>
  <c r="AA16" i="13"/>
  <c r="N7" i="13"/>
  <c r="AA7" i="13"/>
  <c r="AB10" i="13"/>
  <c r="O10" i="13"/>
  <c r="O11" i="13"/>
  <c r="AB11" i="13"/>
  <c r="R11" i="13"/>
  <c r="V11" i="13" s="1"/>
  <c r="Q13" i="13"/>
  <c r="Y13" i="13" s="1"/>
  <c r="Q12" i="13"/>
  <c r="Y12" i="13" s="1"/>
  <c r="R10" i="13"/>
  <c r="V10" i="13" s="1"/>
  <c r="M10" i="13"/>
  <c r="R12" i="13"/>
  <c r="V12" i="13" s="1"/>
  <c r="M12" i="13"/>
  <c r="R6" i="13"/>
  <c r="V6" i="13" s="1"/>
  <c r="O9" i="13"/>
  <c r="AB9" i="13"/>
  <c r="O13" i="13"/>
  <c r="AB13" i="13"/>
  <c r="Q5" i="13"/>
  <c r="U5" i="13" s="1"/>
  <c r="AA19" i="13"/>
  <c r="N19" i="13"/>
  <c r="R7" i="13"/>
  <c r="Z7" i="13" s="1"/>
  <c r="M7" i="13"/>
  <c r="L10" i="13"/>
  <c r="N10" i="13"/>
  <c r="AA10" i="13"/>
  <c r="AB16" i="13"/>
  <c r="O16" i="13"/>
  <c r="Q19" i="13"/>
  <c r="Y19" i="13" s="1"/>
  <c r="Q4" i="13"/>
  <c r="U4" i="13" s="1"/>
  <c r="Q11" i="13"/>
  <c r="Y11" i="13" s="1"/>
  <c r="L14" i="13"/>
  <c r="Q14" i="13"/>
  <c r="U14" i="13" s="1"/>
  <c r="AA13" i="13"/>
  <c r="N13" i="13"/>
  <c r="Q15" i="13"/>
  <c r="Y15" i="13" s="1"/>
  <c r="Q7" i="13"/>
  <c r="U7" i="13" s="1"/>
  <c r="Q8" i="13"/>
  <c r="Y8" i="13" s="1"/>
  <c r="Q16" i="13"/>
  <c r="U16" i="13" s="1"/>
  <c r="Q10" i="13"/>
  <c r="U10" i="13" s="1"/>
  <c r="AC12" i="13" l="1"/>
  <c r="B11" i="14" s="1"/>
  <c r="U17" i="13"/>
  <c r="AC17" i="13"/>
  <c r="B16" i="14" s="1"/>
  <c r="AC19" i="13"/>
  <c r="B18" i="14" s="1"/>
  <c r="Z19" i="13"/>
  <c r="Y10" i="13"/>
  <c r="AC10" i="13" s="1"/>
  <c r="B9" i="14" s="1"/>
  <c r="AC15" i="13"/>
  <c r="B14" i="14" s="1"/>
  <c r="U19" i="13"/>
  <c r="Z11" i="13"/>
  <c r="Y4" i="13"/>
  <c r="AC4" i="13" s="1"/>
  <c r="B3" i="14" s="1"/>
  <c r="U6" i="13"/>
  <c r="Z5" i="13"/>
  <c r="Y5" i="13"/>
  <c r="AC5" i="13" s="1"/>
  <c r="B4" i="14" s="1"/>
  <c r="V15" i="13"/>
  <c r="AC11" i="13"/>
  <c r="B10" i="14" s="1"/>
  <c r="AC8" i="13"/>
  <c r="B7" i="14" s="1"/>
  <c r="Y7" i="13"/>
  <c r="AC7" i="13" s="1"/>
  <c r="B6" i="14" s="1"/>
  <c r="U8" i="13"/>
  <c r="AC9" i="13"/>
  <c r="B8" i="14" s="1"/>
  <c r="Z13" i="13"/>
  <c r="AC6" i="13"/>
  <c r="B5" i="14" s="1"/>
  <c r="Z12" i="13"/>
  <c r="U12" i="13"/>
  <c r="U13" i="13"/>
  <c r="V7" i="13"/>
  <c r="Y14" i="13"/>
  <c r="AC14" i="13" s="1"/>
  <c r="B13" i="14" s="1"/>
  <c r="Z8" i="13"/>
  <c r="Z6" i="13"/>
  <c r="AC13" i="13"/>
  <c r="B12" i="14" s="1"/>
  <c r="U9" i="13"/>
  <c r="Z4" i="13"/>
  <c r="Z18" i="13"/>
  <c r="Z9" i="13"/>
  <c r="Z17" i="13"/>
  <c r="U11" i="13"/>
  <c r="Z10" i="13"/>
  <c r="Z14" i="13"/>
  <c r="U15" i="13"/>
  <c r="Y16" i="13"/>
  <c r="AC16" i="13" s="1"/>
  <c r="B15" i="14" s="1"/>
  <c r="V16" i="13"/>
  <c r="Y18" i="13"/>
  <c r="AC18" i="13" s="1"/>
  <c r="B17" i="14" s="1"/>
</calcChain>
</file>

<file path=xl/sharedStrings.xml><?xml version="1.0" encoding="utf-8"?>
<sst xmlns="http://schemas.openxmlformats.org/spreadsheetml/2006/main" count="2450" uniqueCount="87">
  <si>
    <t>single_doping</t>
  </si>
  <si>
    <t>sites</t>
  </si>
  <si>
    <t>HOCO</t>
  </si>
  <si>
    <t>CO</t>
  </si>
  <si>
    <t>H</t>
  </si>
  <si>
    <t>OH</t>
  </si>
  <si>
    <t>Sc</t>
  </si>
  <si>
    <t>top</t>
  </si>
  <si>
    <t>hollow1</t>
  </si>
  <si>
    <t>Ti</t>
  </si>
  <si>
    <t>V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</si>
  <si>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</si>
  <si>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</si>
  <si>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</si>
  <si>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</si>
  <si>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</si>
  <si>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</si>
  <si>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</si>
  <si>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</si>
  <si>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</si>
  <si>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</si>
  <si>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Ru</t>
  </si>
  <si>
    <t>Rh</t>
  </si>
  <si>
    <t>Ag</t>
  </si>
  <si>
    <t>line_doping</t>
  </si>
  <si>
    <t>top2</t>
  </si>
  <si>
    <t>hollow2</t>
  </si>
  <si>
    <t>tri_doping</t>
  </si>
  <si>
    <t>hollow3</t>
  </si>
  <si>
    <t>para_doping</t>
  </si>
  <si>
    <t>hollow4</t>
  </si>
  <si>
    <t>island_doping</t>
  </si>
  <si>
    <t>top3</t>
  </si>
  <si>
    <t>overly_doping</t>
  </si>
  <si>
    <t>H2O</t>
  </si>
  <si>
    <t>E_pot</t>
  </si>
  <si>
    <t>H2</t>
  </si>
  <si>
    <t>CO2</t>
  </si>
  <si>
    <t>surface</t>
  </si>
  <si>
    <t>binding energy</t>
  </si>
  <si>
    <t>Corrected free energy</t>
  </si>
  <si>
    <t>Free energy diagram (four steps)</t>
  </si>
  <si>
    <t>*HOCO</t>
  </si>
  <si>
    <t>*CO</t>
  </si>
  <si>
    <t>*H</t>
  </si>
  <si>
    <t>*OH</t>
  </si>
  <si>
    <t>G(*HOCO)</t>
  </si>
  <si>
    <t>G(*CO)</t>
  </si>
  <si>
    <t>* + CO2</t>
  </si>
  <si>
    <t>* + CO</t>
  </si>
  <si>
    <t>ΔG(HOCO*)</t>
  </si>
  <si>
    <t>ΔG(CO*)</t>
  </si>
  <si>
    <t>ΔG(H*)</t>
  </si>
  <si>
    <t>ΔG(OH*)</t>
  </si>
  <si>
    <t>ΔG(HOCO*)-ΔG(H*)</t>
  </si>
  <si>
    <t>Pd</t>
  </si>
  <si>
    <r>
      <t xml:space="preserve">T = 298.15 K and </t>
    </r>
    <r>
      <rPr>
        <sz val="11"/>
        <color rgb="FFFF0000"/>
        <rFont val="Calibri"/>
        <family val="2"/>
        <scheme val="minor"/>
      </rPr>
      <t>P(H2O</t>
    </r>
    <r>
      <rPr>
        <sz val="9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3534.0 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P(CO) = 5562.0 Pa</t>
    </r>
    <r>
      <rPr>
        <sz val="11"/>
        <color theme="1"/>
        <rFont val="Calibri"/>
        <family val="2"/>
        <scheme val="minor"/>
      </rPr>
      <t>, P(CO2) = 101325.0 Pa, P(H2) = 101325.0 Pa</t>
    </r>
  </si>
  <si>
    <t>E_ZPE</t>
  </si>
  <si>
    <t>C_Ideal_gas</t>
  </si>
  <si>
    <t>-T*S</t>
  </si>
  <si>
    <t>Free energy</t>
  </si>
  <si>
    <t>Overbinding correction</t>
  </si>
  <si>
    <t>Solvent correction</t>
  </si>
  <si>
    <t>Corr. free energy</t>
  </si>
  <si>
    <t>suface111</t>
  </si>
  <si>
    <t>Cv_harm</t>
  </si>
  <si>
    <t>*</t>
  </si>
  <si>
    <t>-</t>
  </si>
  <si>
    <t>binding energy (ΔE(x))</t>
  </si>
  <si>
    <r>
      <t>T = 298.15 K and P(H2O</t>
    </r>
    <r>
      <rPr>
        <sz val="9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= 3534.0 Pa, P(CO) = 5562.0 Pa, P(CO2) = 101325.0 Pa, P(H2) = 101325.0 Pa</t>
    </r>
  </si>
  <si>
    <t>Pure</t>
  </si>
  <si>
    <t>Single</t>
  </si>
  <si>
    <t>Triangle</t>
  </si>
  <si>
    <t>Parall.</t>
  </si>
  <si>
    <t xml:space="preserve">Island </t>
  </si>
  <si>
    <t>Overlayer</t>
  </si>
  <si>
    <t>Dimer</t>
  </si>
  <si>
    <t>top2:Cu</t>
  </si>
  <si>
    <t>hollow1(top)</t>
  </si>
  <si>
    <t>BE for single</t>
  </si>
  <si>
    <t>BE_triangle</t>
  </si>
  <si>
    <t>BE_paral</t>
  </si>
  <si>
    <t>BE_island</t>
  </si>
  <si>
    <t>BE_overly</t>
  </si>
  <si>
    <t>hollow</t>
  </si>
  <si>
    <t>BE_dimer</t>
  </si>
  <si>
    <t>BE for PdH(111)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</si>
</sst>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8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2" fillId="0" borderId="2" xfId="0" applyFont="1" applyBorder="1"/>
    <xf numFmtId="0" fontId="0" fillId="3" borderId="2" xfId="0" applyFill="1" applyBorder="1"/>
    <xf numFmtId="0" fontId="0" fillId="0" borderId="0" xfId="0" applyFill="1"/>
    <xf numFmtId="0" fontId="0" fillId="0" borderId="2" xfId="0" applyFont="1" applyBorder="1"/>
    <xf numFmtId="0" fontId="0" fillId="0" borderId="2" xfId="0" applyFill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 applyFont="1" applyFill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2" fillId="0" borderId="8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0" fontId="3" fillId="0" borderId="0" xfId="0" applyFont="1" applyFill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left" vertical="top"/>
    </xf>
    <xf numFmtId="164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>
      <alignment horizontal="left" vertical="center"/>
    </xf>
    <xf numFmtId="164" fontId="3" fillId="0" borderId="3" xfId="0" applyNumberFormat="1" applyFont="1" applyFill="1" applyBorder="1" applyAlignment="1">
      <alignment horizontal="left" vertical="center"/>
    </xf>
    <xf numFmtId="164" fontId="3" fillId="0" borderId="10" xfId="0" applyNumberFormat="1" applyFont="1" applyFill="1" applyBorder="1" applyAlignment="1">
      <alignment horizontal="left" vertical="center"/>
    </xf>
    <xf numFmtId="0" fontId="3" fillId="0" borderId="1" xfId="1" applyFont="1" applyFill="1" applyAlignment="1">
      <alignment horizontal="left"/>
    </xf>
    <xf numFmtId="0" fontId="6" fillId="0" borderId="2" xfId="0" applyFont="1" applyFill="1" applyBorder="1" applyAlignment="1" applyProtection="1"/>
    <xf numFmtId="0" fontId="6" fillId="5" borderId="2" xfId="0" applyFont="1" applyFill="1" applyBorder="1" applyAlignment="1" applyProtection="1"/>
    <xf numFmtId="0" fontId="7" fillId="0" borderId="0" xfId="0" applyFont="1"/>
    <xf numFmtId="0" fontId="7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Fill="1" applyBorder="1" applyAlignment="1" applyProtection="1">
      <alignment vertical="center"/>
    </xf>
    <xf numFmtId="49" fontId="6" fillId="0" borderId="2" xfId="0" applyNumberFormat="1" applyFont="1" applyFill="1" applyBorder="1" applyAlignment="1" applyProtection="1">
      <alignment vertical="center"/>
    </xf>
    <xf numFmtId="164" fontId="6" fillId="0" borderId="2" xfId="0" applyNumberFormat="1" applyFont="1" applyFill="1" applyBorder="1" applyAlignment="1" applyProtection="1">
      <alignment vertical="center"/>
    </xf>
    <xf numFmtId="0" fontId="6" fillId="0" borderId="2" xfId="0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2" xfId="0" applyFont="1" applyFill="1" applyBorder="1" applyAlignment="1" applyProtection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5"/>
  <sheetViews>
    <sheetView tabSelected="1" topLeftCell="A13" zoomScale="85" zoomScaleNormal="85" workbookViewId="0">
      <selection activeCell="J54" sqref="J54"/>
    </sheetView>
  </sheetViews>
  <sheetFormatPr defaultRowHeight="14.5" x14ac:dyDescent="0.35"/>
  <sheetData>
    <row r="1" spans="1:34" x14ac:dyDescent="0.3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72" t="s">
        <v>79</v>
      </c>
      <c r="AD1" s="72" t="s">
        <v>1</v>
      </c>
      <c r="AE1" s="70" t="s">
        <v>42</v>
      </c>
      <c r="AF1" s="70" t="s">
        <v>43</v>
      </c>
      <c r="AG1" s="70" t="s">
        <v>44</v>
      </c>
      <c r="AH1" s="70" t="s">
        <v>45</v>
      </c>
    </row>
    <row r="2" spans="1:34" x14ac:dyDescent="0.35">
      <c r="A2" s="77" t="s">
        <v>6</v>
      </c>
      <c r="B2" s="64" t="s">
        <v>7</v>
      </c>
      <c r="C2" s="64">
        <v>-311.10903218999999</v>
      </c>
      <c r="D2" s="64">
        <v>-302.39947102999997</v>
      </c>
      <c r="E2" s="64">
        <v>-292.04405753999998</v>
      </c>
      <c r="F2" s="64">
        <v>-299.59827001000002</v>
      </c>
      <c r="G2">
        <f>MIN(C2:C4)-C2</f>
        <v>-9.4126999999843974E-3</v>
      </c>
      <c r="H2">
        <f t="shared" ref="H2:J2" si="0">MIN(D2:D4)-D2</f>
        <v>0</v>
      </c>
      <c r="I2">
        <f t="shared" si="0"/>
        <v>-0.73973352000001569</v>
      </c>
      <c r="J2">
        <f t="shared" si="0"/>
        <v>0</v>
      </c>
      <c r="L2">
        <f>MIN(C2:C4)</f>
        <v>-311.11844488999998</v>
      </c>
      <c r="M2">
        <f t="shared" ref="M2:O2" si="1">MIN(D2:D4)</f>
        <v>-302.39947102999997</v>
      </c>
      <c r="N2">
        <f t="shared" si="1"/>
        <v>-292.78379106</v>
      </c>
      <c r="O2">
        <f t="shared" si="1"/>
        <v>-299.59827001000002</v>
      </c>
      <c r="Q2" s="4"/>
      <c r="R2" s="4" t="s">
        <v>35</v>
      </c>
      <c r="S2" s="12"/>
      <c r="T2" s="12" t="s">
        <v>6</v>
      </c>
      <c r="U2">
        <f ca="1">OFFSET($L$2,(ROW(U1)*3)-3,0)</f>
        <v>-311.11844488999998</v>
      </c>
      <c r="V2">
        <f ca="1">OFFSET($M$2,(ROW(V1)*3)-3,0)</f>
        <v>-302.39947102999997</v>
      </c>
      <c r="W2">
        <f ca="1">OFFSET($N$2,(ROW(W1)*3)-3,0)</f>
        <v>-292.78379106</v>
      </c>
      <c r="X2">
        <f ca="1">OFFSET($O$2,(ROW(X1)*3)-3,0)</f>
        <v>-299.59827001000002</v>
      </c>
      <c r="Z2" s="7">
        <f>single_b!C4</f>
        <v>-289.72874337000002</v>
      </c>
      <c r="AA2">
        <f t="shared" ref="AA2:AA49" si="2">INDEX($Z$2:$Z$17,ROUND(ROW(Z2)/3, 0))</f>
        <v>-289.72874337000002</v>
      </c>
      <c r="AC2" s="75" t="s">
        <v>6</v>
      </c>
      <c r="AD2" s="73" t="s">
        <v>7</v>
      </c>
      <c r="AE2" s="74">
        <f>C2-AA2-$R$4-0.5*$R$3</f>
        <v>0.65771118000002415</v>
      </c>
      <c r="AF2" s="74">
        <f>D2-AA2-$R$6</f>
        <v>-0.55272765999995421</v>
      </c>
      <c r="AG2" s="74">
        <f>E2-AA2-0.5*$R$3</f>
        <v>1.2636858300000351</v>
      </c>
      <c r="AH2" s="74">
        <f>F2-AA2-$R$5+0.5*$R$3</f>
        <v>-0.61552664000000368</v>
      </c>
    </row>
    <row r="3" spans="1:34" x14ac:dyDescent="0.35">
      <c r="A3" s="77"/>
      <c r="B3" s="64" t="s">
        <v>8</v>
      </c>
      <c r="C3" s="64">
        <v>-311.11844488999998</v>
      </c>
      <c r="D3" s="64">
        <v>-302.39771426999999</v>
      </c>
      <c r="E3" s="64">
        <v>-292.78379106</v>
      </c>
      <c r="F3" s="64">
        <v>-299.59373061000002</v>
      </c>
      <c r="L3" s="68" t="str">
        <f>INDEX($B$2:$B$4, MATCH(MIN(C2:C4),C2:C4,0))</f>
        <v>hollow1</v>
      </c>
      <c r="M3" s="68" t="str">
        <f t="shared" ref="M3:O3" si="3">INDEX($B$2:$B$4, MATCH(MIN(D2:D4),D2:D4,0))</f>
        <v>top</v>
      </c>
      <c r="N3" s="68" t="str">
        <f t="shared" si="3"/>
        <v>hollow1</v>
      </c>
      <c r="O3" s="68" t="str">
        <f t="shared" si="3"/>
        <v>top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4">OFFSET($L$2,(ROW(U2)*3)-3,0)</f>
        <v>-312.11340293000001</v>
      </c>
      <c r="V3">
        <f t="shared" ref="V3:V17" ca="1" si="5">OFFSET($M$2,(ROW(V2)*3)-3,0)</f>
        <v>-303.48788851</v>
      </c>
      <c r="W3">
        <f t="shared" ref="W3:W17" ca="1" si="6">OFFSET($N$2,(ROW(W2)*3)-3,0)</f>
        <v>-293.64078434999999</v>
      </c>
      <c r="X3">
        <f t="shared" ref="X3:X17" ca="1" si="7">OFFSET($O$2,(ROW(X2)*3)-3,0)</f>
        <v>-300.24812918999999</v>
      </c>
      <c r="Z3" s="7">
        <f>single_b!C5</f>
        <v>-290.57792719999998</v>
      </c>
      <c r="AA3">
        <f t="shared" si="2"/>
        <v>-289.72874337000002</v>
      </c>
      <c r="AC3" s="75"/>
      <c r="AD3" s="73" t="s">
        <v>84</v>
      </c>
      <c r="AE3" s="74">
        <f t="shared" ref="AE3:AE49" si="8">C3-AA3-$R$4-0.5*$R$3</f>
        <v>0.64829848000003976</v>
      </c>
      <c r="AF3" s="74">
        <f t="shared" ref="AF3:AF49" si="9">D3-AA3-$R$6</f>
        <v>-0.55097089999997628</v>
      </c>
      <c r="AG3" s="74">
        <f t="shared" ref="AG3:AG49" si="10">E3-AA3-0.5*$R$3</f>
        <v>0.52395231000001941</v>
      </c>
      <c r="AH3" s="74">
        <f t="shared" ref="AH3:AH49" si="11">F3-AA3-$R$5+0.5*$R$3</f>
        <v>-0.61098724000000493</v>
      </c>
    </row>
    <row r="4" spans="1:34" x14ac:dyDescent="0.35">
      <c r="A4" s="77"/>
      <c r="B4" s="64" t="s">
        <v>25</v>
      </c>
      <c r="C4" s="65">
        <v>-310.94839698999999</v>
      </c>
      <c r="D4" s="64">
        <v>-301.80746018000002</v>
      </c>
      <c r="E4" s="64">
        <v>-292.52915446999998</v>
      </c>
      <c r="F4" s="64">
        <v>-297.23320382999998</v>
      </c>
      <c r="Q4" s="4" t="s">
        <v>37</v>
      </c>
      <c r="R4" s="4">
        <v>-18.459</v>
      </c>
      <c r="S4" s="12"/>
      <c r="T4" s="12" t="s">
        <v>10</v>
      </c>
      <c r="U4">
        <f t="shared" ca="1" si="4"/>
        <v>-311.63327561</v>
      </c>
      <c r="V4">
        <f t="shared" ca="1" si="5"/>
        <v>-303.15909555000002</v>
      </c>
      <c r="W4">
        <f t="shared" ca="1" si="6"/>
        <v>-293.28590991999999</v>
      </c>
      <c r="X4">
        <f t="shared" ca="1" si="7"/>
        <v>-299.51915525999999</v>
      </c>
      <c r="Z4">
        <f>single_b!C6</f>
        <v>-290.01870248</v>
      </c>
      <c r="AA4">
        <f t="shared" si="2"/>
        <v>-289.72874337000002</v>
      </c>
      <c r="AC4" s="75"/>
      <c r="AD4" s="73" t="s">
        <v>25</v>
      </c>
      <c r="AE4" s="74">
        <f t="shared" si="8"/>
        <v>0.81834638000002569</v>
      </c>
      <c r="AF4" s="74">
        <f t="shared" si="9"/>
        <v>3.9283189999997248E-2</v>
      </c>
      <c r="AG4" s="74">
        <f t="shared" si="10"/>
        <v>0.77858890000003766</v>
      </c>
      <c r="AH4" s="74">
        <f t="shared" si="11"/>
        <v>1.7495395400000384</v>
      </c>
    </row>
    <row r="5" spans="1:34" x14ac:dyDescent="0.35">
      <c r="A5" s="77" t="s">
        <v>9</v>
      </c>
      <c r="B5" s="64" t="s">
        <v>7</v>
      </c>
      <c r="C5" s="64">
        <v>-312.11340293000001</v>
      </c>
      <c r="D5" s="64">
        <v>-303.48218107999998</v>
      </c>
      <c r="E5" s="64">
        <v>-293.46353908999998</v>
      </c>
      <c r="F5" s="64">
        <v>-300.15546705999998</v>
      </c>
      <c r="G5">
        <f t="shared" ref="G5" si="12">MIN(C5:C7)-C5</f>
        <v>0</v>
      </c>
      <c r="H5">
        <f t="shared" ref="H5" si="13">MIN(D5:D7)-D5</f>
        <v>-5.7074300000294897E-3</v>
      </c>
      <c r="I5">
        <f t="shared" ref="I5" si="14">MIN(E5:E7)-E5</f>
        <v>-0.17724526000000651</v>
      </c>
      <c r="J5">
        <f t="shared" ref="J5" si="15">MIN(F5:F7)-F5</f>
        <v>-9.2662130000007892E-2</v>
      </c>
      <c r="L5">
        <f>MIN(C5:C7)</f>
        <v>-312.11340293000001</v>
      </c>
      <c r="M5">
        <f t="shared" ref="M5" si="16">MIN(D5:D7)</f>
        <v>-303.48788851</v>
      </c>
      <c r="N5">
        <f t="shared" ref="N5" si="17">MIN(E5:E7)</f>
        <v>-293.64078434999999</v>
      </c>
      <c r="O5">
        <f t="shared" ref="O5" si="18">MIN(F5:F7)</f>
        <v>-300.24812918999999</v>
      </c>
      <c r="Q5" s="4" t="s">
        <v>34</v>
      </c>
      <c r="R5" s="4">
        <v>-12.833</v>
      </c>
      <c r="S5" s="12"/>
      <c r="T5" s="12" t="s">
        <v>11</v>
      </c>
      <c r="U5">
        <f t="shared" ca="1" si="4"/>
        <v>-310.42072695000002</v>
      </c>
      <c r="V5">
        <f t="shared" ca="1" si="5"/>
        <v>-302.53336610000002</v>
      </c>
      <c r="W5">
        <f t="shared" ca="1" si="6"/>
        <v>-292.59831229000002</v>
      </c>
      <c r="X5">
        <f t="shared" ca="1" si="7"/>
        <v>-297.62446527999998</v>
      </c>
      <c r="Z5">
        <f>single_b!C7</f>
        <v>-288.80757864999998</v>
      </c>
      <c r="AA5">
        <f t="shared" si="2"/>
        <v>-290.57792719999998</v>
      </c>
      <c r="AC5" s="75" t="s">
        <v>9</v>
      </c>
      <c r="AD5" s="73" t="s">
        <v>7</v>
      </c>
      <c r="AE5" s="74">
        <f t="shared" si="8"/>
        <v>0.50252426999996969</v>
      </c>
      <c r="AF5" s="74">
        <f t="shared" si="9"/>
        <v>-0.78625387999999852</v>
      </c>
      <c r="AG5" s="74">
        <f t="shared" si="10"/>
        <v>0.69338810999999323</v>
      </c>
      <c r="AH5" s="74">
        <f t="shared" si="11"/>
        <v>-0.32353986000000168</v>
      </c>
    </row>
    <row r="6" spans="1:34" x14ac:dyDescent="0.35">
      <c r="A6" s="77"/>
      <c r="B6" s="64" t="s">
        <v>8</v>
      </c>
      <c r="C6" s="64">
        <v>-312.09275079000003</v>
      </c>
      <c r="D6" s="64">
        <v>-303.48788851</v>
      </c>
      <c r="E6" s="64">
        <v>-293.64078434999999</v>
      </c>
      <c r="F6" s="64">
        <v>-300.24812918999999</v>
      </c>
      <c r="L6" s="68" t="str">
        <f>INDEX($B$2:$B$4, MATCH(MIN(C5:C7),C5:C7,0))</f>
        <v>top</v>
      </c>
      <c r="M6" s="68" t="str">
        <f t="shared" ref="M6" si="19">INDEX($B$2:$B$4, MATCH(MIN(D5:D7),D5:D7,0))</f>
        <v>hollow1</v>
      </c>
      <c r="N6" s="68" t="str">
        <f t="shared" ref="N6" si="20">INDEX($B$2:$B$4, MATCH(MIN(E5:E7),E5:E7,0))</f>
        <v>hollow1</v>
      </c>
      <c r="O6" s="68" t="str">
        <f t="shared" ref="O6" si="21">INDEX($B$2:$B$4, MATCH(MIN(F5:F7),F5:F7,0))</f>
        <v>hollow1</v>
      </c>
      <c r="Q6" s="4" t="s">
        <v>3</v>
      </c>
      <c r="R6" s="4">
        <v>-12.118</v>
      </c>
      <c r="S6" s="12"/>
      <c r="T6" s="12" t="s">
        <v>12</v>
      </c>
      <c r="U6">
        <f t="shared" ca="1" si="4"/>
        <v>-309.72268563</v>
      </c>
      <c r="V6">
        <f t="shared" ca="1" si="5"/>
        <v>-301.66473439999999</v>
      </c>
      <c r="W6">
        <f t="shared" ca="1" si="6"/>
        <v>-291.85975530000002</v>
      </c>
      <c r="X6">
        <f t="shared" ca="1" si="7"/>
        <v>-296.54859580999999</v>
      </c>
      <c r="Z6">
        <f>single_b!C8</f>
        <v>-288.0872263</v>
      </c>
      <c r="AA6">
        <f t="shared" si="2"/>
        <v>-290.57792719999998</v>
      </c>
      <c r="AC6" s="75"/>
      <c r="AD6" s="73" t="s">
        <v>84</v>
      </c>
      <c r="AE6" s="74">
        <f t="shared" si="8"/>
        <v>0.52317640999995119</v>
      </c>
      <c r="AF6" s="74">
        <f t="shared" si="9"/>
        <v>-0.79196131000002801</v>
      </c>
      <c r="AG6" s="74">
        <f t="shared" si="10"/>
        <v>0.51614284999998672</v>
      </c>
      <c r="AH6" s="74">
        <f t="shared" si="11"/>
        <v>-0.41620199000000957</v>
      </c>
    </row>
    <row r="7" spans="1:34" x14ac:dyDescent="0.35">
      <c r="A7" s="77"/>
      <c r="B7" s="64" t="s">
        <v>25</v>
      </c>
      <c r="C7" s="64">
        <v>-311.79288022999998</v>
      </c>
      <c r="D7" s="64">
        <v>-302.72141088000001</v>
      </c>
      <c r="E7" s="64">
        <v>-293.43369855999998</v>
      </c>
      <c r="F7" s="64">
        <v>-298.11574487000001</v>
      </c>
      <c r="S7" s="12"/>
      <c r="T7" s="12" t="s">
        <v>13</v>
      </c>
      <c r="U7">
        <f t="shared" ca="1" si="4"/>
        <v>-308.70821479</v>
      </c>
      <c r="V7">
        <f t="shared" ca="1" si="5"/>
        <v>-300.29497135000003</v>
      </c>
      <c r="W7">
        <f t="shared" ca="1" si="6"/>
        <v>-290.65937566000002</v>
      </c>
      <c r="X7">
        <f t="shared" ca="1" si="7"/>
        <v>-295.26758140999999</v>
      </c>
      <c r="Z7">
        <f>single_b!C9</f>
        <v>-287.21830326999998</v>
      </c>
      <c r="AA7">
        <f t="shared" si="2"/>
        <v>-290.57792719999998</v>
      </c>
      <c r="AC7" s="75"/>
      <c r="AD7" s="73" t="s">
        <v>25</v>
      </c>
      <c r="AE7" s="74">
        <f t="shared" si="8"/>
        <v>0.82304696999999605</v>
      </c>
      <c r="AF7" s="74">
        <f t="shared" si="9"/>
        <v>-2.5483680000030873E-2</v>
      </c>
      <c r="AG7" s="74">
        <f t="shared" si="10"/>
        <v>0.72322863999999454</v>
      </c>
      <c r="AH7" s="74">
        <f t="shared" si="11"/>
        <v>1.7161823299999619</v>
      </c>
    </row>
    <row r="8" spans="1:34" x14ac:dyDescent="0.35">
      <c r="A8" s="77" t="s">
        <v>10</v>
      </c>
      <c r="B8" s="64" t="s">
        <v>7</v>
      </c>
      <c r="C8" s="64">
        <v>-311.63327561</v>
      </c>
      <c r="D8" s="64">
        <v>-303.15909555000002</v>
      </c>
      <c r="E8" s="64">
        <v>-293.28590991999999</v>
      </c>
      <c r="F8" s="64">
        <v>-299.51503895000002</v>
      </c>
      <c r="G8">
        <f t="shared" ref="G8" si="22">MIN(C8:C10)-C8</f>
        <v>0</v>
      </c>
      <c r="H8">
        <f t="shared" ref="H8" si="23">MIN(D8:D10)-D8</f>
        <v>0</v>
      </c>
      <c r="I8">
        <f t="shared" ref="I8" si="24">MIN(E8:E10)-E8</f>
        <v>0</v>
      </c>
      <c r="J8">
        <f t="shared" ref="J8" si="25">MIN(F8:F10)-F8</f>
        <v>-4.1163099999721453E-3</v>
      </c>
      <c r="L8">
        <f>MIN(C8:C10)</f>
        <v>-311.63327561</v>
      </c>
      <c r="M8">
        <f t="shared" ref="M8" si="26">MIN(D8:D10)</f>
        <v>-303.15909555000002</v>
      </c>
      <c r="N8">
        <f t="shared" ref="N8" si="27">MIN(E8:E10)</f>
        <v>-293.28590991999999</v>
      </c>
      <c r="O8">
        <f t="shared" ref="O8" si="28">MIN(F8:F10)</f>
        <v>-299.51915525999999</v>
      </c>
      <c r="S8" s="12"/>
      <c r="T8" s="12" t="s">
        <v>14</v>
      </c>
      <c r="U8">
        <f t="shared" ca="1" si="4"/>
        <v>-307.36840891999998</v>
      </c>
      <c r="V8">
        <f t="shared" ca="1" si="5"/>
        <v>-298.49361398000002</v>
      </c>
      <c r="W8">
        <f t="shared" ca="1" si="6"/>
        <v>-288.97837071999999</v>
      </c>
      <c r="X8">
        <f t="shared" ca="1" si="7"/>
        <v>-294.09274377000003</v>
      </c>
      <c r="Z8">
        <f>single_b!C10</f>
        <v>-285.89770778000002</v>
      </c>
      <c r="AA8">
        <f t="shared" si="2"/>
        <v>-290.01870248</v>
      </c>
      <c r="AC8" s="75" t="s">
        <v>10</v>
      </c>
      <c r="AD8" s="73" t="s">
        <v>7</v>
      </c>
      <c r="AE8" s="74">
        <f t="shared" si="8"/>
        <v>0.42342687000000323</v>
      </c>
      <c r="AF8" s="74">
        <f t="shared" si="9"/>
        <v>-1.0223930700000157</v>
      </c>
      <c r="AG8" s="74">
        <f t="shared" si="10"/>
        <v>0.31179256000000732</v>
      </c>
      <c r="AH8" s="74">
        <f t="shared" si="11"/>
        <v>-0.24233647000001701</v>
      </c>
    </row>
    <row r="9" spans="1:34" x14ac:dyDescent="0.35">
      <c r="A9" s="77" t="s">
        <v>10</v>
      </c>
      <c r="B9" s="64" t="s">
        <v>8</v>
      </c>
      <c r="C9" s="64">
        <v>-311.27956755999998</v>
      </c>
      <c r="D9" s="64">
        <v>-303.15693150999999</v>
      </c>
      <c r="E9" s="64">
        <v>-293.10013776</v>
      </c>
      <c r="F9" s="64">
        <v>-299.51915525999999</v>
      </c>
      <c r="L9" s="68" t="str">
        <f>INDEX($B$2:$B$4, MATCH(MIN(C8:C10),C8:C10,0))</f>
        <v>top</v>
      </c>
      <c r="M9" s="68" t="str">
        <f t="shared" ref="M9" si="29">INDEX($B$2:$B$4, MATCH(MIN(D8:D10),D8:D10,0))</f>
        <v>top</v>
      </c>
      <c r="N9" s="68" t="str">
        <f t="shared" ref="N9" si="30">INDEX($B$2:$B$4, MATCH(MIN(E8:E10),E8:E10,0))</f>
        <v>top</v>
      </c>
      <c r="O9" s="68" t="str">
        <f t="shared" ref="O9" si="31">INDEX($B$2:$B$4, MATCH(MIN(F8:F10),F8:F10,0))</f>
        <v>hollow1</v>
      </c>
      <c r="S9" s="12"/>
      <c r="T9" s="12" t="s">
        <v>15</v>
      </c>
      <c r="U9">
        <f t="shared" ca="1" si="4"/>
        <v>-305.45364368999998</v>
      </c>
      <c r="V9">
        <f t="shared" ca="1" si="5"/>
        <v>-296.36700737000001</v>
      </c>
      <c r="W9">
        <f t="shared" ca="1" si="6"/>
        <v>-287.12034003000002</v>
      </c>
      <c r="X9">
        <f t="shared" ca="1" si="7"/>
        <v>-291.84187272999998</v>
      </c>
      <c r="Z9" s="7">
        <f>single_b!C11</f>
        <v>-284.05826666000002</v>
      </c>
      <c r="AA9">
        <f t="shared" si="2"/>
        <v>-290.01870248</v>
      </c>
      <c r="AC9" s="75" t="s">
        <v>10</v>
      </c>
      <c r="AD9" s="73" t="s">
        <v>84</v>
      </c>
      <c r="AE9" s="74">
        <f t="shared" si="8"/>
        <v>0.77713492000002615</v>
      </c>
      <c r="AF9" s="74">
        <f t="shared" si="9"/>
        <v>-1.0202290299999905</v>
      </c>
      <c r="AG9" s="74">
        <f t="shared" si="10"/>
        <v>0.4975647200000064</v>
      </c>
      <c r="AH9" s="74">
        <f t="shared" si="11"/>
        <v>-0.24645277999998916</v>
      </c>
    </row>
    <row r="10" spans="1:34" x14ac:dyDescent="0.35">
      <c r="A10" s="77" t="s">
        <v>10</v>
      </c>
      <c r="B10" s="64" t="s">
        <v>25</v>
      </c>
      <c r="C10" s="64">
        <v>-311.30837964</v>
      </c>
      <c r="D10" s="64">
        <v>-302.31279718000002</v>
      </c>
      <c r="E10" s="64">
        <v>-292.91368983000001</v>
      </c>
      <c r="F10" s="64">
        <v>-297.48716708000001</v>
      </c>
      <c r="S10" s="12"/>
      <c r="T10" s="12" t="s">
        <v>16</v>
      </c>
      <c r="U10">
        <f t="shared" ca="1" si="4"/>
        <v>-303.15309731000002</v>
      </c>
      <c r="V10">
        <f t="shared" ca="1" si="5"/>
        <v>-294.08074978000002</v>
      </c>
      <c r="W10">
        <f t="shared" ca="1" si="6"/>
        <v>-284.87714044000001</v>
      </c>
      <c r="X10">
        <f t="shared" ca="1" si="7"/>
        <v>-290.38895095999999</v>
      </c>
      <c r="Z10" s="7">
        <f>single_b!C12</f>
        <v>-281.80560274999999</v>
      </c>
      <c r="AA10">
        <f t="shared" si="2"/>
        <v>-290.01870248</v>
      </c>
      <c r="AC10" s="75" t="s">
        <v>10</v>
      </c>
      <c r="AD10" s="73" t="s">
        <v>25</v>
      </c>
      <c r="AE10" s="74">
        <f t="shared" si="8"/>
        <v>0.74832284000000326</v>
      </c>
      <c r="AF10" s="74">
        <f t="shared" si="9"/>
        <v>-0.17609470000001615</v>
      </c>
      <c r="AG10" s="74">
        <f t="shared" si="10"/>
        <v>0.68401264999999212</v>
      </c>
      <c r="AH10" s="74">
        <f t="shared" si="11"/>
        <v>1.7855353999999957</v>
      </c>
    </row>
    <row r="11" spans="1:34" x14ac:dyDescent="0.35">
      <c r="A11" s="77" t="s">
        <v>11</v>
      </c>
      <c r="B11" s="64" t="s">
        <v>7</v>
      </c>
      <c r="C11" s="64">
        <v>-310.35414704999999</v>
      </c>
      <c r="D11" s="64">
        <v>-302.53336610000002</v>
      </c>
      <c r="E11" s="64">
        <v>-292.46439965000002</v>
      </c>
      <c r="F11" s="64">
        <v>-297.62446527999998</v>
      </c>
      <c r="G11">
        <f t="shared" ref="G11" si="32">MIN(C11:C13)-C11</f>
        <v>-6.6579900000022008E-2</v>
      </c>
      <c r="H11">
        <f t="shared" ref="H11" si="33">MIN(D11:D13)-D11</f>
        <v>0</v>
      </c>
      <c r="I11">
        <f t="shared" ref="I11" si="34">MIN(E11:E13)-E11</f>
        <v>-0.13391264000000547</v>
      </c>
      <c r="J11">
        <f t="shared" ref="J11" si="35">MIN(F11:F13)-F11</f>
        <v>0</v>
      </c>
      <c r="L11">
        <f>MIN(C11:C13)</f>
        <v>-310.42072695000002</v>
      </c>
      <c r="M11">
        <f t="shared" ref="M11" si="36">MIN(D11:D13)</f>
        <v>-302.53336610000002</v>
      </c>
      <c r="N11">
        <f t="shared" ref="N11" si="37">MIN(E11:E13)</f>
        <v>-292.59831229000002</v>
      </c>
      <c r="O11">
        <f t="shared" ref="O11" si="38">MIN(F11:F13)</f>
        <v>-297.62446527999998</v>
      </c>
      <c r="S11" s="12"/>
      <c r="T11" s="12" t="s">
        <v>17</v>
      </c>
      <c r="U11">
        <f t="shared" ca="1" si="4"/>
        <v>-311.96724952</v>
      </c>
      <c r="V11">
        <f t="shared" ca="1" si="5"/>
        <v>-303.07013769999998</v>
      </c>
      <c r="W11">
        <f t="shared" ca="1" si="6"/>
        <v>-293.62246361000001</v>
      </c>
      <c r="X11">
        <f t="shared" ca="1" si="7"/>
        <v>-300.45643017999998</v>
      </c>
      <c r="Z11" s="7">
        <f>single_b!C13</f>
        <v>-290.40232599000001</v>
      </c>
      <c r="AA11">
        <f t="shared" si="2"/>
        <v>-288.80757864999998</v>
      </c>
      <c r="AC11" s="75" t="s">
        <v>11</v>
      </c>
      <c r="AD11" s="73" t="s">
        <v>7</v>
      </c>
      <c r="AE11" s="74">
        <f t="shared" si="8"/>
        <v>0.49143159999998742</v>
      </c>
      <c r="AF11" s="74">
        <f t="shared" si="9"/>
        <v>-1.6077874500000409</v>
      </c>
      <c r="AG11" s="74">
        <f t="shared" si="10"/>
        <v>-7.7821000000036111E-2</v>
      </c>
      <c r="AH11" s="74">
        <f t="shared" si="11"/>
        <v>0.43711337000000094</v>
      </c>
    </row>
    <row r="12" spans="1:34" x14ac:dyDescent="0.35">
      <c r="A12" s="77" t="s">
        <v>11</v>
      </c>
      <c r="B12" s="64" t="s">
        <v>8</v>
      </c>
      <c r="C12" s="64">
        <v>-310.42072695000002</v>
      </c>
      <c r="D12" s="64">
        <v>-302.53252054000001</v>
      </c>
      <c r="E12" s="64">
        <v>-292.59831229000002</v>
      </c>
      <c r="F12" s="64">
        <v>-297.46975631999999</v>
      </c>
      <c r="L12" s="68" t="str">
        <f>INDEX($B$2:$B$4, MATCH(MIN(C11:C13),C11:C13,0))</f>
        <v>hollow1</v>
      </c>
      <c r="M12" s="68" t="str">
        <f t="shared" ref="M12" si="39">INDEX($B$2:$B$4, MATCH(MIN(D11:D13),D11:D13,0))</f>
        <v>top</v>
      </c>
      <c r="N12" s="68" t="str">
        <f t="shared" ref="N12" si="40">INDEX($B$2:$B$4, MATCH(MIN(E11:E13),E11:E13,0))</f>
        <v>hollow1</v>
      </c>
      <c r="O12" s="68" t="str">
        <f t="shared" ref="O12" si="41">INDEX($B$2:$B$4, MATCH(MIN(F11:F13),F11:F13,0))</f>
        <v>top</v>
      </c>
      <c r="S12" s="12"/>
      <c r="T12" s="12" t="s">
        <v>18</v>
      </c>
      <c r="U12">
        <f t="shared" ca="1" si="4"/>
        <v>-312.94027140999998</v>
      </c>
      <c r="V12">
        <f t="shared" ca="1" si="5"/>
        <v>-304.18736374999997</v>
      </c>
      <c r="W12">
        <f t="shared" ca="1" si="6"/>
        <v>-294.33575210999999</v>
      </c>
      <c r="X12">
        <f t="shared" ca="1" si="7"/>
        <v>-301.35710131000002</v>
      </c>
      <c r="Z12" s="7">
        <f>single_b!C14</f>
        <v>-291.25230219000002</v>
      </c>
      <c r="AA12">
        <f t="shared" si="2"/>
        <v>-288.80757864999998</v>
      </c>
      <c r="AC12" s="75" t="s">
        <v>11</v>
      </c>
      <c r="AD12" s="73" t="s">
        <v>84</v>
      </c>
      <c r="AE12" s="74">
        <f t="shared" si="8"/>
        <v>0.42485169999996542</v>
      </c>
      <c r="AF12" s="74">
        <f t="shared" si="9"/>
        <v>-1.6069418900000247</v>
      </c>
      <c r="AG12" s="74">
        <f t="shared" si="10"/>
        <v>-0.21173364000004158</v>
      </c>
      <c r="AH12" s="74">
        <f t="shared" si="11"/>
        <v>0.59182232999999451</v>
      </c>
    </row>
    <row r="13" spans="1:34" x14ac:dyDescent="0.35">
      <c r="A13" s="77" t="s">
        <v>11</v>
      </c>
      <c r="B13" s="64" t="s">
        <v>25</v>
      </c>
      <c r="C13" s="64">
        <v>-310.23746152000001</v>
      </c>
      <c r="D13" s="64">
        <v>-301.16640443</v>
      </c>
      <c r="E13" s="64">
        <v>-291.80336218000002</v>
      </c>
      <c r="F13" s="64">
        <v>-297.21570274999999</v>
      </c>
      <c r="S13" s="12"/>
      <c r="T13" s="12" t="s">
        <v>19</v>
      </c>
      <c r="U13">
        <f t="shared" ca="1" si="4"/>
        <v>-312.80041827000002</v>
      </c>
      <c r="V13">
        <f t="shared" ca="1" si="5"/>
        <v>-304.23201022000001</v>
      </c>
      <c r="W13">
        <f t="shared" ca="1" si="6"/>
        <v>-294.82097977000001</v>
      </c>
      <c r="X13">
        <f t="shared" ca="1" si="7"/>
        <v>-300.77902576999998</v>
      </c>
      <c r="Z13" s="7">
        <f>single_b!C15</f>
        <v>-291.10294408999999</v>
      </c>
      <c r="AA13">
        <f t="shared" si="2"/>
        <v>-288.80757864999998</v>
      </c>
      <c r="AC13" s="75" t="s">
        <v>11</v>
      </c>
      <c r="AD13" s="73" t="s">
        <v>25</v>
      </c>
      <c r="AE13" s="74">
        <f t="shared" si="8"/>
        <v>0.60811712999997125</v>
      </c>
      <c r="AF13" s="74">
        <f t="shared" si="9"/>
        <v>-0.24082578000001753</v>
      </c>
      <c r="AG13" s="74">
        <f t="shared" si="10"/>
        <v>0.58321646999996046</v>
      </c>
      <c r="AH13" s="74">
        <f t="shared" si="11"/>
        <v>0.84587589999999091</v>
      </c>
    </row>
    <row r="14" spans="1:34" x14ac:dyDescent="0.35">
      <c r="A14" s="77" t="s">
        <v>12</v>
      </c>
      <c r="B14" s="64" t="s">
        <v>7</v>
      </c>
      <c r="C14" s="64">
        <v>-309.70531328999999</v>
      </c>
      <c r="D14" s="64">
        <v>-301.66473439999999</v>
      </c>
      <c r="E14" s="64">
        <v>-291.78900777000001</v>
      </c>
      <c r="F14" s="64">
        <v>-296.53138658</v>
      </c>
      <c r="G14">
        <f t="shared" ref="G14" si="42">MIN(C14:C16)-C14</f>
        <v>-1.7372340000008535E-2</v>
      </c>
      <c r="H14">
        <f t="shared" ref="H14" si="43">MIN(D14:D16)-D14</f>
        <v>0</v>
      </c>
      <c r="I14">
        <f t="shared" ref="I14" si="44">MIN(E14:E16)-E14</f>
        <v>-7.0747530000005554E-2</v>
      </c>
      <c r="J14">
        <f t="shared" ref="J14" si="45">MIN(F14:F16)-F14</f>
        <v>-1.7209229999991749E-2</v>
      </c>
      <c r="L14">
        <f t="shared" ref="L14" si="46">MIN(C14:C16)</f>
        <v>-309.72268563</v>
      </c>
      <c r="M14">
        <f t="shared" ref="M14" si="47">MIN(D14:D16)</f>
        <v>-301.66473439999999</v>
      </c>
      <c r="N14">
        <f t="shared" ref="N14" si="48">MIN(E14:E16)</f>
        <v>-291.85975530000002</v>
      </c>
      <c r="O14">
        <f t="shared" ref="O14" si="49">MIN(F14:F16)</f>
        <v>-296.54859580999999</v>
      </c>
      <c r="S14" s="12"/>
      <c r="T14" s="12" t="s">
        <v>20</v>
      </c>
      <c r="U14">
        <f t="shared" ca="1" si="4"/>
        <v>-312.48252503999998</v>
      </c>
      <c r="V14">
        <f t="shared" ca="1" si="5"/>
        <v>-304.30134577000001</v>
      </c>
      <c r="W14">
        <f t="shared" ca="1" si="6"/>
        <v>-294.47077015999997</v>
      </c>
      <c r="X14">
        <f t="shared" ca="1" si="7"/>
        <v>-300.06447415000002</v>
      </c>
      <c r="Z14" s="7">
        <f>single_b!C16</f>
        <v>-290.87909450000001</v>
      </c>
      <c r="AA14">
        <f t="shared" si="2"/>
        <v>-288.0872263</v>
      </c>
      <c r="AC14" s="75" t="s">
        <v>12</v>
      </c>
      <c r="AD14" s="73" t="s">
        <v>7</v>
      </c>
      <c r="AE14" s="74">
        <f t="shared" si="8"/>
        <v>0.41991301000000503</v>
      </c>
      <c r="AF14" s="74">
        <f t="shared" si="9"/>
        <v>-1.4595080999999883</v>
      </c>
      <c r="AG14" s="74">
        <f t="shared" si="10"/>
        <v>-0.12278147000001427</v>
      </c>
      <c r="AH14" s="74">
        <f t="shared" si="11"/>
        <v>0.80983971999999449</v>
      </c>
    </row>
    <row r="15" spans="1:34" x14ac:dyDescent="0.35">
      <c r="A15" s="77" t="s">
        <v>12</v>
      </c>
      <c r="B15" s="64" t="s">
        <v>8</v>
      </c>
      <c r="C15" s="64">
        <v>-309.72268563</v>
      </c>
      <c r="D15" s="64">
        <v>-301.65346694999999</v>
      </c>
      <c r="E15" s="64">
        <v>-291.85975530000002</v>
      </c>
      <c r="F15" s="64">
        <v>-296.54859580999999</v>
      </c>
      <c r="L15" s="68" t="str">
        <f t="shared" ref="L15" si="50">INDEX($B$2:$B$4, MATCH(MIN(C14:C16),C14:C16,0))</f>
        <v>hollow1</v>
      </c>
      <c r="M15" s="68" t="str">
        <f t="shared" ref="M15" si="51">INDEX($B$2:$B$4, MATCH(MIN(D14:D16),D14:D16,0))</f>
        <v>top</v>
      </c>
      <c r="N15" s="68" t="str">
        <f t="shared" ref="N15" si="52">INDEX($B$2:$B$4, MATCH(MIN(E14:E16),E14:E16,0))</f>
        <v>hollow1</v>
      </c>
      <c r="O15" s="68" t="str">
        <f t="shared" ref="O15" si="53">INDEX($B$2:$B$4, MATCH(MIN(F14:F16),F14:F16,0))</f>
        <v>hollow1</v>
      </c>
      <c r="S15" s="12"/>
      <c r="T15" s="12" t="s">
        <v>21</v>
      </c>
      <c r="U15">
        <f t="shared" ca="1" si="4"/>
        <v>-310.90920698999997</v>
      </c>
      <c r="V15">
        <f t="shared" ca="1" si="5"/>
        <v>-302.66419612999999</v>
      </c>
      <c r="W15">
        <f t="shared" ca="1" si="6"/>
        <v>-292.93559548000002</v>
      </c>
      <c r="X15">
        <f t="shared" ca="1" si="7"/>
        <v>-297.61178477999999</v>
      </c>
      <c r="Z15" s="7">
        <f>single_b!C17</f>
        <v>-289.12599057</v>
      </c>
      <c r="AA15">
        <f t="shared" si="2"/>
        <v>-288.0872263</v>
      </c>
      <c r="AC15" s="75" t="s">
        <v>12</v>
      </c>
      <c r="AD15" s="73" t="s">
        <v>84</v>
      </c>
      <c r="AE15" s="74">
        <f t="shared" si="8"/>
        <v>0.40254066999999649</v>
      </c>
      <c r="AF15" s="74">
        <f t="shared" si="9"/>
        <v>-1.4482406499999971</v>
      </c>
      <c r="AG15" s="74">
        <f t="shared" si="10"/>
        <v>-0.19352900000001982</v>
      </c>
      <c r="AH15" s="74">
        <f t="shared" si="11"/>
        <v>0.79263049000000274</v>
      </c>
    </row>
    <row r="16" spans="1:34" x14ac:dyDescent="0.35">
      <c r="A16" s="77" t="s">
        <v>12</v>
      </c>
      <c r="B16" s="64" t="s">
        <v>25</v>
      </c>
      <c r="C16" s="64">
        <v>-309.56248548999997</v>
      </c>
      <c r="D16" s="64">
        <v>-301.53521016000002</v>
      </c>
      <c r="E16" s="64">
        <v>-291.11775920000002</v>
      </c>
      <c r="F16" s="64">
        <v>-296.50780607000002</v>
      </c>
      <c r="S16" s="12"/>
      <c r="T16" s="12" t="s">
        <v>22</v>
      </c>
      <c r="U16">
        <f t="shared" ca="1" si="4"/>
        <v>-309.33129532999999</v>
      </c>
      <c r="V16">
        <f t="shared" ca="1" si="5"/>
        <v>-300.67292461</v>
      </c>
      <c r="W16">
        <f t="shared" ca="1" si="6"/>
        <v>-291.23032010999998</v>
      </c>
      <c r="X16">
        <f t="shared" ca="1" si="7"/>
        <v>-295.72955893</v>
      </c>
      <c r="Z16" s="7">
        <f>single_b!C18</f>
        <v>-287.8558931</v>
      </c>
      <c r="AA16">
        <f t="shared" si="2"/>
        <v>-288.0872263</v>
      </c>
      <c r="AC16" s="75" t="s">
        <v>12</v>
      </c>
      <c r="AD16" s="73" t="s">
        <v>25</v>
      </c>
      <c r="AE16" s="74">
        <f t="shared" si="8"/>
        <v>0.56274081000002552</v>
      </c>
      <c r="AF16" s="74">
        <f t="shared" si="9"/>
        <v>-1.3299838600000218</v>
      </c>
      <c r="AG16" s="74">
        <f t="shared" si="10"/>
        <v>0.54846709999997456</v>
      </c>
      <c r="AH16" s="74">
        <f t="shared" si="11"/>
        <v>0.83342022999998244</v>
      </c>
    </row>
    <row r="17" spans="1:34" x14ac:dyDescent="0.35">
      <c r="A17" s="77" t="s">
        <v>13</v>
      </c>
      <c r="B17" s="64" t="s">
        <v>7</v>
      </c>
      <c r="C17" s="64">
        <v>-308.65148756000002</v>
      </c>
      <c r="D17" s="64">
        <v>-300.29497135000003</v>
      </c>
      <c r="E17" s="64">
        <v>-290.65937566000002</v>
      </c>
      <c r="F17" s="64">
        <v>-295.26758140999999</v>
      </c>
      <c r="G17">
        <f t="shared" ref="G17" si="54">MIN(C17:C19)-C17</f>
        <v>-5.672722999997859E-2</v>
      </c>
      <c r="H17">
        <f t="shared" ref="H17" si="55">MIN(D17:D19)-D17</f>
        <v>0</v>
      </c>
      <c r="I17">
        <f t="shared" ref="I17" si="56">MIN(E17:E19)-E17</f>
        <v>0</v>
      </c>
      <c r="J17">
        <f t="shared" ref="J17" si="57">MIN(F17:F19)-F17</f>
        <v>-0.76254210000001876</v>
      </c>
      <c r="L17">
        <f t="shared" ref="L17" si="58">MIN(C17:C19)</f>
        <v>-308.70821479</v>
      </c>
      <c r="M17">
        <f t="shared" ref="M17" si="59">MIN(D17:D19)</f>
        <v>-300.29497135000003</v>
      </c>
      <c r="N17">
        <f t="shared" ref="N17" si="60">MIN(E17:E19)</f>
        <v>-290.65937566000002</v>
      </c>
      <c r="O17">
        <f>MIN(F17,F19)</f>
        <v>-295.26758140999999</v>
      </c>
      <c r="S17" s="12"/>
      <c r="T17" s="12" t="s">
        <v>23</v>
      </c>
      <c r="U17">
        <f t="shared" ca="1" si="4"/>
        <v>-304.27309733999999</v>
      </c>
      <c r="V17">
        <f t="shared" ca="1" si="5"/>
        <v>-295.14669812</v>
      </c>
      <c r="W17">
        <f t="shared" ca="1" si="6"/>
        <v>-285.97776133999997</v>
      </c>
      <c r="X17">
        <f t="shared" ca="1" si="7"/>
        <v>-290.48866231</v>
      </c>
      <c r="Z17" s="7">
        <f>single_b!C19</f>
        <v>-282.91038247</v>
      </c>
      <c r="AA17">
        <f t="shared" si="2"/>
        <v>-287.21830326999998</v>
      </c>
      <c r="AC17" s="75" t="s">
        <v>13</v>
      </c>
      <c r="AD17" s="73" t="s">
        <v>7</v>
      </c>
      <c r="AE17" s="74">
        <f t="shared" si="8"/>
        <v>0.60481570999995737</v>
      </c>
      <c r="AF17" s="74">
        <f t="shared" si="9"/>
        <v>-0.95866808000004688</v>
      </c>
      <c r="AG17" s="74">
        <f t="shared" si="10"/>
        <v>0.13792760999995535</v>
      </c>
      <c r="AH17" s="74">
        <f t="shared" si="11"/>
        <v>1.2047218599999874</v>
      </c>
    </row>
    <row r="18" spans="1:34" x14ac:dyDescent="0.35">
      <c r="A18" s="77" t="s">
        <v>13</v>
      </c>
      <c r="B18" s="64" t="s">
        <v>8</v>
      </c>
      <c r="C18" s="64">
        <v>-308.64188781000001</v>
      </c>
      <c r="D18" s="65">
        <v>-300.28819836999998</v>
      </c>
      <c r="E18" s="64">
        <v>-290.51485367999999</v>
      </c>
      <c r="F18" s="64">
        <v>-296.03012351000001</v>
      </c>
      <c r="L18" s="68" t="str">
        <f t="shared" ref="L18" si="61">INDEX($B$2:$B$4, MATCH(MIN(C17:C19),C17:C19,0))</f>
        <v>top2</v>
      </c>
      <c r="M18" s="68" t="str">
        <f t="shared" ref="M18" si="62">INDEX($B$2:$B$4, MATCH(MIN(D17:D19),D17:D19,0))</f>
        <v>top</v>
      </c>
      <c r="N18" s="68" t="str">
        <f t="shared" ref="N18" si="63">INDEX($B$2:$B$4, MATCH(MIN(E17:E19),E17:E19,0))</f>
        <v>top</v>
      </c>
      <c r="O18" s="68" t="str">
        <f t="shared" ref="O18" si="64">INDEX($B$2:$B$4, MATCH(MIN(F17:F19),F17:F19,0))</f>
        <v>hollow1</v>
      </c>
      <c r="AA18">
        <f t="shared" si="2"/>
        <v>-287.21830326999998</v>
      </c>
      <c r="AC18" s="75" t="s">
        <v>13</v>
      </c>
      <c r="AD18" s="73" t="s">
        <v>84</v>
      </c>
      <c r="AE18" s="74">
        <f t="shared" si="8"/>
        <v>0.61441545999996405</v>
      </c>
      <c r="AF18" s="74">
        <f t="shared" si="9"/>
        <v>-0.95189509999999622</v>
      </c>
      <c r="AG18" s="74">
        <f t="shared" si="10"/>
        <v>0.28244958999999126</v>
      </c>
      <c r="AH18" s="74">
        <f t="shared" si="11"/>
        <v>0.44217975999996861</v>
      </c>
    </row>
    <row r="19" spans="1:34" x14ac:dyDescent="0.35">
      <c r="A19" s="77" t="s">
        <v>13</v>
      </c>
      <c r="B19" s="64" t="s">
        <v>25</v>
      </c>
      <c r="C19" s="64">
        <v>-308.70821479</v>
      </c>
      <c r="D19" s="64">
        <v>-299.58795657000002</v>
      </c>
      <c r="E19" s="64">
        <v>-290.26447629</v>
      </c>
      <c r="F19" s="64">
        <v>-295.14193800999999</v>
      </c>
      <c r="AA19">
        <f t="shared" si="2"/>
        <v>-287.21830326999998</v>
      </c>
      <c r="AC19" s="75" t="s">
        <v>13</v>
      </c>
      <c r="AD19" s="73" t="s">
        <v>25</v>
      </c>
      <c r="AE19" s="74">
        <f t="shared" si="8"/>
        <v>0.54808847999997878</v>
      </c>
      <c r="AF19" s="74">
        <f t="shared" si="9"/>
        <v>-0.25165330000003827</v>
      </c>
      <c r="AG19" s="74">
        <f t="shared" si="10"/>
        <v>0.53282697999997408</v>
      </c>
      <c r="AH19" s="74">
        <f t="shared" si="11"/>
        <v>1.3303652599999887</v>
      </c>
    </row>
    <row r="20" spans="1:34" x14ac:dyDescent="0.35">
      <c r="A20" s="77" t="s">
        <v>14</v>
      </c>
      <c r="B20" s="64" t="s">
        <v>7</v>
      </c>
      <c r="C20" s="64">
        <v>-307.28894695999998</v>
      </c>
      <c r="D20" s="64">
        <v>-298.43838144</v>
      </c>
      <c r="E20" s="64">
        <v>-288.85217785999998</v>
      </c>
      <c r="F20" s="64">
        <v>-293.84213395</v>
      </c>
      <c r="G20">
        <f t="shared" ref="G20" si="65">MIN(C20:C22)-C20</f>
        <v>-7.9461960000003273E-2</v>
      </c>
      <c r="H20">
        <f t="shared" ref="H20" si="66">MIN(D20:D22)-D20</f>
        <v>-5.5232540000019981E-2</v>
      </c>
      <c r="I20">
        <f t="shared" ref="I20" si="67">MIN(E20:E22)-E20</f>
        <v>-0.12619286000000329</v>
      </c>
      <c r="J20">
        <f t="shared" ref="J20" si="68">MIN(F20:F22)-F20</f>
        <v>-0.25060982000002241</v>
      </c>
      <c r="L20">
        <f t="shared" ref="L20" si="69">MIN(C20:C22)</f>
        <v>-307.36840891999998</v>
      </c>
      <c r="M20">
        <f t="shared" ref="M20" si="70">MIN(D20:D22)</f>
        <v>-298.49361398000002</v>
      </c>
      <c r="N20">
        <f t="shared" ref="N20" si="71">MIN(E20:E22)</f>
        <v>-288.97837071999999</v>
      </c>
      <c r="O20">
        <f t="shared" ref="O20" si="72">MIN(F20:F22)</f>
        <v>-294.09274377000003</v>
      </c>
      <c r="AA20">
        <f t="shared" si="2"/>
        <v>-285.89770778000002</v>
      </c>
      <c r="AC20" s="75" t="s">
        <v>14</v>
      </c>
      <c r="AD20" s="73" t="s">
        <v>7</v>
      </c>
      <c r="AE20" s="74">
        <f t="shared" si="8"/>
        <v>0.64676082000004298</v>
      </c>
      <c r="AF20" s="74">
        <f t="shared" si="9"/>
        <v>-0.42267365999998141</v>
      </c>
      <c r="AG20" s="74">
        <f t="shared" si="10"/>
        <v>0.6245299200000356</v>
      </c>
      <c r="AH20" s="74">
        <f t="shared" si="11"/>
        <v>1.3095738300000144</v>
      </c>
    </row>
    <row r="21" spans="1:34" x14ac:dyDescent="0.35">
      <c r="A21" s="77" t="s">
        <v>14</v>
      </c>
      <c r="B21" s="64" t="s">
        <v>8</v>
      </c>
      <c r="C21" s="64">
        <v>-307.26581457999998</v>
      </c>
      <c r="D21" s="64">
        <v>-298.49361398000002</v>
      </c>
      <c r="E21" s="64">
        <v>-288.97837071999999</v>
      </c>
      <c r="F21" s="64">
        <v>-294.09274377000003</v>
      </c>
      <c r="L21" s="68" t="str">
        <f t="shared" ref="L21" si="73">INDEX($B$2:$B$4, MATCH(MIN(C20:C22),C20:C22,0))</f>
        <v>top2</v>
      </c>
      <c r="M21" s="68" t="str">
        <f t="shared" ref="M21" si="74">INDEX($B$2:$B$4, MATCH(MIN(D20:D22),D20:D22,0))</f>
        <v>hollow1</v>
      </c>
      <c r="N21" s="68" t="str">
        <f t="shared" ref="N21" si="75">INDEX($B$2:$B$4, MATCH(MIN(E20:E22),E20:E22,0))</f>
        <v>hollow1</v>
      </c>
      <c r="O21" s="68" t="str">
        <f t="shared" ref="O21" si="76">INDEX($B$2:$B$4, MATCH(MIN(F20:F22),F20:F22,0))</f>
        <v>hollow1</v>
      </c>
      <c r="AA21">
        <f t="shared" si="2"/>
        <v>-285.89770778000002</v>
      </c>
      <c r="AC21" s="75" t="s">
        <v>14</v>
      </c>
      <c r="AD21" s="73" t="s">
        <v>84</v>
      </c>
      <c r="AE21" s="74">
        <f t="shared" si="8"/>
        <v>0.66989320000003572</v>
      </c>
      <c r="AF21" s="74">
        <f t="shared" si="9"/>
        <v>-0.47790620000000139</v>
      </c>
      <c r="AG21" s="74">
        <f t="shared" si="10"/>
        <v>0.49833706000003231</v>
      </c>
      <c r="AH21" s="74">
        <f t="shared" si="11"/>
        <v>1.058964009999992</v>
      </c>
    </row>
    <row r="22" spans="1:34" x14ac:dyDescent="0.35">
      <c r="A22" s="77" t="s">
        <v>14</v>
      </c>
      <c r="B22" s="64" t="s">
        <v>25</v>
      </c>
      <c r="C22" s="64">
        <v>-307.36840891999998</v>
      </c>
      <c r="D22" s="64">
        <v>-298.26793688999999</v>
      </c>
      <c r="E22" s="64">
        <v>-288.94566983999999</v>
      </c>
      <c r="F22" s="64">
        <v>-293.54864142000002</v>
      </c>
      <c r="AA22">
        <f t="shared" si="2"/>
        <v>-285.89770778000002</v>
      </c>
      <c r="AC22" s="75" t="s">
        <v>14</v>
      </c>
      <c r="AD22" s="73" t="s">
        <v>25</v>
      </c>
      <c r="AE22" s="74">
        <f t="shared" si="8"/>
        <v>0.56729886000003971</v>
      </c>
      <c r="AF22" s="74">
        <f t="shared" si="9"/>
        <v>-0.25222910999996806</v>
      </c>
      <c r="AG22" s="74">
        <f t="shared" si="10"/>
        <v>0.53103794000002535</v>
      </c>
      <c r="AH22" s="74">
        <f t="shared" si="11"/>
        <v>1.6030663599999948</v>
      </c>
    </row>
    <row r="23" spans="1:34" x14ac:dyDescent="0.35">
      <c r="A23" s="77" t="s">
        <v>15</v>
      </c>
      <c r="B23" s="64" t="s">
        <v>7</v>
      </c>
      <c r="C23" s="64">
        <v>-304.91998559000001</v>
      </c>
      <c r="D23" s="64">
        <v>-296.36700737000001</v>
      </c>
      <c r="E23" s="64">
        <v>-286.28259909000002</v>
      </c>
      <c r="F23" s="64">
        <v>-291.83052964000001</v>
      </c>
      <c r="G23">
        <f t="shared" ref="G23" si="77">MIN(C23:C25)-C23</f>
        <v>-0.53365809999996827</v>
      </c>
      <c r="H23">
        <f t="shared" ref="H23" si="78">MIN(D23:D25)-D23</f>
        <v>0</v>
      </c>
      <c r="I23">
        <f t="shared" ref="I23" si="79">MIN(E23:E25)-E23</f>
        <v>-0.83774094000000332</v>
      </c>
      <c r="J23">
        <f t="shared" ref="J23" si="80">MIN(F23:F25)-F23</f>
        <v>-1.134308999996847E-2</v>
      </c>
      <c r="L23">
        <f t="shared" ref="L23" si="81">MIN(C23:C25)</f>
        <v>-305.45364368999998</v>
      </c>
      <c r="M23">
        <f t="shared" ref="M23" si="82">MIN(D23:D25)</f>
        <v>-296.36700737000001</v>
      </c>
      <c r="N23">
        <f t="shared" ref="N23" si="83">MIN(E23:E25)</f>
        <v>-287.12034003000002</v>
      </c>
      <c r="O23">
        <f t="shared" ref="O23" si="84">MIN(F23:F25)</f>
        <v>-291.84187272999998</v>
      </c>
      <c r="AA23">
        <f t="shared" si="2"/>
        <v>-284.05826666000002</v>
      </c>
      <c r="AC23" s="75" t="s">
        <v>15</v>
      </c>
      <c r="AD23" s="73" t="s">
        <v>7</v>
      </c>
      <c r="AE23" s="74">
        <f t="shared" si="8"/>
        <v>1.1762810700000048</v>
      </c>
      <c r="AF23" s="74">
        <f t="shared" si="9"/>
        <v>-0.19074070999999471</v>
      </c>
      <c r="AG23" s="74">
        <f t="shared" si="10"/>
        <v>1.3546675699999962</v>
      </c>
      <c r="AH23" s="74">
        <f t="shared" si="11"/>
        <v>1.4817370200000064</v>
      </c>
    </row>
    <row r="24" spans="1:34" x14ac:dyDescent="0.35">
      <c r="A24" s="77" t="s">
        <v>15</v>
      </c>
      <c r="B24" s="64" t="s">
        <v>8</v>
      </c>
      <c r="C24" s="64">
        <v>-305.45364368999998</v>
      </c>
      <c r="D24" s="64">
        <v>-296.29093670999998</v>
      </c>
      <c r="E24" s="64">
        <v>-287.12034003000002</v>
      </c>
      <c r="F24" s="64">
        <v>-291.84187272999998</v>
      </c>
      <c r="L24" s="68" t="str">
        <f t="shared" ref="L24" si="85">INDEX($B$2:$B$4, MATCH(MIN(C23:C25),C23:C25,0))</f>
        <v>hollow1</v>
      </c>
      <c r="M24" s="68" t="str">
        <f t="shared" ref="M24" si="86">INDEX($B$2:$B$4, MATCH(MIN(D23:D25),D23:D25,0))</f>
        <v>top</v>
      </c>
      <c r="N24" s="68" t="str">
        <f t="shared" ref="N24" si="87">INDEX($B$2:$B$4, MATCH(MIN(E23:E25),E23:E25,0))</f>
        <v>hollow1</v>
      </c>
      <c r="O24" s="68" t="str">
        <f t="shared" ref="O24" si="88">INDEX($B$2:$B$4, MATCH(MIN(F23:F25),F23:F25,0))</f>
        <v>hollow1</v>
      </c>
      <c r="AA24">
        <f t="shared" si="2"/>
        <v>-284.05826666000002</v>
      </c>
      <c r="AC24" s="75" t="s">
        <v>15</v>
      </c>
      <c r="AD24" s="73" t="s">
        <v>84</v>
      </c>
      <c r="AE24" s="74">
        <f t="shared" si="8"/>
        <v>0.64262297000003654</v>
      </c>
      <c r="AF24" s="74">
        <f t="shared" si="9"/>
        <v>-0.11467004999996711</v>
      </c>
      <c r="AG24" s="74">
        <f t="shared" si="10"/>
        <v>0.51692662999999284</v>
      </c>
      <c r="AH24" s="74">
        <f t="shared" si="11"/>
        <v>1.4703939300000379</v>
      </c>
    </row>
    <row r="25" spans="1:34" x14ac:dyDescent="0.35">
      <c r="A25" s="77" t="s">
        <v>15</v>
      </c>
      <c r="B25" s="64" t="s">
        <v>25</v>
      </c>
      <c r="C25" s="64">
        <v>-305.45066285000001</v>
      </c>
      <c r="D25" s="64">
        <v>-296.31065319999999</v>
      </c>
      <c r="E25" s="64">
        <v>-287.06242856</v>
      </c>
      <c r="F25" s="64">
        <v>-291.64801671999999</v>
      </c>
      <c r="AA25">
        <f t="shared" si="2"/>
        <v>-284.05826666000002</v>
      </c>
      <c r="AC25" s="75" t="s">
        <v>15</v>
      </c>
      <c r="AD25" s="73" t="s">
        <v>25</v>
      </c>
      <c r="AE25" s="74">
        <f t="shared" si="8"/>
        <v>0.64560381000000033</v>
      </c>
      <c r="AF25" s="74">
        <f t="shared" si="9"/>
        <v>-0.13438653999997463</v>
      </c>
      <c r="AG25" s="74">
        <f t="shared" si="10"/>
        <v>0.57483810000001467</v>
      </c>
      <c r="AH25" s="74">
        <f t="shared" si="11"/>
        <v>1.6642499400000283</v>
      </c>
    </row>
    <row r="26" spans="1:34" x14ac:dyDescent="0.35">
      <c r="A26" s="77" t="s">
        <v>16</v>
      </c>
      <c r="B26" s="64" t="s">
        <v>7</v>
      </c>
      <c r="C26" s="64">
        <v>-302.65284528000001</v>
      </c>
      <c r="D26" s="64">
        <v>-294.03528560000001</v>
      </c>
      <c r="E26" s="64">
        <v>-284.3042873</v>
      </c>
      <c r="F26" s="64">
        <v>-290.38895095999999</v>
      </c>
      <c r="G26">
        <f t="shared" ref="G26" si="89">MIN(C26:C28)-C26</f>
        <v>-0.50025203000001284</v>
      </c>
      <c r="H26">
        <f t="shared" ref="H26" si="90">MIN(D26:D28)-D26</f>
        <v>-4.5464180000010401E-2</v>
      </c>
      <c r="I26">
        <f t="shared" ref="I26" si="91">MIN(E26:E28)-E26</f>
        <v>-0.57285314000000653</v>
      </c>
      <c r="J26">
        <f t="shared" ref="J26" si="92">MIN(F26:F28)-F26</f>
        <v>0</v>
      </c>
      <c r="L26">
        <f t="shared" ref="L26" si="93">MIN(C26:C28)</f>
        <v>-303.15309731000002</v>
      </c>
      <c r="M26">
        <f t="shared" ref="M26" si="94">MIN(D26:D28)</f>
        <v>-294.08074978000002</v>
      </c>
      <c r="N26">
        <f t="shared" ref="N26" si="95">MIN(E26:E28)</f>
        <v>-284.87714044000001</v>
      </c>
      <c r="O26">
        <f t="shared" ref="O26" si="96">MIN(F26:F28)</f>
        <v>-290.38895095999999</v>
      </c>
      <c r="AA26">
        <f t="shared" si="2"/>
        <v>-281.80560274999999</v>
      </c>
      <c r="AC26" s="75" t="s">
        <v>16</v>
      </c>
      <c r="AD26" s="73" t="s">
        <v>7</v>
      </c>
      <c r="AE26" s="74">
        <f t="shared" si="8"/>
        <v>1.190757469999983</v>
      </c>
      <c r="AF26" s="74">
        <f t="shared" si="9"/>
        <v>-0.1116828500000171</v>
      </c>
      <c r="AG26" s="74">
        <f t="shared" si="10"/>
        <v>1.080315449999993</v>
      </c>
      <c r="AH26" s="74">
        <f t="shared" si="11"/>
        <v>0.67065179000000308</v>
      </c>
    </row>
    <row r="27" spans="1:34" x14ac:dyDescent="0.35">
      <c r="A27" s="77" t="s">
        <v>16</v>
      </c>
      <c r="B27" s="64" t="s">
        <v>8</v>
      </c>
      <c r="C27" s="64">
        <v>-303.15270385000002</v>
      </c>
      <c r="D27" s="64">
        <v>-294.08074978000002</v>
      </c>
      <c r="E27" s="64">
        <v>-284.87714044000001</v>
      </c>
      <c r="F27" s="64">
        <v>-290.36720731999998</v>
      </c>
      <c r="L27" s="68" t="str">
        <f t="shared" ref="L27" si="97">INDEX($B$2:$B$4, MATCH(MIN(C26:C28),C26:C28,0))</f>
        <v>top2</v>
      </c>
      <c r="M27" s="68" t="str">
        <f t="shared" ref="M27" si="98">INDEX($B$2:$B$4, MATCH(MIN(D26:D28),D26:D28,0))</f>
        <v>hollow1</v>
      </c>
      <c r="N27" s="68" t="str">
        <f t="shared" ref="N27" si="99">INDEX($B$2:$B$4, MATCH(MIN(E26:E28),E26:E28,0))</f>
        <v>hollow1</v>
      </c>
      <c r="O27" s="68" t="str">
        <f t="shared" ref="O27" si="100">INDEX($B$2:$B$4, MATCH(MIN(F26:F28),F26:F28,0))</f>
        <v>top</v>
      </c>
      <c r="AA27">
        <f t="shared" si="2"/>
        <v>-281.80560274999999</v>
      </c>
      <c r="AC27" s="75" t="s">
        <v>16</v>
      </c>
      <c r="AD27" s="73" t="s">
        <v>84</v>
      </c>
      <c r="AE27" s="74">
        <f t="shared" si="8"/>
        <v>0.69089889999996812</v>
      </c>
      <c r="AF27" s="74">
        <f t="shared" si="9"/>
        <v>-0.1571470300000275</v>
      </c>
      <c r="AG27" s="74">
        <f t="shared" si="10"/>
        <v>0.50746230999998643</v>
      </c>
      <c r="AH27" s="74">
        <f t="shared" si="11"/>
        <v>0.69239543000001413</v>
      </c>
    </row>
    <row r="28" spans="1:34" x14ac:dyDescent="0.35">
      <c r="A28" s="77" t="s">
        <v>16</v>
      </c>
      <c r="B28" s="64" t="s">
        <v>25</v>
      </c>
      <c r="C28" s="64">
        <v>-303.15309731000002</v>
      </c>
      <c r="D28" s="64">
        <v>-294.04406189999997</v>
      </c>
      <c r="E28" s="64">
        <v>-284.77339551</v>
      </c>
      <c r="F28" s="64">
        <v>-289.76584567999998</v>
      </c>
      <c r="AA28">
        <f t="shared" si="2"/>
        <v>-281.80560274999999</v>
      </c>
      <c r="AC28" s="75" t="s">
        <v>16</v>
      </c>
      <c r="AD28" s="73" t="s">
        <v>25</v>
      </c>
      <c r="AE28" s="74">
        <f t="shared" si="8"/>
        <v>0.69050543999997016</v>
      </c>
      <c r="AF28" s="74">
        <f t="shared" si="9"/>
        <v>-0.12045914999998253</v>
      </c>
      <c r="AG28" s="74">
        <f t="shared" si="10"/>
        <v>0.61120723999999127</v>
      </c>
      <c r="AH28" s="74">
        <f t="shared" si="11"/>
        <v>1.2937570700000074</v>
      </c>
    </row>
    <row r="29" spans="1:34" x14ac:dyDescent="0.35">
      <c r="A29" s="77" t="s">
        <v>17</v>
      </c>
      <c r="B29" s="64" t="s">
        <v>7</v>
      </c>
      <c r="C29" s="64">
        <v>-311.96724952</v>
      </c>
      <c r="D29" s="64">
        <v>-303.07013769999998</v>
      </c>
      <c r="E29" s="64">
        <v>-292.75838126999997</v>
      </c>
      <c r="F29" s="64">
        <v>-300.45615774999999</v>
      </c>
      <c r="G29">
        <f t="shared" ref="G29" si="101">MIN(C29:C31)-C29</f>
        <v>0</v>
      </c>
      <c r="H29">
        <f t="shared" ref="H29" si="102">MIN(D29:D31)-D29</f>
        <v>0</v>
      </c>
      <c r="I29">
        <f t="shared" ref="I29" si="103">MIN(E29:E31)-E29</f>
        <v>-0.86408234000003858</v>
      </c>
      <c r="J29">
        <f t="shared" ref="J29" si="104">MIN(F29:F31)-F29</f>
        <v>-2.7242999999543827E-4</v>
      </c>
      <c r="L29">
        <f t="shared" ref="L29" si="105">MIN(C29:C31)</f>
        <v>-311.96724952</v>
      </c>
      <c r="M29">
        <f t="shared" ref="M29" si="106">MIN(D29:D31)</f>
        <v>-303.07013769999998</v>
      </c>
      <c r="N29">
        <f t="shared" ref="N29" si="107">MIN(E29:E31)</f>
        <v>-293.62246361000001</v>
      </c>
      <c r="O29">
        <f t="shared" ref="O29" si="108">MIN(F29:F31)</f>
        <v>-300.45643017999998</v>
      </c>
      <c r="AA29">
        <f t="shared" si="2"/>
        <v>-290.40232599000001</v>
      </c>
      <c r="AC29" s="75" t="s">
        <v>17</v>
      </c>
      <c r="AD29" s="73" t="s">
        <v>7</v>
      </c>
      <c r="AE29" s="74">
        <f t="shared" si="8"/>
        <v>0.47307647000001252</v>
      </c>
      <c r="AF29" s="74">
        <f t="shared" si="9"/>
        <v>-0.54981170999996642</v>
      </c>
      <c r="AG29" s="74">
        <f t="shared" si="10"/>
        <v>1.2229447200000361</v>
      </c>
      <c r="AH29" s="74">
        <f t="shared" si="11"/>
        <v>-0.79983175999998002</v>
      </c>
    </row>
    <row r="30" spans="1:34" x14ac:dyDescent="0.35">
      <c r="A30" s="77" t="s">
        <v>17</v>
      </c>
      <c r="B30" s="64" t="s">
        <v>8</v>
      </c>
      <c r="C30" s="64">
        <v>-311.96416913000002</v>
      </c>
      <c r="D30" s="64">
        <v>-303.06881112999997</v>
      </c>
      <c r="E30" s="64">
        <v>-293.62246361000001</v>
      </c>
      <c r="F30" s="64">
        <v>-300.45287836</v>
      </c>
      <c r="L30" s="68" t="str">
        <f t="shared" ref="L30" si="109">INDEX($B$2:$B$4, MATCH(MIN(C29:C31),C29:C31,0))</f>
        <v>top</v>
      </c>
      <c r="M30" s="68" t="str">
        <f t="shared" ref="M30" si="110">INDEX($B$2:$B$4, MATCH(MIN(D29:D31),D29:D31,0))</f>
        <v>top</v>
      </c>
      <c r="N30" s="68" t="str">
        <f t="shared" ref="N30" si="111">INDEX($B$2:$B$4, MATCH(MIN(E29:E31),E29:E31,0))</f>
        <v>hollow1</v>
      </c>
      <c r="O30" s="68" t="str">
        <f t="shared" ref="O30" si="112">INDEX($B$2:$B$4, MATCH(MIN(F29:F31),F29:F31,0))</f>
        <v>top2</v>
      </c>
      <c r="AA30">
        <f t="shared" si="2"/>
        <v>-290.40232599000001</v>
      </c>
      <c r="AC30" s="75" t="s">
        <v>17</v>
      </c>
      <c r="AD30" s="73" t="s">
        <v>84</v>
      </c>
      <c r="AE30" s="74">
        <f t="shared" si="8"/>
        <v>0.47615685999999213</v>
      </c>
      <c r="AF30" s="74">
        <f t="shared" si="9"/>
        <v>-0.54848513999996307</v>
      </c>
      <c r="AG30" s="74">
        <f t="shared" si="10"/>
        <v>0.35886237999999748</v>
      </c>
      <c r="AH30" s="74">
        <f t="shared" si="11"/>
        <v>-0.79655236999999124</v>
      </c>
    </row>
    <row r="31" spans="1:34" x14ac:dyDescent="0.35">
      <c r="A31" s="77" t="s">
        <v>17</v>
      </c>
      <c r="B31" s="64" t="s">
        <v>25</v>
      </c>
      <c r="C31" s="65">
        <v>-311.65380900999997</v>
      </c>
      <c r="D31" s="64">
        <v>-302.70336931000003</v>
      </c>
      <c r="E31" s="64">
        <v>-293.20170344000002</v>
      </c>
      <c r="F31" s="64">
        <v>-300.45643017999998</v>
      </c>
      <c r="AA31">
        <f t="shared" si="2"/>
        <v>-290.40232599000001</v>
      </c>
      <c r="AC31" s="75" t="s">
        <v>17</v>
      </c>
      <c r="AD31" s="73" t="s">
        <v>25</v>
      </c>
      <c r="AE31" s="74">
        <f t="shared" si="8"/>
        <v>0.78651698000003334</v>
      </c>
      <c r="AF31" s="74">
        <f t="shared" si="9"/>
        <v>-0.18304332000001899</v>
      </c>
      <c r="AG31" s="74">
        <f t="shared" si="10"/>
        <v>0.77962254999999159</v>
      </c>
      <c r="AH31" s="74">
        <f t="shared" si="11"/>
        <v>-0.80010418999997546</v>
      </c>
    </row>
    <row r="32" spans="1:34" x14ac:dyDescent="0.35">
      <c r="A32" s="77" t="s">
        <v>18</v>
      </c>
      <c r="B32" s="64" t="s">
        <v>7</v>
      </c>
      <c r="C32" s="64">
        <v>-312.94027140999998</v>
      </c>
      <c r="D32" s="64">
        <v>-304.18736374999997</v>
      </c>
      <c r="E32" s="64">
        <v>-294.13007235999999</v>
      </c>
      <c r="F32" s="64">
        <v>-301.34279067</v>
      </c>
      <c r="G32">
        <f t="shared" ref="G32" si="113">MIN(C32:C34)-C32</f>
        <v>0</v>
      </c>
      <c r="H32">
        <f t="shared" ref="H32" si="114">MIN(D32:D34)-D32</f>
        <v>0</v>
      </c>
      <c r="I32">
        <f t="shared" ref="I32" si="115">MIN(E32:E34)-E32</f>
        <v>-0.2056797500000016</v>
      </c>
      <c r="J32">
        <f t="shared" ref="J32" si="116">MIN(F32:F34)-F32</f>
        <v>-1.4310640000019248E-2</v>
      </c>
      <c r="L32">
        <f t="shared" ref="L32" si="117">MIN(C32:C34)</f>
        <v>-312.94027140999998</v>
      </c>
      <c r="M32">
        <f t="shared" ref="M32" si="118">MIN(D32:D34)</f>
        <v>-304.18736374999997</v>
      </c>
      <c r="N32">
        <f t="shared" ref="N32" si="119">MIN(E32:E34)</f>
        <v>-294.33575210999999</v>
      </c>
      <c r="O32">
        <f t="shared" ref="O32" si="120">MIN(F32:F34)</f>
        <v>-301.35710131000002</v>
      </c>
      <c r="AA32">
        <f t="shared" si="2"/>
        <v>-291.25230219000002</v>
      </c>
      <c r="AC32" s="75" t="s">
        <v>18</v>
      </c>
      <c r="AD32" s="73" t="s">
        <v>7</v>
      </c>
      <c r="AE32" s="74">
        <f t="shared" si="8"/>
        <v>0.35003078000004306</v>
      </c>
      <c r="AF32" s="74">
        <f t="shared" si="9"/>
        <v>-0.81706155999995111</v>
      </c>
      <c r="AG32" s="74">
        <f t="shared" si="10"/>
        <v>0.70122983000003769</v>
      </c>
      <c r="AH32" s="74">
        <f t="shared" si="11"/>
        <v>-0.83648847999997633</v>
      </c>
    </row>
    <row r="33" spans="1:34" x14ac:dyDescent="0.35">
      <c r="A33" s="77" t="s">
        <v>18</v>
      </c>
      <c r="B33" s="64" t="s">
        <v>8</v>
      </c>
      <c r="C33" s="64">
        <v>-312.93961321</v>
      </c>
      <c r="D33" s="64">
        <v>-304.18479898999999</v>
      </c>
      <c r="E33" s="64">
        <v>-294.33575210999999</v>
      </c>
      <c r="F33" s="64">
        <v>-301.34004463000002</v>
      </c>
      <c r="L33" s="68" t="str">
        <f t="shared" ref="L33" si="121">INDEX($B$2:$B$4, MATCH(MIN(C32:C34),C32:C34,0))</f>
        <v>top</v>
      </c>
      <c r="M33" s="68" t="str">
        <f t="shared" ref="M33" si="122">INDEX($B$2:$B$4, MATCH(MIN(D32:D34),D32:D34,0))</f>
        <v>top</v>
      </c>
      <c r="N33" s="68" t="str">
        <f t="shared" ref="N33" si="123">INDEX($B$2:$B$4, MATCH(MIN(E32:E34),E32:E34,0))</f>
        <v>hollow1</v>
      </c>
      <c r="O33" s="68" t="str">
        <f t="shared" ref="O33" si="124">INDEX($B$2:$B$4, MATCH(MIN(F32:F34),F32:F34,0))</f>
        <v>top2</v>
      </c>
      <c r="AA33">
        <f t="shared" si="2"/>
        <v>-291.25230219000002</v>
      </c>
      <c r="AC33" s="75" t="s">
        <v>18</v>
      </c>
      <c r="AD33" s="73" t="s">
        <v>84</v>
      </c>
      <c r="AE33" s="74">
        <f t="shared" si="8"/>
        <v>0.35068898000001836</v>
      </c>
      <c r="AF33" s="74">
        <f t="shared" si="9"/>
        <v>-0.81449679999996683</v>
      </c>
      <c r="AG33" s="74">
        <f t="shared" si="10"/>
        <v>0.49555008000003609</v>
      </c>
      <c r="AH33" s="74">
        <f t="shared" si="11"/>
        <v>-0.83374243999999953</v>
      </c>
    </row>
    <row r="34" spans="1:34" x14ac:dyDescent="0.35">
      <c r="A34" s="77" t="s">
        <v>18</v>
      </c>
      <c r="B34" s="64" t="s">
        <v>25</v>
      </c>
      <c r="C34" s="64">
        <v>-312.48044073</v>
      </c>
      <c r="D34" s="65">
        <v>-303.39218892000002</v>
      </c>
      <c r="E34" s="64">
        <v>-294.04206668</v>
      </c>
      <c r="F34" s="64">
        <v>-301.35710131000002</v>
      </c>
      <c r="AA34">
        <f t="shared" si="2"/>
        <v>-291.25230219000002</v>
      </c>
      <c r="AC34" s="75" t="s">
        <v>18</v>
      </c>
      <c r="AD34" s="73" t="s">
        <v>25</v>
      </c>
      <c r="AE34" s="74">
        <f t="shared" si="8"/>
        <v>0.8098614600000249</v>
      </c>
      <c r="AF34" s="74">
        <f t="shared" si="9"/>
        <v>-2.1886730000000298E-2</v>
      </c>
      <c r="AG34" s="74">
        <f t="shared" si="10"/>
        <v>0.78923551000001835</v>
      </c>
      <c r="AH34" s="74">
        <f t="shared" si="11"/>
        <v>-0.85079911999999558</v>
      </c>
    </row>
    <row r="35" spans="1:34" x14ac:dyDescent="0.35">
      <c r="A35" s="77" t="s">
        <v>19</v>
      </c>
      <c r="B35" s="64" t="s">
        <v>7</v>
      </c>
      <c r="C35" s="64">
        <v>-312.80041827000002</v>
      </c>
      <c r="D35" s="64">
        <v>-304.23032598999998</v>
      </c>
      <c r="E35" s="64">
        <v>-294.37135448999999</v>
      </c>
      <c r="F35" s="64">
        <v>-300.77057896000002</v>
      </c>
      <c r="G35">
        <f t="shared" ref="G35" si="125">MIN(C35:C37)-C35</f>
        <v>0</v>
      </c>
      <c r="H35">
        <f t="shared" ref="H35" si="126">MIN(D35:D37)-D35</f>
        <v>-1.68423000002349E-3</v>
      </c>
      <c r="I35">
        <f t="shared" ref="I35" si="127">MIN(E35:E37)-E35</f>
        <v>-0.44962528000002067</v>
      </c>
      <c r="J35">
        <f t="shared" ref="J35" si="128">MIN(F35:F37)-F35</f>
        <v>-8.4468099999526203E-3</v>
      </c>
      <c r="L35">
        <f t="shared" ref="L35" si="129">MIN(C35:C37)</f>
        <v>-312.80041827000002</v>
      </c>
      <c r="M35">
        <f t="shared" ref="M35" si="130">MIN(D35:D37)</f>
        <v>-304.23201022000001</v>
      </c>
      <c r="N35">
        <f t="shared" ref="N35" si="131">MIN(E35:E37)</f>
        <v>-294.82097977000001</v>
      </c>
      <c r="O35">
        <f t="shared" ref="O35" si="132">MIN(F35:F37)</f>
        <v>-300.77902576999998</v>
      </c>
      <c r="AA35">
        <f t="shared" si="2"/>
        <v>-291.10294408999999</v>
      </c>
      <c r="AC35" s="75" t="s">
        <v>19</v>
      </c>
      <c r="AD35" s="73" t="s">
        <v>7</v>
      </c>
      <c r="AE35" s="74">
        <f t="shared" si="8"/>
        <v>0.340525819999971</v>
      </c>
      <c r="AF35" s="74">
        <f t="shared" si="9"/>
        <v>-1.0093818999999886</v>
      </c>
      <c r="AG35" s="74">
        <f t="shared" si="10"/>
        <v>0.31058960000000679</v>
      </c>
      <c r="AH35" s="74">
        <f t="shared" si="11"/>
        <v>-0.41363487000002896</v>
      </c>
    </row>
    <row r="36" spans="1:34" x14ac:dyDescent="0.35">
      <c r="A36" s="77" t="s">
        <v>19</v>
      </c>
      <c r="B36" s="64" t="s">
        <v>8</v>
      </c>
      <c r="C36" s="64">
        <v>-312.42954555</v>
      </c>
      <c r="D36" s="64">
        <v>-304.23201022000001</v>
      </c>
      <c r="E36" s="64">
        <v>-294.16683155999999</v>
      </c>
      <c r="F36" s="64">
        <v>-300.77902576999998</v>
      </c>
      <c r="L36" s="68" t="str">
        <f t="shared" ref="L36" si="133">INDEX($B$2:$B$4, MATCH(MIN(C35:C37),C35:C37,0))</f>
        <v>top</v>
      </c>
      <c r="M36" s="68" t="str">
        <f t="shared" ref="M36" si="134">INDEX($B$2:$B$4, MATCH(MIN(D35:D37),D35:D37,0))</f>
        <v>hollow1</v>
      </c>
      <c r="N36" s="68" t="str">
        <f t="shared" ref="N36" si="135">INDEX($B$2:$B$4, MATCH(MIN(E35:E37),E35:E37,0))</f>
        <v>top2</v>
      </c>
      <c r="O36" s="68" t="str">
        <f t="shared" ref="O36" si="136">INDEX($B$2:$B$4, MATCH(MIN(F35:F37),F35:F37,0))</f>
        <v>hollow1</v>
      </c>
      <c r="AA36">
        <f t="shared" si="2"/>
        <v>-291.10294408999999</v>
      </c>
      <c r="AC36" s="75" t="s">
        <v>19</v>
      </c>
      <c r="AD36" s="73" t="s">
        <v>84</v>
      </c>
      <c r="AE36" s="74">
        <f t="shared" si="8"/>
        <v>0.71139853999999358</v>
      </c>
      <c r="AF36" s="74">
        <f t="shared" si="9"/>
        <v>-1.0110661300000121</v>
      </c>
      <c r="AG36" s="74">
        <f t="shared" si="10"/>
        <v>0.51511253000000279</v>
      </c>
      <c r="AH36" s="74">
        <f t="shared" si="11"/>
        <v>-0.42208167999998158</v>
      </c>
    </row>
    <row r="37" spans="1:34" x14ac:dyDescent="0.35">
      <c r="A37" s="77" t="s">
        <v>19</v>
      </c>
      <c r="B37" s="64" t="s">
        <v>25</v>
      </c>
      <c r="C37" s="64">
        <v>-312.31122637999999</v>
      </c>
      <c r="D37" s="64">
        <v>-303.44172980000002</v>
      </c>
      <c r="E37" s="64">
        <v>-294.82097977000001</v>
      </c>
      <c r="F37" s="64">
        <v>-298.53994144000001</v>
      </c>
      <c r="AA37">
        <f t="shared" si="2"/>
        <v>-291.10294408999999</v>
      </c>
      <c r="AC37" s="75" t="s">
        <v>19</v>
      </c>
      <c r="AD37" s="73" t="s">
        <v>25</v>
      </c>
      <c r="AE37" s="74">
        <f t="shared" si="8"/>
        <v>0.82971771000000016</v>
      </c>
      <c r="AF37" s="74">
        <f t="shared" si="9"/>
        <v>-0.22078571000002434</v>
      </c>
      <c r="AG37" s="74">
        <f t="shared" si="10"/>
        <v>-0.13903568000001387</v>
      </c>
      <c r="AH37" s="74">
        <f t="shared" si="11"/>
        <v>1.8170026499999872</v>
      </c>
    </row>
    <row r="38" spans="1:34" x14ac:dyDescent="0.35">
      <c r="A38" s="77" t="s">
        <v>20</v>
      </c>
      <c r="B38" s="64" t="s">
        <v>7</v>
      </c>
      <c r="C38" s="64">
        <v>-312.48252503999998</v>
      </c>
      <c r="D38" s="64">
        <v>-304.30123667999999</v>
      </c>
      <c r="E38" s="64">
        <v>-294.47077015999997</v>
      </c>
      <c r="F38" s="64">
        <v>-300.06447415000002</v>
      </c>
      <c r="G38">
        <f t="shared" ref="G38" si="137">MIN(C38:C40)-C38</f>
        <v>0</v>
      </c>
      <c r="H38">
        <f t="shared" ref="H38" si="138">MIN(D38:D40)-D38</f>
        <v>-1.0909000002357061E-4</v>
      </c>
      <c r="I38">
        <f t="shared" ref="I38" si="139">MIN(E38:E40)-E38</f>
        <v>0</v>
      </c>
      <c r="J38">
        <f t="shared" ref="J38" si="140">MIN(F38:F40)-F38</f>
        <v>0</v>
      </c>
      <c r="L38">
        <f t="shared" ref="L38" si="141">MIN(C38:C40)</f>
        <v>-312.48252503999998</v>
      </c>
      <c r="M38">
        <f t="shared" ref="M38" si="142">MIN(D38:D40)</f>
        <v>-304.30134577000001</v>
      </c>
      <c r="N38">
        <f t="shared" ref="N38" si="143">MIN(E38:E40)</f>
        <v>-294.47077015999997</v>
      </c>
      <c r="O38">
        <f t="shared" ref="O38" si="144">MIN(F38:F40)</f>
        <v>-300.06447415000002</v>
      </c>
      <c r="AA38">
        <f t="shared" si="2"/>
        <v>-290.87909450000001</v>
      </c>
      <c r="AC38" s="75" t="s">
        <v>20</v>
      </c>
      <c r="AD38" s="73" t="s">
        <v>7</v>
      </c>
      <c r="AE38" s="74">
        <f t="shared" si="8"/>
        <v>0.43456946000002317</v>
      </c>
      <c r="AF38" s="74">
        <f t="shared" si="9"/>
        <v>-1.3041421799999799</v>
      </c>
      <c r="AG38" s="74">
        <f t="shared" si="10"/>
        <v>-1.2675659999964228E-2</v>
      </c>
      <c r="AH38" s="74">
        <f t="shared" si="11"/>
        <v>6.8620349999984231E-2</v>
      </c>
    </row>
    <row r="39" spans="1:34" x14ac:dyDescent="0.35">
      <c r="A39" s="77" t="s">
        <v>20</v>
      </c>
      <c r="B39" s="64" t="s">
        <v>8</v>
      </c>
      <c r="C39" s="64">
        <v>-312.36846522000002</v>
      </c>
      <c r="D39" s="64">
        <v>-304.30134577000001</v>
      </c>
      <c r="E39" s="64">
        <v>-294.47017165</v>
      </c>
      <c r="F39" s="64">
        <v>-300.06399046000001</v>
      </c>
      <c r="L39" s="68" t="str">
        <f t="shared" ref="L39" si="145">INDEX($B$2:$B$4, MATCH(MIN(C38:C40),C38:C40,0))</f>
        <v>top</v>
      </c>
      <c r="M39" s="68" t="str">
        <f t="shared" ref="M39" si="146">INDEX($B$2:$B$4, MATCH(MIN(D38:D40),D38:D40,0))</f>
        <v>hollow1</v>
      </c>
      <c r="N39" s="68" t="str">
        <f t="shared" ref="N39" si="147">INDEX($B$2:$B$4, MATCH(MIN(E38:E40),E38:E40,0))</f>
        <v>top</v>
      </c>
      <c r="O39" s="68" t="str">
        <f t="shared" ref="O39" si="148">INDEX($B$2:$B$4, MATCH(MIN(F38:F40),F38:F40,0))</f>
        <v>top</v>
      </c>
      <c r="AA39">
        <f t="shared" si="2"/>
        <v>-290.87909450000001</v>
      </c>
      <c r="AC39" s="75" t="s">
        <v>20</v>
      </c>
      <c r="AD39" s="73" t="s">
        <v>84</v>
      </c>
      <c r="AE39" s="74">
        <f t="shared" si="8"/>
        <v>0.54862927999998901</v>
      </c>
      <c r="AF39" s="74">
        <f t="shared" si="9"/>
        <v>-1.3042512700000035</v>
      </c>
      <c r="AG39" s="74">
        <f t="shared" si="10"/>
        <v>-1.2077149999989434E-2</v>
      </c>
      <c r="AH39" s="74">
        <f t="shared" si="11"/>
        <v>6.910403999999426E-2</v>
      </c>
    </row>
    <row r="40" spans="1:34" x14ac:dyDescent="0.35">
      <c r="A40" s="77" t="s">
        <v>20</v>
      </c>
      <c r="B40" s="64" t="s">
        <v>25</v>
      </c>
      <c r="C40" s="64">
        <v>-312.12781795000001</v>
      </c>
      <c r="D40" s="64">
        <v>-303.19283252000002</v>
      </c>
      <c r="E40" s="64">
        <v>-293.72619687000002</v>
      </c>
      <c r="F40" s="64">
        <v>-298.69653732</v>
      </c>
      <c r="AA40">
        <f t="shared" si="2"/>
        <v>-290.87909450000001</v>
      </c>
      <c r="AC40" s="75" t="s">
        <v>20</v>
      </c>
      <c r="AD40" s="73" t="s">
        <v>25</v>
      </c>
      <c r="AE40" s="74">
        <f t="shared" si="8"/>
        <v>0.78927654999999985</v>
      </c>
      <c r="AF40" s="74">
        <f t="shared" si="9"/>
        <v>-0.19573802000001628</v>
      </c>
      <c r="AG40" s="74">
        <f t="shared" si="10"/>
        <v>0.7318976299999842</v>
      </c>
      <c r="AH40" s="74">
        <f t="shared" si="11"/>
        <v>1.4365571800000034</v>
      </c>
    </row>
    <row r="41" spans="1:34" x14ac:dyDescent="0.35">
      <c r="A41" s="77" t="s">
        <v>21</v>
      </c>
      <c r="B41" s="64" t="s">
        <v>7</v>
      </c>
      <c r="C41" s="64">
        <v>-310.90920698999997</v>
      </c>
      <c r="D41" s="64">
        <v>-302.66419612999999</v>
      </c>
      <c r="E41" s="64">
        <v>-292.93559548000002</v>
      </c>
      <c r="F41" s="64">
        <v>-297.46014337999998</v>
      </c>
      <c r="G41">
        <f t="shared" ref="G41" si="149">MIN(C41:C43)-C41</f>
        <v>0</v>
      </c>
      <c r="H41">
        <f t="shared" ref="H41" si="150">MIN(D41:D43)-D41</f>
        <v>0</v>
      </c>
      <c r="I41">
        <f t="shared" ref="I41" si="151">MIN(E41:E43)-E41</f>
        <v>0</v>
      </c>
      <c r="J41">
        <f t="shared" ref="J41" si="152">MIN(F41:F43)-F41</f>
        <v>-0.1516414000000168</v>
      </c>
      <c r="L41">
        <f t="shared" ref="L41" si="153">MIN(C41:C43)</f>
        <v>-310.90920698999997</v>
      </c>
      <c r="M41">
        <f t="shared" ref="M41" si="154">MIN(D41:D43)</f>
        <v>-302.66419612999999</v>
      </c>
      <c r="N41">
        <f t="shared" ref="N41" si="155">MIN(E41:E43)</f>
        <v>-292.93559548000002</v>
      </c>
      <c r="O41">
        <f t="shared" ref="O41" si="156">MIN(F41:F43)</f>
        <v>-297.61178477999999</v>
      </c>
      <c r="AA41">
        <f t="shared" si="2"/>
        <v>-289.12599057</v>
      </c>
      <c r="AC41" s="75" t="s">
        <v>21</v>
      </c>
      <c r="AD41" s="73" t="s">
        <v>7</v>
      </c>
      <c r="AE41" s="74">
        <f t="shared" si="8"/>
        <v>0.25478358000002599</v>
      </c>
      <c r="AF41" s="74">
        <f t="shared" si="9"/>
        <v>-1.4202055599999941</v>
      </c>
      <c r="AG41" s="74">
        <f t="shared" si="10"/>
        <v>-0.23060491000001848</v>
      </c>
      <c r="AH41" s="74">
        <f t="shared" si="11"/>
        <v>0.91984719000002224</v>
      </c>
    </row>
    <row r="42" spans="1:34" x14ac:dyDescent="0.35">
      <c r="A42" s="77" t="s">
        <v>21</v>
      </c>
      <c r="B42" s="64" t="s">
        <v>8</v>
      </c>
      <c r="C42" s="64">
        <v>-310.90718901999998</v>
      </c>
      <c r="D42" s="64">
        <v>-302.64490486</v>
      </c>
      <c r="E42" s="64">
        <v>-292.93458894000003</v>
      </c>
      <c r="F42" s="64">
        <v>-297.11931737999998</v>
      </c>
      <c r="L42" s="68" t="str">
        <f t="shared" ref="L42" si="157">INDEX($B$2:$B$4, MATCH(MIN(C41:C43),C41:C43,0))</f>
        <v>top</v>
      </c>
      <c r="M42" s="68" t="str">
        <f t="shared" ref="M42" si="158">INDEX($B$2:$B$4, MATCH(MIN(D41:D43),D41:D43,0))</f>
        <v>top</v>
      </c>
      <c r="N42" s="68" t="str">
        <f t="shared" ref="N42" si="159">INDEX($B$2:$B$4, MATCH(MIN(E41:E43),E41:E43,0))</f>
        <v>top</v>
      </c>
      <c r="O42" s="68" t="str">
        <f t="shared" ref="O42" si="160">INDEX($B$2:$B$4, MATCH(MIN(F41:F43),F41:F43,0))</f>
        <v>top2</v>
      </c>
      <c r="AA42">
        <f t="shared" si="2"/>
        <v>-289.12599057</v>
      </c>
      <c r="AC42" s="75" t="s">
        <v>21</v>
      </c>
      <c r="AD42" s="73" t="s">
        <v>84</v>
      </c>
      <c r="AE42" s="74">
        <f t="shared" si="8"/>
        <v>0.25680155000002314</v>
      </c>
      <c r="AF42" s="74">
        <f t="shared" si="9"/>
        <v>-1.4009142899999976</v>
      </c>
      <c r="AG42" s="74">
        <f t="shared" si="10"/>
        <v>-0.22959837000002681</v>
      </c>
      <c r="AH42" s="74">
        <f t="shared" si="11"/>
        <v>1.260673190000015</v>
      </c>
    </row>
    <row r="43" spans="1:34" x14ac:dyDescent="0.35">
      <c r="A43" s="77" t="s">
        <v>21</v>
      </c>
      <c r="B43" s="64" t="s">
        <v>25</v>
      </c>
      <c r="C43" s="64">
        <v>-310.53223575999999</v>
      </c>
      <c r="D43" s="64">
        <v>-302.50912160000001</v>
      </c>
      <c r="E43" s="64">
        <v>-292.09690101000001</v>
      </c>
      <c r="F43" s="64">
        <v>-297.61178477999999</v>
      </c>
      <c r="AA43">
        <f t="shared" si="2"/>
        <v>-289.12599057</v>
      </c>
      <c r="AC43" s="75" t="s">
        <v>21</v>
      </c>
      <c r="AD43" s="73" t="s">
        <v>25</v>
      </c>
      <c r="AE43" s="74">
        <f t="shared" si="8"/>
        <v>0.63175481000000699</v>
      </c>
      <c r="AF43" s="74">
        <f t="shared" si="9"/>
        <v>-1.2651310300000151</v>
      </c>
      <c r="AG43" s="74">
        <f t="shared" si="10"/>
        <v>0.6080895599999887</v>
      </c>
      <c r="AH43" s="74">
        <f t="shared" si="11"/>
        <v>0.76820579000000544</v>
      </c>
    </row>
    <row r="44" spans="1:34" x14ac:dyDescent="0.35">
      <c r="A44" s="77" t="s">
        <v>22</v>
      </c>
      <c r="B44" s="64" t="s">
        <v>7</v>
      </c>
      <c r="C44" s="64">
        <v>-309.31956858000001</v>
      </c>
      <c r="D44" s="64">
        <v>-300.63872105000002</v>
      </c>
      <c r="E44" s="64">
        <v>-291.23032010999998</v>
      </c>
      <c r="F44" s="64">
        <v>-295.61054895000001</v>
      </c>
      <c r="G44">
        <f t="shared" ref="G44" si="161">MIN(C44:C46)-C44</f>
        <v>-1.1726749999979802E-2</v>
      </c>
      <c r="H44">
        <f t="shared" ref="H44" si="162">MIN(D44:D46)-D44</f>
        <v>-3.4203559999980371E-2</v>
      </c>
      <c r="I44">
        <f t="shared" ref="I44" si="163">MIN(E44:E46)-E44</f>
        <v>0</v>
      </c>
      <c r="J44">
        <f t="shared" ref="J44" si="164">MIN(F44:F46)-F44</f>
        <v>-0.11900997999998708</v>
      </c>
      <c r="L44">
        <f t="shared" ref="L44" si="165">MIN(C44:C46)</f>
        <v>-309.33129532999999</v>
      </c>
      <c r="M44">
        <f t="shared" ref="M44" si="166">MIN(D44:D46)</f>
        <v>-300.67292461</v>
      </c>
      <c r="N44">
        <f t="shared" ref="N44" si="167">MIN(E44:E46)</f>
        <v>-291.23032010999998</v>
      </c>
      <c r="O44">
        <f t="shared" ref="O44" si="168">MIN(F44:F46)</f>
        <v>-295.72955893</v>
      </c>
      <c r="AA44">
        <f t="shared" si="2"/>
        <v>-287.8558931</v>
      </c>
      <c r="AC44" s="75" t="s">
        <v>22</v>
      </c>
      <c r="AD44" s="73" t="s">
        <v>7</v>
      </c>
      <c r="AE44" s="74">
        <f t="shared" si="8"/>
        <v>0.57432451999999357</v>
      </c>
      <c r="AF44" s="74">
        <f t="shared" si="9"/>
        <v>-0.66482795000001182</v>
      </c>
      <c r="AG44" s="74">
        <f t="shared" si="10"/>
        <v>0.20457299000002349</v>
      </c>
      <c r="AH44" s="74">
        <f t="shared" si="11"/>
        <v>1.499344149999994</v>
      </c>
    </row>
    <row r="45" spans="1:34" x14ac:dyDescent="0.35">
      <c r="A45" s="77" t="s">
        <v>22</v>
      </c>
      <c r="B45" s="64" t="s">
        <v>8</v>
      </c>
      <c r="C45" s="64">
        <v>-309.33129532999999</v>
      </c>
      <c r="D45" s="64">
        <v>-300.67292461</v>
      </c>
      <c r="E45" s="64">
        <v>-290.92589772999997</v>
      </c>
      <c r="F45" s="64">
        <v>-295.62164246999998</v>
      </c>
      <c r="L45" s="68" t="str">
        <f t="shared" ref="L45" si="169">INDEX($B$2:$B$4, MATCH(MIN(C44:C46),C44:C46,0))</f>
        <v>hollow1</v>
      </c>
      <c r="M45" s="68" t="str">
        <f t="shared" ref="M45" si="170">INDEX($B$2:$B$4, MATCH(MIN(D44:D46),D44:D46,0))</f>
        <v>hollow1</v>
      </c>
      <c r="N45" s="68" t="str">
        <f t="shared" ref="N45" si="171">INDEX($B$2:$B$4, MATCH(MIN(E44:E46),E44:E46,0))</f>
        <v>top</v>
      </c>
      <c r="O45" s="68" t="str">
        <f t="shared" ref="O45" si="172">INDEX($B$2:$B$4, MATCH(MIN(F44:F46),F44:F46,0))</f>
        <v>top2</v>
      </c>
      <c r="AA45">
        <f t="shared" si="2"/>
        <v>-287.8558931</v>
      </c>
      <c r="AC45" s="75" t="s">
        <v>22</v>
      </c>
      <c r="AD45" s="73" t="s">
        <v>84</v>
      </c>
      <c r="AE45" s="74">
        <f t="shared" si="8"/>
        <v>0.56259777000001376</v>
      </c>
      <c r="AF45" s="74">
        <f t="shared" si="9"/>
        <v>-0.6990315099999922</v>
      </c>
      <c r="AG45" s="74">
        <f t="shared" si="10"/>
        <v>0.50899537000002892</v>
      </c>
      <c r="AH45" s="74">
        <f t="shared" si="11"/>
        <v>1.4882506300000196</v>
      </c>
    </row>
    <row r="46" spans="1:34" x14ac:dyDescent="0.35">
      <c r="A46" s="77" t="s">
        <v>22</v>
      </c>
      <c r="B46" s="64" t="s">
        <v>25</v>
      </c>
      <c r="C46" s="64">
        <v>-309.23484853999997</v>
      </c>
      <c r="D46" s="64">
        <v>-300.17424131000001</v>
      </c>
      <c r="E46" s="64">
        <v>-290.79432858000001</v>
      </c>
      <c r="F46" s="64">
        <v>-295.72955893</v>
      </c>
      <c r="AA46">
        <f t="shared" si="2"/>
        <v>-287.8558931</v>
      </c>
      <c r="AC46" s="75" t="s">
        <v>22</v>
      </c>
      <c r="AD46" s="73" t="s">
        <v>25</v>
      </c>
      <c r="AE46" s="74">
        <f t="shared" si="8"/>
        <v>0.65904456000002964</v>
      </c>
      <c r="AF46" s="74">
        <f t="shared" si="9"/>
        <v>-0.20034821000001024</v>
      </c>
      <c r="AG46" s="74">
        <f t="shared" si="10"/>
        <v>0.64056451999999053</v>
      </c>
      <c r="AH46" s="74">
        <f t="shared" si="11"/>
        <v>1.3803341700000069</v>
      </c>
    </row>
    <row r="47" spans="1:34" x14ac:dyDescent="0.35">
      <c r="A47" s="77" t="s">
        <v>23</v>
      </c>
      <c r="B47" s="64" t="s">
        <v>7</v>
      </c>
      <c r="C47" s="64">
        <v>-303.53196452999998</v>
      </c>
      <c r="D47" s="64">
        <v>-295.13385649999998</v>
      </c>
      <c r="E47" s="64">
        <v>-284.86731689999999</v>
      </c>
      <c r="F47" s="64">
        <v>-290.19438043999997</v>
      </c>
      <c r="G47">
        <f t="shared" ref="G47" si="173">MIN(C47:C49)-C47</f>
        <v>-0.74113281000001052</v>
      </c>
      <c r="H47">
        <f t="shared" ref="H47" si="174">MIN(D47:D49)-D47</f>
        <v>-1.2841620000017429E-2</v>
      </c>
      <c r="I47">
        <f t="shared" ref="I47" si="175">MIN(E47:E49)-E47</f>
        <v>-1.1104444399999807</v>
      </c>
      <c r="J47">
        <f t="shared" ref="J47" si="176">MIN(F47:F49)-F47</f>
        <v>-0.29428187000002026</v>
      </c>
      <c r="L47">
        <f t="shared" ref="L47" si="177">MIN(C47:C49)</f>
        <v>-304.27309733999999</v>
      </c>
      <c r="M47">
        <f t="shared" ref="M47" si="178">MIN(D47:D49)</f>
        <v>-295.14669812</v>
      </c>
      <c r="N47">
        <f t="shared" ref="N47" si="179">MIN(E47:E49)</f>
        <v>-285.97776133999997</v>
      </c>
      <c r="O47">
        <f t="shared" ref="O47" si="180">MIN(F47:F49)</f>
        <v>-290.48866231</v>
      </c>
      <c r="AA47">
        <f t="shared" si="2"/>
        <v>-282.91038247</v>
      </c>
      <c r="AC47" s="75" t="s">
        <v>23</v>
      </c>
      <c r="AD47" s="73" t="s">
        <v>7</v>
      </c>
      <c r="AE47" s="74">
        <f t="shared" si="8"/>
        <v>1.4164179400000196</v>
      </c>
      <c r="AF47" s="74">
        <f t="shared" si="9"/>
        <v>-0.10547402999997679</v>
      </c>
      <c r="AG47" s="74">
        <f t="shared" si="10"/>
        <v>1.6220655700000104</v>
      </c>
      <c r="AH47" s="74">
        <f t="shared" si="11"/>
        <v>1.9700020300000269</v>
      </c>
    </row>
    <row r="48" spans="1:34" x14ac:dyDescent="0.35">
      <c r="A48" s="77" t="s">
        <v>23</v>
      </c>
      <c r="B48" s="64" t="s">
        <v>8</v>
      </c>
      <c r="C48" s="64">
        <v>-304.27267524000001</v>
      </c>
      <c r="D48" s="64">
        <v>-295.14669812</v>
      </c>
      <c r="E48" s="64">
        <v>-285.97776133999997</v>
      </c>
      <c r="F48" s="64">
        <v>-290.32110375000002</v>
      </c>
      <c r="L48" s="68" t="str">
        <f t="shared" ref="L48" si="181">INDEX($B$2:$B$4, MATCH(MIN(C47:C49),C47:C49,0))</f>
        <v>top2</v>
      </c>
      <c r="M48" s="68" t="str">
        <f t="shared" ref="M48" si="182">INDEX($B$2:$B$4, MATCH(MIN(D47:D49),D47:D49,0))</f>
        <v>hollow1</v>
      </c>
      <c r="N48" s="68" t="str">
        <f t="shared" ref="N48" si="183">INDEX($B$2:$B$4, MATCH(MIN(E47:E49),E47:E49,0))</f>
        <v>hollow1</v>
      </c>
      <c r="O48" s="68" t="str">
        <f t="shared" ref="O48" si="184">INDEX($B$2:$B$4, MATCH(MIN(F47:F49),F47:F49,0))</f>
        <v>top2</v>
      </c>
      <c r="AA48">
        <f t="shared" si="2"/>
        <v>-282.91038247</v>
      </c>
      <c r="AC48" s="75" t="s">
        <v>23</v>
      </c>
      <c r="AD48" s="73" t="s">
        <v>84</v>
      </c>
      <c r="AE48" s="74">
        <f t="shared" si="8"/>
        <v>0.67570722999998933</v>
      </c>
      <c r="AF48" s="74">
        <f t="shared" si="9"/>
        <v>-0.11831564999999422</v>
      </c>
      <c r="AG48" s="74">
        <f t="shared" si="10"/>
        <v>0.51162113000002973</v>
      </c>
      <c r="AH48" s="74">
        <f t="shared" si="11"/>
        <v>1.8432787199999816</v>
      </c>
    </row>
    <row r="49" spans="1:34" x14ac:dyDescent="0.35">
      <c r="A49" s="77" t="s">
        <v>23</v>
      </c>
      <c r="B49" s="64" t="s">
        <v>25</v>
      </c>
      <c r="C49" s="64">
        <v>-304.27309733999999</v>
      </c>
      <c r="D49" s="64">
        <v>-295.12027998999997</v>
      </c>
      <c r="E49" s="64">
        <v>-285.88677725999997</v>
      </c>
      <c r="F49" s="64">
        <v>-290.48866231</v>
      </c>
      <c r="AA49">
        <f t="shared" si="2"/>
        <v>-282.91038247</v>
      </c>
      <c r="AC49" s="75" t="s">
        <v>23</v>
      </c>
      <c r="AD49" s="73" t="s">
        <v>25</v>
      </c>
      <c r="AE49" s="74">
        <f t="shared" si="8"/>
        <v>0.67528513000000912</v>
      </c>
      <c r="AF49" s="74">
        <f t="shared" si="9"/>
        <v>-9.1897519999969646E-2</v>
      </c>
      <c r="AG49" s="74">
        <f t="shared" si="10"/>
        <v>0.60260521000002809</v>
      </c>
      <c r="AH49" s="74">
        <f t="shared" si="11"/>
        <v>1.6757201600000067</v>
      </c>
    </row>
    <row r="50" spans="1:34" x14ac:dyDescent="0.35">
      <c r="L50" t="s">
        <v>7</v>
      </c>
    </row>
    <row r="51" spans="1:34" x14ac:dyDescent="0.35">
      <c r="L51" t="s">
        <v>77</v>
      </c>
    </row>
    <row r="53" spans="1:34" x14ac:dyDescent="0.35">
      <c r="AC53" s="72" t="s">
        <v>86</v>
      </c>
      <c r="AD53" s="72" t="s">
        <v>1</v>
      </c>
      <c r="AE53" s="70" t="s">
        <v>42</v>
      </c>
      <c r="AF53" s="70" t="s">
        <v>43</v>
      </c>
      <c r="AG53" s="70" t="s">
        <v>44</v>
      </c>
      <c r="AH53" s="70" t="s">
        <v>45</v>
      </c>
    </row>
    <row r="54" spans="1:34" x14ac:dyDescent="0.35">
      <c r="A54" s="78" t="s">
        <v>70</v>
      </c>
      <c r="B54" s="4" t="s">
        <v>7</v>
      </c>
      <c r="C54" s="4">
        <v>-306.97920599000003</v>
      </c>
      <c r="D54" s="4">
        <v>-297.85147833000002</v>
      </c>
      <c r="E54" s="4">
        <v>-288.55203122</v>
      </c>
      <c r="F54" s="4">
        <v>-293.14565368000001</v>
      </c>
      <c r="G54">
        <f>MIN(C54:C55)-C54</f>
        <v>-2.3997959999974228E-2</v>
      </c>
      <c r="H54">
        <f t="shared" ref="H54:J54" si="185">MIN(D54:D55)-D54</f>
        <v>0</v>
      </c>
      <c r="I54">
        <f t="shared" si="185"/>
        <v>-5.523475000001099E-2</v>
      </c>
      <c r="J54">
        <f t="shared" si="185"/>
        <v>-0.23082404999996697</v>
      </c>
      <c r="L54">
        <f>MIN(C54:C55)</f>
        <v>-307.00320395</v>
      </c>
      <c r="M54">
        <f t="shared" ref="M54:O54" si="186">MIN(D54:D55)</f>
        <v>-297.85147833000002</v>
      </c>
      <c r="N54">
        <f t="shared" si="186"/>
        <v>-288.60726597000001</v>
      </c>
      <c r="O54">
        <f t="shared" si="186"/>
        <v>-293.37647772999998</v>
      </c>
      <c r="AA54">
        <v>-285.37088276999998</v>
      </c>
      <c r="AC54" s="76" t="s">
        <v>70</v>
      </c>
      <c r="AD54" s="70" t="s">
        <v>7</v>
      </c>
      <c r="AE54" s="74">
        <f t="shared" ref="AE54:AE55" si="187">C54-AA54-$R$4-0.5*$R$3</f>
        <v>0.42967677999995457</v>
      </c>
      <c r="AF54" s="74">
        <f t="shared" ref="AF54:AF55" si="188">D54-AA54-$R$6</f>
        <v>-0.3625955600000399</v>
      </c>
      <c r="AG54" s="74">
        <f t="shared" ref="AG54:AG55" si="189">E54-AA54-0.5*$R$3</f>
        <v>0.39785154999997685</v>
      </c>
      <c r="AH54" s="74">
        <f t="shared" ref="AH54:AH55" si="190">F54-AA54-$R$5+0.5*$R$3</f>
        <v>1.4792290899999707</v>
      </c>
    </row>
    <row r="55" spans="1:34" x14ac:dyDescent="0.35">
      <c r="A55" s="79"/>
      <c r="B55" s="4" t="s">
        <v>8</v>
      </c>
      <c r="C55" s="4">
        <v>-307.00320395</v>
      </c>
      <c r="D55" s="4">
        <v>-297.71114064</v>
      </c>
      <c r="E55" s="4">
        <v>-288.60726597000001</v>
      </c>
      <c r="F55" s="4">
        <v>-293.37647772999998</v>
      </c>
      <c r="L55" t="s">
        <v>78</v>
      </c>
      <c r="M55" t="s">
        <v>7</v>
      </c>
      <c r="N55" t="s">
        <v>8</v>
      </c>
      <c r="O55" t="s">
        <v>8</v>
      </c>
      <c r="AA55">
        <v>-285.37088276999998</v>
      </c>
      <c r="AC55" s="76"/>
      <c r="AD55" s="70" t="s">
        <v>84</v>
      </c>
      <c r="AE55" s="74">
        <f t="shared" si="187"/>
        <v>0.40567881999998034</v>
      </c>
      <c r="AF55" s="74">
        <f t="shared" si="188"/>
        <v>-0.22225787000001596</v>
      </c>
      <c r="AG55" s="74">
        <f t="shared" si="189"/>
        <v>0.34261679999996586</v>
      </c>
      <c r="AH55" s="74">
        <f t="shared" si="190"/>
        <v>1.2484050400000037</v>
      </c>
    </row>
  </sheetData>
  <mergeCells count="34">
    <mergeCell ref="A32:A34"/>
    <mergeCell ref="A35:A37"/>
    <mergeCell ref="A54:A55"/>
    <mergeCell ref="A17:A19"/>
    <mergeCell ref="A2:A4"/>
    <mergeCell ref="A5:A7"/>
    <mergeCell ref="A8:A10"/>
    <mergeCell ref="A11:A13"/>
    <mergeCell ref="A14:A16"/>
    <mergeCell ref="A38:A40"/>
    <mergeCell ref="A41:A43"/>
    <mergeCell ref="A44:A46"/>
    <mergeCell ref="A47:A49"/>
    <mergeCell ref="A20:A22"/>
    <mergeCell ref="A23:A25"/>
    <mergeCell ref="A26:A28"/>
    <mergeCell ref="A29:A31"/>
    <mergeCell ref="AC2:AC4"/>
    <mergeCell ref="AC5:AC7"/>
    <mergeCell ref="AC8:AC10"/>
    <mergeCell ref="AC11:AC13"/>
    <mergeCell ref="AC14:AC16"/>
    <mergeCell ref="AC17:AC19"/>
    <mergeCell ref="AC20:AC22"/>
    <mergeCell ref="AC23:AC25"/>
    <mergeCell ref="AC26:AC28"/>
    <mergeCell ref="AC29:AC31"/>
    <mergeCell ref="AC47:AC49"/>
    <mergeCell ref="AC54:AC55"/>
    <mergeCell ref="AC32:AC34"/>
    <mergeCell ref="AC35:AC37"/>
    <mergeCell ref="AC38:AC40"/>
    <mergeCell ref="AC41:AC43"/>
    <mergeCell ref="AC44:AC46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5"/>
  <sheetViews>
    <sheetView topLeftCell="K1" workbookViewId="0">
      <selection activeCell="Y19" sqref="Y19"/>
    </sheetView>
  </sheetViews>
  <sheetFormatPr defaultRowHeight="14.5" x14ac:dyDescent="0.35"/>
  <cols>
    <col min="1" max="16384" width="8.7265625" style="40"/>
  </cols>
  <sheetData>
    <row r="1" spans="2:29" x14ac:dyDescent="0.35">
      <c r="L1" s="85" t="s">
        <v>39</v>
      </c>
      <c r="M1" s="85"/>
      <c r="N1" s="85"/>
      <c r="O1" s="85"/>
      <c r="Q1" s="86" t="s">
        <v>40</v>
      </c>
      <c r="R1" s="86"/>
      <c r="T1" s="85" t="s">
        <v>41</v>
      </c>
      <c r="U1" s="85"/>
      <c r="V1" s="85"/>
      <c r="W1" s="85"/>
    </row>
    <row r="2" spans="2:29" x14ac:dyDescent="0.35">
      <c r="C2" s="40" t="s">
        <v>38</v>
      </c>
      <c r="D2" s="40" t="s">
        <v>42</v>
      </c>
      <c r="E2" s="40" t="s">
        <v>43</v>
      </c>
      <c r="F2" s="40" t="s">
        <v>44</v>
      </c>
      <c r="G2" s="40" t="s">
        <v>45</v>
      </c>
      <c r="I2" s="41"/>
      <c r="J2" s="42" t="s">
        <v>35</v>
      </c>
      <c r="L2" s="40" t="s">
        <v>42</v>
      </c>
      <c r="M2" s="40" t="s">
        <v>43</v>
      </c>
      <c r="N2" s="40" t="s">
        <v>44</v>
      </c>
      <c r="O2" s="40" t="s">
        <v>45</v>
      </c>
      <c r="Q2" s="43" t="s">
        <v>46</v>
      </c>
      <c r="R2" s="44" t="s">
        <v>47</v>
      </c>
      <c r="T2" s="43" t="s">
        <v>48</v>
      </c>
      <c r="U2" s="43" t="s">
        <v>42</v>
      </c>
      <c r="V2" s="43" t="s">
        <v>43</v>
      </c>
      <c r="W2" s="43" t="s">
        <v>49</v>
      </c>
      <c r="Y2" s="43" t="s">
        <v>50</v>
      </c>
      <c r="Z2" s="43" t="s">
        <v>51</v>
      </c>
      <c r="AA2" s="43" t="s">
        <v>52</v>
      </c>
      <c r="AB2" s="43" t="s">
        <v>53</v>
      </c>
      <c r="AC2" s="43" t="s">
        <v>54</v>
      </c>
    </row>
    <row r="3" spans="2:29" x14ac:dyDescent="0.35">
      <c r="B3" s="40" t="s">
        <v>55</v>
      </c>
      <c r="C3" s="40">
        <v>-285.37088276999998</v>
      </c>
      <c r="D3" s="40">
        <f>single!L54</f>
        <v>-307.00320395</v>
      </c>
      <c r="E3" s="40">
        <f>single!M54</f>
        <v>-297.85147833000002</v>
      </c>
      <c r="F3" s="40">
        <f>single!N54</f>
        <v>-288.60726597000001</v>
      </c>
      <c r="G3" s="40">
        <f>single!O54</f>
        <v>-293.37647772999998</v>
      </c>
      <c r="I3" s="45" t="s">
        <v>36</v>
      </c>
      <c r="J3" s="42">
        <v>-7.1580000000000004</v>
      </c>
      <c r="K3" s="40" t="s">
        <v>70</v>
      </c>
      <c r="L3" s="40">
        <f>D3-C3-$J$4-0.5*$J$3</f>
        <v>0.40567881999998034</v>
      </c>
      <c r="M3" s="40">
        <f>E3-C3-$J$6</f>
        <v>-0.3625955600000399</v>
      </c>
      <c r="N3" s="40">
        <f>F3-C3-0.5*$J$3</f>
        <v>0.34261679999996586</v>
      </c>
      <c r="O3" s="40">
        <f>G3-C3-$J$5+0.5*$J$3</f>
        <v>1.2484050400000037</v>
      </c>
      <c r="Q3" s="46">
        <f>D3+$Y$33</f>
        <v>-306.51720395000001</v>
      </c>
      <c r="R3" s="46">
        <f>E3+$Y$34</f>
        <v>-297.84147833000003</v>
      </c>
      <c r="S3" s="40" t="s">
        <v>70</v>
      </c>
      <c r="T3" s="47">
        <v>0</v>
      </c>
      <c r="U3" s="43">
        <f>Q3-C3-0.5*$Y$25-$Y$26</f>
        <v>0.81967881999997161</v>
      </c>
      <c r="V3" s="48">
        <f>R3+$Y$27-C3-$Y$25-$Y$26</f>
        <v>0.21640443999995185</v>
      </c>
      <c r="W3" s="43">
        <f>$Y$28+$Y$27-$Y$26-$Y$25</f>
        <v>0.12300000000000111</v>
      </c>
      <c r="X3" s="40" t="s">
        <v>70</v>
      </c>
      <c r="Y3" s="46">
        <f>Q3-C3-0.5*$Y$25-$Y$26</f>
        <v>0.81967881999997161</v>
      </c>
      <c r="Z3" s="46">
        <f>R3+$Y$27-$Y$26-$Y$25-C3</f>
        <v>0.21640443999996251</v>
      </c>
      <c r="AA3" s="46">
        <f>F3+$Y$32-C3-0.5*$Y$25</f>
        <v>0.50061679999998709</v>
      </c>
      <c r="AB3" s="46">
        <f>G3+$Y$35+0.5*$Y$25-C3-$Y$27</f>
        <v>1.5814050399999946</v>
      </c>
      <c r="AC3" s="46">
        <f>Y3-AA3</f>
        <v>0.31906201999998451</v>
      </c>
    </row>
    <row r="4" spans="2:29" x14ac:dyDescent="0.35">
      <c r="B4" s="40" t="s">
        <v>6</v>
      </c>
      <c r="C4" s="40">
        <v>-300.79528972999998</v>
      </c>
      <c r="D4" s="40">
        <f ca="1">island!U2</f>
        <v>-323.42992198000002</v>
      </c>
      <c r="E4" s="40">
        <f ca="1">island!V2</f>
        <v>-313.45216338</v>
      </c>
      <c r="F4" s="40">
        <f ca="1">island!W2</f>
        <v>-303.97555925</v>
      </c>
      <c r="G4" s="40">
        <f ca="1">island!X2</f>
        <v>-311.34005754999998</v>
      </c>
      <c r="I4" s="45" t="s">
        <v>37</v>
      </c>
      <c r="J4" s="42">
        <v>-18.459</v>
      </c>
      <c r="K4" s="40" t="s">
        <v>6</v>
      </c>
      <c r="L4" s="40">
        <f t="shared" ref="L4:L19" ca="1" si="0">D4-C4-$J$4-0.5*$J$3</f>
        <v>-0.5966322500000385</v>
      </c>
      <c r="M4" s="40">
        <f t="shared" ref="M4:M19" ca="1" si="1">E4-C4-$J$6</f>
        <v>-0.53887365000002241</v>
      </c>
      <c r="N4" s="40">
        <f t="shared" ref="N4:N19" ca="1" si="2">F4-C4-0.5*$J$3</f>
        <v>0.3987304799999758</v>
      </c>
      <c r="O4" s="40">
        <f t="shared" ref="O4:O19" ca="1" si="3">G4-C4-$J$5+0.5*$J$3</f>
        <v>-1.2907678200000041</v>
      </c>
      <c r="Q4" s="46">
        <f t="shared" ref="Q4:Q18" ca="1" si="4">D4+$Y$33</f>
        <v>-322.94392198000003</v>
      </c>
      <c r="R4" s="46">
        <f t="shared" ref="R4:R19" ca="1" si="5">E4+$Y$34</f>
        <v>-313.44216338000001</v>
      </c>
      <c r="S4" s="40" t="s">
        <v>6</v>
      </c>
      <c r="T4" s="47">
        <v>0</v>
      </c>
      <c r="U4" s="43">
        <f t="shared" ref="U4:U19" ca="1" si="6">Q4-C4-0.5*$Y$25-$Y$26</f>
        <v>-0.18263225000004724</v>
      </c>
      <c r="V4" s="48">
        <f t="shared" ref="V4:V19" ca="1" si="7">R4+$Y$27-C4-$Y$25-$Y$26</f>
        <v>4.0126349999969335E-2</v>
      </c>
      <c r="W4" s="43">
        <f>$Y$28+$Y$27-$Y$26-$Y$25</f>
        <v>0.12300000000000111</v>
      </c>
      <c r="X4" s="21" t="s">
        <v>6</v>
      </c>
      <c r="Y4" s="46">
        <f t="shared" ref="Y4:Y19" ca="1" si="8">Q4-C4-0.5*$Y$25-$Y$26</f>
        <v>-0.18263225000004724</v>
      </c>
      <c r="Z4" s="46">
        <f t="shared" ref="Z4:Z19" ca="1" si="9">R4+$Y$27-$Y$26-$Y$25-C4</f>
        <v>4.0126349999979993E-2</v>
      </c>
      <c r="AA4" s="46">
        <f t="shared" ref="AA4:AA19" ca="1" si="10">F4+$Y$32-C4-0.5*$Y$25</f>
        <v>0.55673047999999703</v>
      </c>
      <c r="AB4" s="46">
        <f t="shared" ref="AB4:AB19" ca="1" si="11">G4+$Y$35+0.5*$Y$25-C4-$Y$27</f>
        <v>-0.95776782000001326</v>
      </c>
      <c r="AC4" s="46">
        <f t="shared" ref="AC4:AC19" ca="1" si="12">Y4-AA4</f>
        <v>-0.73936273000004427</v>
      </c>
    </row>
    <row r="5" spans="2:29" x14ac:dyDescent="0.35">
      <c r="B5" s="40" t="s">
        <v>9</v>
      </c>
      <c r="C5" s="40">
        <v>-305.52389717</v>
      </c>
      <c r="D5" s="40">
        <f ca="1">island!U3</f>
        <v>-327.57913430000002</v>
      </c>
      <c r="E5" s="40">
        <f ca="1">island!V3</f>
        <v>-318.46256133999998</v>
      </c>
      <c r="F5" s="40">
        <f ca="1">island!W3</f>
        <v>-309.03930408000002</v>
      </c>
      <c r="G5" s="40">
        <f ca="1">island!X3</f>
        <v>-315.53191118000001</v>
      </c>
      <c r="I5" s="45" t="s">
        <v>34</v>
      </c>
      <c r="J5" s="42">
        <v>-12.833</v>
      </c>
      <c r="K5" s="40" t="s">
        <v>9</v>
      </c>
      <c r="L5" s="40">
        <f t="shared" ca="1" si="0"/>
        <v>-1.723713000002336E-2</v>
      </c>
      <c r="M5" s="40">
        <f t="shared" ca="1" si="1"/>
        <v>-0.82066416999998104</v>
      </c>
      <c r="N5" s="40">
        <f t="shared" ca="1" si="2"/>
        <v>6.3593089999975927E-2</v>
      </c>
      <c r="O5" s="40">
        <f t="shared" ca="1" si="3"/>
        <v>-0.75401401000001078</v>
      </c>
      <c r="Q5" s="46">
        <f t="shared" ca="1" si="4"/>
        <v>-327.09313430000003</v>
      </c>
      <c r="R5" s="46">
        <f t="shared" ca="1" si="5"/>
        <v>-318.45256133999999</v>
      </c>
      <c r="S5" s="40" t="s">
        <v>9</v>
      </c>
      <c r="T5" s="47">
        <v>0</v>
      </c>
      <c r="U5" s="43">
        <f t="shared" ca="1" si="6"/>
        <v>0.3967628699999679</v>
      </c>
      <c r="V5" s="48">
        <f t="shared" ca="1" si="7"/>
        <v>-0.2416641699999893</v>
      </c>
      <c r="W5" s="43">
        <f t="shared" ref="W5:W19" si="13">$Y$28+$Y$27-$Y$26-$Y$25</f>
        <v>0.12300000000000111</v>
      </c>
      <c r="X5" s="21" t="s">
        <v>9</v>
      </c>
      <c r="Y5" s="46">
        <f t="shared" ca="1" si="8"/>
        <v>0.3967628699999679</v>
      </c>
      <c r="Z5" s="46">
        <f t="shared" ca="1" si="9"/>
        <v>-0.24166416999997864</v>
      </c>
      <c r="AA5" s="46">
        <f t="shared" ca="1" si="10"/>
        <v>0.22159308999999716</v>
      </c>
      <c r="AB5" s="46">
        <f t="shared" ca="1" si="11"/>
        <v>-0.42101401000001992</v>
      </c>
      <c r="AC5" s="46">
        <f t="shared" ca="1" si="12"/>
        <v>0.17516977999997074</v>
      </c>
    </row>
    <row r="6" spans="2:29" x14ac:dyDescent="0.35">
      <c r="B6" s="40" t="s">
        <v>10</v>
      </c>
      <c r="C6" s="40">
        <v>-303.55907509000002</v>
      </c>
      <c r="D6" s="40">
        <f ca="1">island!U4</f>
        <v>-325.51649947999999</v>
      </c>
      <c r="E6" s="40">
        <f ca="1">island!V4</f>
        <v>-316.80892433999998</v>
      </c>
      <c r="F6" s="40">
        <f ca="1">island!W4</f>
        <v>-307.0774649</v>
      </c>
      <c r="G6" s="40">
        <f ca="1">island!X4</f>
        <v>-313.23595986999999</v>
      </c>
      <c r="I6" s="45" t="s">
        <v>3</v>
      </c>
      <c r="J6" s="42">
        <v>-12.118</v>
      </c>
      <c r="K6" s="40" t="s">
        <v>10</v>
      </c>
      <c r="L6" s="40">
        <f t="shared" ca="1" si="0"/>
        <v>8.057561000002833E-2</v>
      </c>
      <c r="M6" s="40">
        <f t="shared" ca="1" si="1"/>
        <v>-1.131849249999954</v>
      </c>
      <c r="N6" s="40">
        <f t="shared" ca="1" si="2"/>
        <v>6.0610190000026432E-2</v>
      </c>
      <c r="O6" s="40">
        <f t="shared" ca="1" si="3"/>
        <v>-0.42288477999996621</v>
      </c>
      <c r="Q6" s="46">
        <f t="shared" ca="1" si="4"/>
        <v>-325.03049948</v>
      </c>
      <c r="R6" s="46">
        <f t="shared" ca="1" si="5"/>
        <v>-316.79892433999999</v>
      </c>
      <c r="S6" s="40" t="s">
        <v>10</v>
      </c>
      <c r="T6" s="47">
        <v>0</v>
      </c>
      <c r="U6" s="43">
        <f t="shared" ca="1" si="6"/>
        <v>0.49457561000001959</v>
      </c>
      <c r="V6" s="48">
        <f t="shared" ca="1" si="7"/>
        <v>-0.55284924999996221</v>
      </c>
      <c r="W6" s="43">
        <f t="shared" si="13"/>
        <v>0.12300000000000111</v>
      </c>
      <c r="X6" s="69" t="s">
        <v>10</v>
      </c>
      <c r="Y6" s="46">
        <f t="shared" ca="1" si="8"/>
        <v>0.49457561000001959</v>
      </c>
      <c r="Z6" s="46">
        <f t="shared" ca="1" si="9"/>
        <v>-0.55284924999995155</v>
      </c>
      <c r="AA6" s="46">
        <f t="shared" ca="1" si="10"/>
        <v>0.21861019000004767</v>
      </c>
      <c r="AB6" s="46">
        <f ca="1">G6+$Y$35+0.5*$Y$25-C6-$Y$27</f>
        <v>-8.9884779999975351E-2</v>
      </c>
      <c r="AC6" s="46">
        <f t="shared" ca="1" si="12"/>
        <v>0.27596541999997193</v>
      </c>
    </row>
    <row r="7" spans="2:29" x14ac:dyDescent="0.35">
      <c r="B7" s="40" t="s">
        <v>11</v>
      </c>
      <c r="C7" s="40">
        <v>-298.49017321000002</v>
      </c>
      <c r="D7" s="40">
        <f ca="1">island!U5</f>
        <v>-320.86953913999997</v>
      </c>
      <c r="E7" s="40">
        <f ca="1">island!V5</f>
        <v>-312.74888948</v>
      </c>
      <c r="F7" s="40">
        <f ca="1">island!W5</f>
        <v>-302.82193043000001</v>
      </c>
      <c r="G7" s="40">
        <f ca="1">island!X5</f>
        <v>-308.43121667000003</v>
      </c>
      <c r="K7" s="40" t="s">
        <v>11</v>
      </c>
      <c r="L7" s="40">
        <f t="shared" ca="1" si="0"/>
        <v>-0.34136592999994919</v>
      </c>
      <c r="M7" s="40">
        <f t="shared" ca="1" si="1"/>
        <v>-2.1407162699999791</v>
      </c>
      <c r="N7" s="40">
        <f t="shared" ca="1" si="2"/>
        <v>-0.75275721999998568</v>
      </c>
      <c r="O7" s="40">
        <f t="shared" ca="1" si="3"/>
        <v>-0.68704346000000305</v>
      </c>
      <c r="Q7" s="46">
        <f t="shared" ca="1" si="4"/>
        <v>-320.38353913999998</v>
      </c>
      <c r="R7" s="46">
        <f t="shared" ca="1" si="5"/>
        <v>-312.73888948000001</v>
      </c>
      <c r="S7" s="40" t="s">
        <v>11</v>
      </c>
      <c r="T7" s="47">
        <v>0</v>
      </c>
      <c r="U7" s="43">
        <f t="shared" ca="1" si="6"/>
        <v>7.2634070000042072E-2</v>
      </c>
      <c r="V7" s="48">
        <f t="shared" ca="1" si="7"/>
        <v>-1.5617162699999874</v>
      </c>
      <c r="W7" s="43">
        <f t="shared" si="13"/>
        <v>0.12300000000000111</v>
      </c>
      <c r="X7" s="69" t="s">
        <v>11</v>
      </c>
      <c r="Y7" s="46">
        <f t="shared" ca="1" si="8"/>
        <v>7.2634070000042072E-2</v>
      </c>
      <c r="Z7" s="46">
        <f t="shared" ca="1" si="9"/>
        <v>-1.5617162699999767</v>
      </c>
      <c r="AA7" s="46">
        <f t="shared" ca="1" si="10"/>
        <v>-0.59475721999996445</v>
      </c>
      <c r="AB7" s="46">
        <f t="shared" ca="1" si="11"/>
        <v>-0.35404346000001219</v>
      </c>
      <c r="AC7" s="46">
        <f t="shared" ca="1" si="12"/>
        <v>0.66739129000000652</v>
      </c>
    </row>
    <row r="8" spans="2:29" x14ac:dyDescent="0.35">
      <c r="B8" s="40" t="s">
        <v>12</v>
      </c>
      <c r="C8" s="40">
        <v>-295.25725147999998</v>
      </c>
      <c r="D8" s="40">
        <f ca="1">island!U6</f>
        <v>-317.45480871000001</v>
      </c>
      <c r="E8" s="40">
        <f ca="1">island!V6</f>
        <v>-309.09420714999999</v>
      </c>
      <c r="F8" s="40">
        <f ca="1">island!W6</f>
        <v>-299.24800511000001</v>
      </c>
      <c r="G8" s="40">
        <f ca="1">island!X6</f>
        <v>-304.95723813000001</v>
      </c>
      <c r="K8" s="40" t="s">
        <v>12</v>
      </c>
      <c r="L8" s="40">
        <f t="shared" ca="1" si="0"/>
        <v>-0.15955723000002964</v>
      </c>
      <c r="M8" s="40">
        <f t="shared" ca="1" si="1"/>
        <v>-1.7189556700000086</v>
      </c>
      <c r="N8" s="40">
        <f t="shared" ca="1" si="2"/>
        <v>-0.41175363000002863</v>
      </c>
      <c r="O8" s="40">
        <f t="shared" ca="1" si="3"/>
        <v>-0.44598665000002802</v>
      </c>
      <c r="Q8" s="46">
        <f t="shared" ca="1" si="4"/>
        <v>-316.96880871000002</v>
      </c>
      <c r="R8" s="46">
        <f t="shared" ca="1" si="5"/>
        <v>-309.08420715</v>
      </c>
      <c r="S8" s="40" t="s">
        <v>12</v>
      </c>
      <c r="T8" s="47">
        <v>0</v>
      </c>
      <c r="U8" s="43">
        <f t="shared" ca="1" si="6"/>
        <v>0.25444276999996163</v>
      </c>
      <c r="V8" s="48">
        <f t="shared" ca="1" si="7"/>
        <v>-1.1399556700000169</v>
      </c>
      <c r="W8" s="43">
        <f t="shared" si="13"/>
        <v>0.12300000000000111</v>
      </c>
      <c r="X8" s="69" t="s">
        <v>12</v>
      </c>
      <c r="Y8" s="46">
        <f t="shared" ca="1" si="8"/>
        <v>0.25444276999996163</v>
      </c>
      <c r="Z8" s="46">
        <f t="shared" ca="1" si="9"/>
        <v>-1.1399556700000062</v>
      </c>
      <c r="AA8" s="46">
        <f t="shared" ca="1" si="10"/>
        <v>-0.25375363000000739</v>
      </c>
      <c r="AB8" s="46">
        <f t="shared" ca="1" si="11"/>
        <v>-0.11298665000003716</v>
      </c>
      <c r="AC8" s="46">
        <f t="shared" ca="1" si="12"/>
        <v>0.50819639999996902</v>
      </c>
    </row>
    <row r="9" spans="2:29" x14ac:dyDescent="0.35">
      <c r="B9" s="40" t="s">
        <v>13</v>
      </c>
      <c r="C9" s="40">
        <v>-291.82972609000001</v>
      </c>
      <c r="D9" s="40">
        <f ca="1">island!U7</f>
        <v>-313.62180881</v>
      </c>
      <c r="E9" s="40">
        <f ca="1">island!V7</f>
        <v>-305.15524097000002</v>
      </c>
      <c r="F9" s="40">
        <f ca="1">island!W7</f>
        <v>-295.61374267000002</v>
      </c>
      <c r="G9" s="40">
        <f ca="1">island!X7</f>
        <v>-300.52532738000002</v>
      </c>
      <c r="K9" s="40" t="s">
        <v>13</v>
      </c>
      <c r="L9" s="40">
        <f t="shared" ca="1" si="0"/>
        <v>0.24591728000000357</v>
      </c>
      <c r="M9" s="40">
        <f t="shared" ca="1" si="1"/>
        <v>-1.2075148800000139</v>
      </c>
      <c r="N9" s="40">
        <f t="shared" ca="1" si="2"/>
        <v>-0.20501658000001344</v>
      </c>
      <c r="O9" s="40">
        <f t="shared" ca="1" si="3"/>
        <v>0.55839870999998675</v>
      </c>
      <c r="Q9" s="46">
        <f t="shared" ca="1" si="4"/>
        <v>-313.13580881000001</v>
      </c>
      <c r="R9" s="46">
        <f t="shared" ca="1" si="5"/>
        <v>-305.14524097000003</v>
      </c>
      <c r="S9" s="40" t="s">
        <v>13</v>
      </c>
      <c r="T9" s="47">
        <v>0</v>
      </c>
      <c r="U9" s="43">
        <f t="shared" ca="1" si="6"/>
        <v>0.65991727999999483</v>
      </c>
      <c r="V9" s="48">
        <f t="shared" ca="1" si="7"/>
        <v>-0.6285148800000222</v>
      </c>
      <c r="W9" s="43">
        <f t="shared" si="13"/>
        <v>0.12300000000000111</v>
      </c>
      <c r="X9" s="69" t="s">
        <v>13</v>
      </c>
      <c r="Y9" s="46">
        <f t="shared" ca="1" si="8"/>
        <v>0.65991727999999483</v>
      </c>
      <c r="Z9" s="46">
        <f t="shared" ca="1" si="9"/>
        <v>-0.62851488000001154</v>
      </c>
      <c r="AA9" s="46">
        <f t="shared" ca="1" si="10"/>
        <v>-4.7016579999992203E-2</v>
      </c>
      <c r="AB9" s="46">
        <f t="shared" ca="1" si="11"/>
        <v>0.89139870999997761</v>
      </c>
      <c r="AC9" s="46">
        <f t="shared" ca="1" si="12"/>
        <v>0.70693385999998704</v>
      </c>
    </row>
    <row r="10" spans="2:29" x14ac:dyDescent="0.35">
      <c r="B10" s="40" t="s">
        <v>14</v>
      </c>
      <c r="C10" s="40">
        <v>-286.82059679999998</v>
      </c>
      <c r="D10" s="40">
        <f ca="1">island!U8</f>
        <v>-308.26175964999999</v>
      </c>
      <c r="E10" s="40">
        <f ca="1">island!V8</f>
        <v>-299.43259131999997</v>
      </c>
      <c r="F10" s="40">
        <f ca="1">island!W8</f>
        <v>-290.04220141000002</v>
      </c>
      <c r="G10" s="40">
        <f ca="1">island!X8</f>
        <v>-294.99400863</v>
      </c>
      <c r="K10" s="40" t="s">
        <v>14</v>
      </c>
      <c r="L10" s="40">
        <f t="shared" ca="1" si="0"/>
        <v>0.59683714999998783</v>
      </c>
      <c r="M10" s="40">
        <f t="shared" ca="1" si="1"/>
        <v>-0.49399451999999577</v>
      </c>
      <c r="N10" s="40">
        <f t="shared" ca="1" si="2"/>
        <v>0.35739538999995757</v>
      </c>
      <c r="O10" s="40">
        <f t="shared" ca="1" si="3"/>
        <v>1.0805881699999795</v>
      </c>
      <c r="Q10" s="46">
        <f t="shared" ca="1" si="4"/>
        <v>-307.77575965</v>
      </c>
      <c r="R10" s="46">
        <f t="shared" ca="1" si="5"/>
        <v>-299.42259131999998</v>
      </c>
      <c r="S10" s="40" t="s">
        <v>14</v>
      </c>
      <c r="T10" s="47">
        <v>0</v>
      </c>
      <c r="U10" s="43">
        <f t="shared" ca="1" si="6"/>
        <v>1.0108371499999791</v>
      </c>
      <c r="V10" s="48">
        <f t="shared" ca="1" si="7"/>
        <v>8.500547999999597E-2</v>
      </c>
      <c r="W10" s="43">
        <f t="shared" si="13"/>
        <v>0.12300000000000111</v>
      </c>
      <c r="X10" s="69" t="s">
        <v>14</v>
      </c>
      <c r="Y10" s="46">
        <f t="shared" ca="1" si="8"/>
        <v>1.0108371499999791</v>
      </c>
      <c r="Z10" s="46">
        <f t="shared" ca="1" si="9"/>
        <v>8.5005480000006628E-2</v>
      </c>
      <c r="AA10" s="46">
        <f t="shared" ca="1" si="10"/>
        <v>0.5153953899999788</v>
      </c>
      <c r="AB10" s="46">
        <f t="shared" ca="1" si="11"/>
        <v>1.4135881699999704</v>
      </c>
      <c r="AC10" s="46">
        <f t="shared" ca="1" si="12"/>
        <v>0.49544176000000029</v>
      </c>
    </row>
    <row r="11" spans="2:29" x14ac:dyDescent="0.35">
      <c r="B11" s="40" t="s">
        <v>15</v>
      </c>
      <c r="C11" s="40">
        <v>-278.77933356</v>
      </c>
      <c r="D11" s="40">
        <f ca="1">island!U9</f>
        <v>-300.09258556999998</v>
      </c>
      <c r="E11" s="40">
        <f ca="1">island!V9</f>
        <v>-291.14993558999998</v>
      </c>
      <c r="F11" s="40">
        <f ca="1">island!W9</f>
        <v>-281.9215787</v>
      </c>
      <c r="G11" s="40">
        <f ca="1">island!X9</f>
        <v>-287.12720316999997</v>
      </c>
      <c r="K11" s="40" t="s">
        <v>15</v>
      </c>
      <c r="L11" s="40">
        <f t="shared" ca="1" si="0"/>
        <v>0.72474799000001466</v>
      </c>
      <c r="M11" s="40">
        <f t="shared" ca="1" si="1"/>
        <v>-0.25260202999998604</v>
      </c>
      <c r="N11" s="40">
        <f t="shared" ca="1" si="2"/>
        <v>0.43675486000000019</v>
      </c>
      <c r="O11" s="40">
        <f t="shared" ca="1" si="3"/>
        <v>0.90613039000002482</v>
      </c>
      <c r="Q11" s="46">
        <f t="shared" ca="1" si="4"/>
        <v>-299.60658556999999</v>
      </c>
      <c r="R11" s="46">
        <f t="shared" ca="1" si="5"/>
        <v>-291.13993558999999</v>
      </c>
      <c r="S11" s="40" t="s">
        <v>15</v>
      </c>
      <c r="T11" s="47">
        <v>0</v>
      </c>
      <c r="U11" s="43">
        <f t="shared" ca="1" si="6"/>
        <v>1.1387479900000059</v>
      </c>
      <c r="V11" s="48">
        <f t="shared" ca="1" si="7"/>
        <v>0.3263979700000057</v>
      </c>
      <c r="W11" s="43">
        <f t="shared" si="13"/>
        <v>0.12300000000000111</v>
      </c>
      <c r="X11" s="21" t="s">
        <v>15</v>
      </c>
      <c r="Y11" s="46">
        <f t="shared" ca="1" si="8"/>
        <v>1.1387479900000059</v>
      </c>
      <c r="Z11" s="46">
        <f t="shared" ca="1" si="9"/>
        <v>0.32639797000001636</v>
      </c>
      <c r="AA11" s="46">
        <f t="shared" ca="1" si="10"/>
        <v>0.59475486000002142</v>
      </c>
      <c r="AB11" s="46">
        <f t="shared" ca="1" si="11"/>
        <v>1.2391303900000157</v>
      </c>
      <c r="AC11" s="46">
        <f t="shared" ca="1" si="12"/>
        <v>0.5439931299999845</v>
      </c>
    </row>
    <row r="12" spans="2:29" x14ac:dyDescent="0.35">
      <c r="B12" s="40" t="s">
        <v>16</v>
      </c>
      <c r="C12" s="40">
        <v>-269.51454509000001</v>
      </c>
      <c r="D12" s="40">
        <f ca="1">island!U10</f>
        <v>-291.02218366</v>
      </c>
      <c r="E12" s="40">
        <f ca="1">island!V10</f>
        <v>-281.76844973999999</v>
      </c>
      <c r="F12" s="40">
        <f ca="1">island!W10</f>
        <v>-272.54039470999999</v>
      </c>
      <c r="G12" s="40">
        <f ca="1">island!X10</f>
        <v>-278.63631228999998</v>
      </c>
      <c r="K12" s="40" t="s">
        <v>16</v>
      </c>
      <c r="L12" s="40">
        <f t="shared" ca="1" si="0"/>
        <v>0.53036143000001656</v>
      </c>
      <c r="M12" s="40">
        <f t="shared" ca="1" si="1"/>
        <v>-0.13590464999998098</v>
      </c>
      <c r="N12" s="40">
        <f t="shared" ca="1" si="2"/>
        <v>0.55315038000002614</v>
      </c>
      <c r="O12" s="40">
        <f t="shared" ca="1" si="3"/>
        <v>0.13223280000003479</v>
      </c>
      <c r="Q12" s="46">
        <f t="shared" ca="1" si="4"/>
        <v>-290.53618366000001</v>
      </c>
      <c r="R12" s="46">
        <f t="shared" ca="1" si="5"/>
        <v>-281.75844974</v>
      </c>
      <c r="S12" s="40" t="s">
        <v>16</v>
      </c>
      <c r="T12" s="47">
        <v>0</v>
      </c>
      <c r="U12" s="43">
        <f t="shared" ca="1" si="6"/>
        <v>0.94436143000000783</v>
      </c>
      <c r="V12" s="48">
        <f t="shared" ca="1" si="7"/>
        <v>0.44309535000001077</v>
      </c>
      <c r="W12" s="43">
        <f t="shared" si="13"/>
        <v>0.12300000000000111</v>
      </c>
      <c r="X12" s="21" t="s">
        <v>16</v>
      </c>
      <c r="Y12" s="46">
        <f t="shared" ca="1" si="8"/>
        <v>0.94436143000000783</v>
      </c>
      <c r="Z12" s="46">
        <f t="shared" ca="1" si="9"/>
        <v>0.44309535000002143</v>
      </c>
      <c r="AA12" s="46">
        <f t="shared" ca="1" si="10"/>
        <v>0.71115038000004738</v>
      </c>
      <c r="AB12" s="46">
        <f t="shared" ca="1" si="11"/>
        <v>0.46523280000002565</v>
      </c>
      <c r="AC12" s="46">
        <f t="shared" ca="1" si="12"/>
        <v>0.23321104999996045</v>
      </c>
    </row>
    <row r="13" spans="2:29" x14ac:dyDescent="0.35">
      <c r="B13" s="40" t="s">
        <v>17</v>
      </c>
      <c r="C13" s="40">
        <v>-301.71272728000002</v>
      </c>
      <c r="D13" s="40">
        <f ca="1">island!U11</f>
        <v>-326.51916297000002</v>
      </c>
      <c r="E13" s="40">
        <f ca="1">island!V11</f>
        <v>-316.67014654000002</v>
      </c>
      <c r="F13" s="40">
        <f ca="1">island!W11</f>
        <v>-307.50431989999998</v>
      </c>
      <c r="G13" s="40">
        <f ca="1">island!X11</f>
        <v>-314.95448878000002</v>
      </c>
      <c r="K13" s="40" t="s">
        <v>17</v>
      </c>
      <c r="L13" s="40">
        <f t="shared" ca="1" si="0"/>
        <v>-2.7684356900000009</v>
      </c>
      <c r="M13" s="40">
        <f t="shared" ca="1" si="1"/>
        <v>-2.8394192599999943</v>
      </c>
      <c r="N13" s="40">
        <f t="shared" ca="1" si="2"/>
        <v>-2.2125926199999602</v>
      </c>
      <c r="O13" s="40">
        <f t="shared" ca="1" si="3"/>
        <v>-3.9877614999999955</v>
      </c>
      <c r="Q13" s="46">
        <f t="shared" ca="1" si="4"/>
        <v>-326.03316297000003</v>
      </c>
      <c r="R13" s="46">
        <f t="shared" ca="1" si="5"/>
        <v>-316.66014654000003</v>
      </c>
      <c r="S13" s="40" t="s">
        <v>17</v>
      </c>
      <c r="T13" s="47">
        <v>0</v>
      </c>
      <c r="U13" s="43">
        <f t="shared" ca="1" si="6"/>
        <v>-2.3544356900000096</v>
      </c>
      <c r="V13" s="48">
        <f t="shared" ca="1" si="7"/>
        <v>-2.2604192600000026</v>
      </c>
      <c r="W13" s="43">
        <f t="shared" si="13"/>
        <v>0.12300000000000111</v>
      </c>
      <c r="X13" s="21" t="s">
        <v>17</v>
      </c>
      <c r="Y13" s="46">
        <f t="shared" ca="1" si="8"/>
        <v>-2.3544356900000096</v>
      </c>
      <c r="Z13" s="46">
        <f t="shared" ca="1" si="9"/>
        <v>-2.2604192599999919</v>
      </c>
      <c r="AA13" s="46">
        <f t="shared" ca="1" si="10"/>
        <v>-2.0545926199999389</v>
      </c>
      <c r="AB13" s="46">
        <f t="shared" ca="1" si="11"/>
        <v>-3.6547615000000047</v>
      </c>
      <c r="AC13" s="46">
        <f t="shared" ca="1" si="12"/>
        <v>-0.29984307000007071</v>
      </c>
    </row>
    <row r="14" spans="2:29" x14ac:dyDescent="0.35">
      <c r="B14" s="40" t="s">
        <v>18</v>
      </c>
      <c r="C14" s="40">
        <v>-307.14237258999998</v>
      </c>
      <c r="D14" s="40">
        <f ca="1">island!U12</f>
        <v>-330.62988173999997</v>
      </c>
      <c r="E14" s="40">
        <f ca="1">island!V12</f>
        <v>-320.64726531000002</v>
      </c>
      <c r="F14" s="40">
        <f ca="1">island!W12</f>
        <v>-311.32421663000002</v>
      </c>
      <c r="G14" s="40">
        <f ca="1">island!X12</f>
        <v>-319.00765171</v>
      </c>
      <c r="K14" s="40" t="s">
        <v>18</v>
      </c>
      <c r="L14" s="40">
        <f t="shared" ca="1" si="0"/>
        <v>-1.4495091499999941</v>
      </c>
      <c r="M14" s="40">
        <f t="shared" ca="1" si="1"/>
        <v>-1.3868927200000432</v>
      </c>
      <c r="N14" s="40">
        <f t="shared" ca="1" si="2"/>
        <v>-0.60284404000004388</v>
      </c>
      <c r="O14" s="40">
        <f t="shared" ca="1" si="3"/>
        <v>-2.6112791200000252</v>
      </c>
      <c r="Q14" s="46">
        <f t="shared" ca="1" si="4"/>
        <v>-330.14388173999998</v>
      </c>
      <c r="R14" s="46">
        <f t="shared" ca="1" si="5"/>
        <v>-320.63726531000003</v>
      </c>
      <c r="S14" s="40" t="s">
        <v>18</v>
      </c>
      <c r="T14" s="47">
        <v>0</v>
      </c>
      <c r="U14" s="43">
        <f t="shared" ca="1" si="6"/>
        <v>-1.0355091500000029</v>
      </c>
      <c r="V14" s="48">
        <f t="shared" ca="1" si="7"/>
        <v>-0.80789272000005141</v>
      </c>
      <c r="W14" s="43">
        <f t="shared" si="13"/>
        <v>0.12300000000000111</v>
      </c>
      <c r="X14" s="21" t="s">
        <v>18</v>
      </c>
      <c r="Y14" s="46">
        <f t="shared" ca="1" si="8"/>
        <v>-1.0355091500000029</v>
      </c>
      <c r="Z14" s="46">
        <f t="shared" ca="1" si="9"/>
        <v>-0.80789272000004075</v>
      </c>
      <c r="AA14" s="46">
        <f t="shared" ca="1" si="10"/>
        <v>-0.44484404000002264</v>
      </c>
      <c r="AB14" s="46">
        <f t="shared" ca="1" si="11"/>
        <v>-2.2782791200000343</v>
      </c>
      <c r="AC14" s="46">
        <f t="shared" ca="1" si="12"/>
        <v>-0.59066510999998023</v>
      </c>
    </row>
    <row r="15" spans="2:29" x14ac:dyDescent="0.35">
      <c r="B15" s="40" t="s">
        <v>19</v>
      </c>
      <c r="C15" s="40">
        <v>-307.79129583000002</v>
      </c>
      <c r="D15" s="40">
        <f ca="1">island!U13</f>
        <v>-330.01572007999999</v>
      </c>
      <c r="E15" s="40">
        <f ca="1">island!V13</f>
        <v>-320.85394880000001</v>
      </c>
      <c r="F15" s="40">
        <f ca="1">island!W13</f>
        <v>-311.17737655000002</v>
      </c>
      <c r="G15" s="40">
        <f ca="1">island!X13</f>
        <v>-317.70459980999999</v>
      </c>
      <c r="K15" s="40" t="s">
        <v>19</v>
      </c>
      <c r="L15" s="40">
        <f t="shared" ca="1" si="0"/>
        <v>-0.1864242499999702</v>
      </c>
      <c r="M15" s="40">
        <f t="shared" ca="1" si="1"/>
        <v>-0.94465296999998749</v>
      </c>
      <c r="N15" s="40">
        <f t="shared" ca="1" si="2"/>
        <v>0.1929192800000048</v>
      </c>
      <c r="O15" s="40">
        <f t="shared" ca="1" si="3"/>
        <v>-0.65930397999996648</v>
      </c>
      <c r="Q15" s="46">
        <f t="shared" ca="1" si="4"/>
        <v>-329.52972008</v>
      </c>
      <c r="R15" s="46">
        <f t="shared" ca="1" si="5"/>
        <v>-320.84394880000002</v>
      </c>
      <c r="S15" s="40" t="s">
        <v>19</v>
      </c>
      <c r="T15" s="47">
        <v>0</v>
      </c>
      <c r="U15" s="43">
        <f t="shared" ca="1" si="6"/>
        <v>0.22757575000002106</v>
      </c>
      <c r="V15" s="48">
        <f t="shared" ca="1" si="7"/>
        <v>-0.36565296999999575</v>
      </c>
      <c r="W15" s="43">
        <f t="shared" si="13"/>
        <v>0.12300000000000111</v>
      </c>
      <c r="X15" s="21" t="s">
        <v>19</v>
      </c>
      <c r="Y15" s="46">
        <f t="shared" ca="1" si="8"/>
        <v>0.22757575000002106</v>
      </c>
      <c r="Z15" s="46">
        <f t="shared" ca="1" si="9"/>
        <v>-0.36565296999998509</v>
      </c>
      <c r="AA15" s="46">
        <f t="shared" ca="1" si="10"/>
        <v>0.35091928000002603</v>
      </c>
      <c r="AB15" s="46">
        <f t="shared" ca="1" si="11"/>
        <v>-0.32630397999997562</v>
      </c>
      <c r="AC15" s="46">
        <f t="shared" ca="1" si="12"/>
        <v>-0.12334353000000498</v>
      </c>
    </row>
    <row r="16" spans="2:29" x14ac:dyDescent="0.35">
      <c r="B16" s="40" t="s">
        <v>20</v>
      </c>
      <c r="C16" s="40">
        <v>-307.06911029000003</v>
      </c>
      <c r="D16" s="40">
        <f ca="1">island!U14</f>
        <v>-329.56505542000002</v>
      </c>
      <c r="E16" s="40">
        <f ca="1">island!V14</f>
        <v>-320.79362421000002</v>
      </c>
      <c r="F16" s="40">
        <f ca="1">island!W14</f>
        <v>-310.86269953999999</v>
      </c>
      <c r="G16" s="40">
        <f ca="1">island!X14</f>
        <v>-316.93035994000002</v>
      </c>
      <c r="K16" s="40" t="s">
        <v>20</v>
      </c>
      <c r="L16" s="40">
        <f t="shared" ca="1" si="0"/>
        <v>-0.4579451299999957</v>
      </c>
      <c r="M16" s="40">
        <f t="shared" ca="1" si="1"/>
        <v>-1.6065139199999923</v>
      </c>
      <c r="N16" s="40">
        <f t="shared" ca="1" si="2"/>
        <v>-0.21458924999996798</v>
      </c>
      <c r="O16" s="40">
        <f t="shared" ca="1" si="3"/>
        <v>-0.60724964999999065</v>
      </c>
      <c r="Q16" s="46">
        <f t="shared" ca="1" si="4"/>
        <v>-329.07905542000003</v>
      </c>
      <c r="R16" s="46">
        <f t="shared" ca="1" si="5"/>
        <v>-320.78362421000003</v>
      </c>
      <c r="S16" s="40" t="s">
        <v>20</v>
      </c>
      <c r="T16" s="47">
        <v>0</v>
      </c>
      <c r="U16" s="43">
        <f t="shared" ca="1" si="6"/>
        <v>-4.394513000000444E-2</v>
      </c>
      <c r="V16" s="48">
        <f t="shared" ca="1" si="7"/>
        <v>-1.0275139200000005</v>
      </c>
      <c r="W16" s="43">
        <f t="shared" si="13"/>
        <v>0.12300000000000111</v>
      </c>
      <c r="X16" s="21" t="s">
        <v>20</v>
      </c>
      <c r="Y16" s="46">
        <f t="shared" ca="1" si="8"/>
        <v>-4.394513000000444E-2</v>
      </c>
      <c r="Z16" s="46">
        <f t="shared" ca="1" si="9"/>
        <v>-1.0275139199999899</v>
      </c>
      <c r="AA16" s="46">
        <f t="shared" ca="1" si="10"/>
        <v>-5.6589249999946745E-2</v>
      </c>
      <c r="AB16" s="46">
        <f t="shared" ca="1" si="11"/>
        <v>-0.27424964999999979</v>
      </c>
      <c r="AC16" s="46">
        <f t="shared" ca="1" si="12"/>
        <v>1.2644119999942305E-2</v>
      </c>
    </row>
    <row r="17" spans="2:29" x14ac:dyDescent="0.35">
      <c r="B17" s="40" t="s">
        <v>21</v>
      </c>
      <c r="C17" s="40">
        <v>-299.45600268999999</v>
      </c>
      <c r="D17" s="40">
        <f ca="1">island!U15</f>
        <v>-321.42163693999998</v>
      </c>
      <c r="E17" s="40">
        <f ca="1">island!V15</f>
        <v>-312.97778688</v>
      </c>
      <c r="F17" s="40">
        <f ca="1">island!W15</f>
        <v>-303.54258859999999</v>
      </c>
      <c r="G17" s="40">
        <f ca="1">island!X15</f>
        <v>-308.59922044000001</v>
      </c>
      <c r="K17" s="40" t="s">
        <v>21</v>
      </c>
      <c r="L17" s="40">
        <f t="shared" ca="1" si="0"/>
        <v>7.2365750000006113E-2</v>
      </c>
      <c r="M17" s="40">
        <f t="shared" ca="1" si="1"/>
        <v>-1.403784190000005</v>
      </c>
      <c r="N17" s="40">
        <f t="shared" ca="1" si="2"/>
        <v>-0.50758590999999642</v>
      </c>
      <c r="O17" s="40">
        <f t="shared" ca="1" si="3"/>
        <v>0.11078224999998065</v>
      </c>
      <c r="Q17" s="46">
        <f t="shared" ca="1" si="4"/>
        <v>-320.93563693999999</v>
      </c>
      <c r="R17" s="46">
        <f t="shared" ca="1" si="5"/>
        <v>-312.96778688000001</v>
      </c>
      <c r="S17" s="40" t="s">
        <v>21</v>
      </c>
      <c r="T17" s="47">
        <v>0</v>
      </c>
      <c r="U17" s="43">
        <f t="shared" ca="1" si="6"/>
        <v>0.48636574999999738</v>
      </c>
      <c r="V17" s="48">
        <f t="shared" ca="1" si="7"/>
        <v>-0.82478419000001324</v>
      </c>
      <c r="W17" s="43">
        <f t="shared" si="13"/>
        <v>0.12300000000000111</v>
      </c>
      <c r="X17" s="21" t="s">
        <v>21</v>
      </c>
      <c r="Y17" s="46">
        <f t="shared" ca="1" si="8"/>
        <v>0.48636574999999738</v>
      </c>
      <c r="Z17" s="46">
        <f t="shared" ca="1" si="9"/>
        <v>-0.82478419000000258</v>
      </c>
      <c r="AA17" s="46">
        <f t="shared" ca="1" si="10"/>
        <v>-0.34958590999997519</v>
      </c>
      <c r="AB17" s="46">
        <f t="shared" ca="1" si="11"/>
        <v>0.44378224999997151</v>
      </c>
      <c r="AC17" s="46">
        <f t="shared" ca="1" si="12"/>
        <v>0.83595165999997256</v>
      </c>
    </row>
    <row r="18" spans="2:29" x14ac:dyDescent="0.35">
      <c r="B18" s="40" t="s">
        <v>22</v>
      </c>
      <c r="C18" s="40">
        <v>-294.27183764</v>
      </c>
      <c r="D18" s="40">
        <f ca="1">island!U16</f>
        <v>-315.93602983</v>
      </c>
      <c r="E18" s="40">
        <f ca="1">island!V16</f>
        <v>-307.25238958</v>
      </c>
      <c r="F18" s="40">
        <f ca="1">island!W16</f>
        <v>-297.73012103000002</v>
      </c>
      <c r="G18" s="40">
        <f ca="1">island!X16</f>
        <v>-302.3263379</v>
      </c>
      <c r="K18" s="40" t="s">
        <v>22</v>
      </c>
      <c r="L18" s="40">
        <f t="shared" ca="1" si="0"/>
        <v>0.37380781000000551</v>
      </c>
      <c r="M18" s="40">
        <f t="shared" ca="1" si="1"/>
        <v>-0.86255193999999769</v>
      </c>
      <c r="N18" s="40">
        <f t="shared" ca="1" si="2"/>
        <v>0.12071660999998057</v>
      </c>
      <c r="O18" s="40">
        <f t="shared" ca="1" si="3"/>
        <v>1.1994997400000025</v>
      </c>
      <c r="Q18" s="46">
        <f t="shared" ca="1" si="4"/>
        <v>-315.45002983000001</v>
      </c>
      <c r="R18" s="46">
        <f t="shared" ca="1" si="5"/>
        <v>-307.24238958000001</v>
      </c>
      <c r="S18" s="40" t="s">
        <v>22</v>
      </c>
      <c r="T18" s="47">
        <v>0</v>
      </c>
      <c r="U18" s="43">
        <f t="shared" ca="1" si="6"/>
        <v>0.78780780999999678</v>
      </c>
      <c r="V18" s="48">
        <f t="shared" ca="1" si="7"/>
        <v>-0.28355194000000594</v>
      </c>
      <c r="W18" s="43">
        <f t="shared" si="13"/>
        <v>0.12300000000000111</v>
      </c>
      <c r="X18" s="21" t="s">
        <v>22</v>
      </c>
      <c r="Y18" s="46">
        <f t="shared" ca="1" si="8"/>
        <v>0.78780780999999678</v>
      </c>
      <c r="Z18" s="46">
        <f t="shared" ca="1" si="9"/>
        <v>-0.28355193999999528</v>
      </c>
      <c r="AA18" s="46">
        <f t="shared" ca="1" si="10"/>
        <v>0.27871661000000181</v>
      </c>
      <c r="AB18" s="46">
        <f t="shared" ca="1" si="11"/>
        <v>1.5324997399999933</v>
      </c>
      <c r="AC18" s="46">
        <f t="shared" ca="1" si="12"/>
        <v>0.50909119999999497</v>
      </c>
    </row>
    <row r="19" spans="2:29" x14ac:dyDescent="0.35">
      <c r="B19" s="40" t="s">
        <v>23</v>
      </c>
      <c r="C19" s="40">
        <v>-274.32544483999999</v>
      </c>
      <c r="D19" s="40">
        <f ca="1">island!U17</f>
        <v>-295.33730617999998</v>
      </c>
      <c r="E19" s="40">
        <f ca="1">island!V17</f>
        <v>-286.56662179</v>
      </c>
      <c r="F19" s="40">
        <f ca="1">island!W17</f>
        <v>-277.22289776000002</v>
      </c>
      <c r="G19" s="40">
        <f ca="1">island!X17</f>
        <v>-282.26341453999999</v>
      </c>
      <c r="K19" s="40" t="s">
        <v>23</v>
      </c>
      <c r="L19" s="40">
        <f t="shared" ca="1" si="0"/>
        <v>1.026138660000004</v>
      </c>
      <c r="M19" s="40">
        <f t="shared" ca="1" si="1"/>
        <v>-0.12317695000001017</v>
      </c>
      <c r="N19" s="40">
        <f t="shared" ca="1" si="2"/>
        <v>0.68154707999996544</v>
      </c>
      <c r="O19" s="40">
        <f t="shared" ca="1" si="3"/>
        <v>1.3160303000000035</v>
      </c>
      <c r="Q19" s="46">
        <f ca="1">D19+$Y$33</f>
        <v>-294.85130617999999</v>
      </c>
      <c r="R19" s="46">
        <f t="shared" ca="1" si="5"/>
        <v>-286.55662179000001</v>
      </c>
      <c r="S19" s="40" t="s">
        <v>23</v>
      </c>
      <c r="T19" s="47">
        <v>0</v>
      </c>
      <c r="U19" s="43">
        <f t="shared" ca="1" si="6"/>
        <v>1.4401386599999952</v>
      </c>
      <c r="V19" s="48">
        <f t="shared" ca="1" si="7"/>
        <v>0.45582304999998158</v>
      </c>
      <c r="W19" s="43">
        <f t="shared" si="13"/>
        <v>0.12300000000000111</v>
      </c>
      <c r="X19" s="21" t="s">
        <v>23</v>
      </c>
      <c r="Y19" s="46">
        <f t="shared" ca="1" si="8"/>
        <v>1.4401386599999952</v>
      </c>
      <c r="Z19" s="46">
        <f t="shared" ca="1" si="9"/>
        <v>0.45582304999999224</v>
      </c>
      <c r="AA19" s="46">
        <f t="shared" ca="1" si="10"/>
        <v>0.83954707999998668</v>
      </c>
      <c r="AB19" s="46">
        <f t="shared" ca="1" si="11"/>
        <v>1.6490302999999944</v>
      </c>
      <c r="AC19" s="46">
        <f t="shared" ca="1" si="12"/>
        <v>0.60059158000000856</v>
      </c>
    </row>
    <row r="23" spans="2:29" ht="15" thickBot="1" x14ac:dyDescent="0.4">
      <c r="Q23" s="87" t="s">
        <v>69</v>
      </c>
      <c r="R23" s="87"/>
      <c r="S23" s="87"/>
      <c r="T23" s="87"/>
      <c r="U23" s="87"/>
      <c r="V23" s="87"/>
      <c r="W23" s="87"/>
      <c r="X23" s="87"/>
      <c r="Y23" s="87"/>
    </row>
    <row r="24" spans="2:29" x14ac:dyDescent="0.35">
      <c r="Q24" s="49"/>
      <c r="R24" s="50" t="s">
        <v>35</v>
      </c>
      <c r="S24" s="50" t="s">
        <v>57</v>
      </c>
      <c r="T24" s="50" t="s">
        <v>58</v>
      </c>
      <c r="U24" s="51" t="s">
        <v>59</v>
      </c>
      <c r="V24" s="50" t="s">
        <v>60</v>
      </c>
      <c r="W24" s="50" t="s">
        <v>61</v>
      </c>
      <c r="X24" s="50" t="s">
        <v>62</v>
      </c>
      <c r="Y24" s="52" t="s">
        <v>63</v>
      </c>
    </row>
    <row r="25" spans="2:29" x14ac:dyDescent="0.35">
      <c r="Q25" s="53" t="s">
        <v>36</v>
      </c>
      <c r="R25" s="54">
        <v>-7.1580000000000004</v>
      </c>
      <c r="S25" s="54">
        <v>0.27400000000000002</v>
      </c>
      <c r="T25" s="54">
        <v>9.0999999999999998E-2</v>
      </c>
      <c r="U25" s="54">
        <v>-0.40200000000000002</v>
      </c>
      <c r="V25" s="54">
        <v>-7.1959999999999997</v>
      </c>
      <c r="W25" s="54">
        <v>0.1</v>
      </c>
      <c r="X25" s="54"/>
      <c r="Y25" s="55">
        <f>V25+W25</f>
        <v>-7.0960000000000001</v>
      </c>
    </row>
    <row r="26" spans="2:29" x14ac:dyDescent="0.35">
      <c r="Q26" s="53" t="s">
        <v>37</v>
      </c>
      <c r="R26" s="54">
        <v>-18.459</v>
      </c>
      <c r="S26" s="54">
        <v>0.30599999999999999</v>
      </c>
      <c r="T26" s="54">
        <v>9.9000000000000005E-2</v>
      </c>
      <c r="U26" s="54">
        <v>-0.66200000000000003</v>
      </c>
      <c r="V26" s="54">
        <v>-18.718</v>
      </c>
      <c r="W26" s="54">
        <v>0.3</v>
      </c>
      <c r="X26" s="54"/>
      <c r="Y26" s="55">
        <f>V26+W26</f>
        <v>-18.417999999999999</v>
      </c>
    </row>
    <row r="27" spans="2:29" x14ac:dyDescent="0.35">
      <c r="Q27" s="53" t="s">
        <v>34</v>
      </c>
      <c r="R27" s="54">
        <v>-12.833</v>
      </c>
      <c r="S27" s="54">
        <v>0.57199999999999995</v>
      </c>
      <c r="T27" s="54">
        <v>0.104</v>
      </c>
      <c r="U27" s="54">
        <v>-0.66900000000000004</v>
      </c>
      <c r="V27" s="54">
        <v>-12.827</v>
      </c>
      <c r="W27" s="54"/>
      <c r="X27" s="54"/>
      <c r="Y27" s="55">
        <f>V27</f>
        <v>-12.827</v>
      </c>
    </row>
    <row r="28" spans="2:29" ht="15" thickBot="1" x14ac:dyDescent="0.4">
      <c r="Q28" s="56" t="s">
        <v>3</v>
      </c>
      <c r="R28" s="57">
        <v>-12.118</v>
      </c>
      <c r="S28" s="57">
        <v>0.13200000000000001</v>
      </c>
      <c r="T28" s="57">
        <v>9.0999999999999998E-2</v>
      </c>
      <c r="U28" s="57">
        <v>-0.66800000000000004</v>
      </c>
      <c r="V28" s="57">
        <v>-12.564</v>
      </c>
      <c r="W28" s="57"/>
      <c r="X28" s="57"/>
      <c r="Y28" s="58">
        <f>V28</f>
        <v>-12.564</v>
      </c>
    </row>
    <row r="29" spans="2:29" ht="15" thickBot="1" x14ac:dyDescent="0.4"/>
    <row r="30" spans="2:29" x14ac:dyDescent="0.35">
      <c r="Q30" s="49" t="s">
        <v>64</v>
      </c>
      <c r="R30" s="50" t="s">
        <v>35</v>
      </c>
      <c r="S30" s="50" t="s">
        <v>57</v>
      </c>
      <c r="T30" s="50" t="s">
        <v>65</v>
      </c>
      <c r="U30" s="51" t="s">
        <v>59</v>
      </c>
      <c r="V30" s="50" t="s">
        <v>60</v>
      </c>
      <c r="W30" s="50" t="s">
        <v>61</v>
      </c>
      <c r="X30" s="50" t="s">
        <v>62</v>
      </c>
      <c r="Y30" s="52" t="s">
        <v>63</v>
      </c>
    </row>
    <row r="31" spans="2:29" x14ac:dyDescent="0.35">
      <c r="Q31" s="53" t="s">
        <v>66</v>
      </c>
      <c r="R31" s="59" t="s">
        <v>67</v>
      </c>
      <c r="S31" s="59" t="s">
        <v>67</v>
      </c>
      <c r="T31" s="59" t="s">
        <v>67</v>
      </c>
      <c r="U31" s="59" t="s">
        <v>67</v>
      </c>
      <c r="V31" s="59" t="s">
        <v>67</v>
      </c>
      <c r="W31" s="59"/>
      <c r="X31" s="59"/>
      <c r="Y31" s="60" t="str">
        <f>V31</f>
        <v>-</v>
      </c>
    </row>
    <row r="32" spans="2:29" x14ac:dyDescent="0.35">
      <c r="Q32" s="53" t="s">
        <v>44</v>
      </c>
      <c r="R32" s="59">
        <v>0</v>
      </c>
      <c r="S32" s="59">
        <v>0.19</v>
      </c>
      <c r="T32" s="59">
        <v>3.0000000000000001E-3</v>
      </c>
      <c r="U32" s="59">
        <v>-4.0000000000000001E-3</v>
      </c>
      <c r="V32" s="59">
        <f>R32+S32+T32+U32</f>
        <v>0.189</v>
      </c>
      <c r="W32" s="59"/>
      <c r="X32" s="59"/>
      <c r="Y32" s="60">
        <f>V32</f>
        <v>0.189</v>
      </c>
    </row>
    <row r="33" spans="17:25" x14ac:dyDescent="0.35">
      <c r="Q33" s="53" t="s">
        <v>42</v>
      </c>
      <c r="R33" s="59">
        <v>0</v>
      </c>
      <c r="S33" s="59">
        <v>0.65700000000000003</v>
      </c>
      <c r="T33" s="59">
        <v>9.0999999999999998E-2</v>
      </c>
      <c r="U33" s="59">
        <v>-0.16200000000000001</v>
      </c>
      <c r="V33" s="59">
        <f>R33+S33+T33+U33</f>
        <v>0.58599999999999997</v>
      </c>
      <c r="W33" s="59">
        <v>0.15</v>
      </c>
      <c r="X33" s="59">
        <v>-0.25</v>
      </c>
      <c r="Y33" s="60">
        <f>V33+W33+X33</f>
        <v>0.48599999999999999</v>
      </c>
    </row>
    <row r="34" spans="17:25" x14ac:dyDescent="0.35">
      <c r="Q34" s="53" t="s">
        <v>43</v>
      </c>
      <c r="R34" s="59">
        <v>0</v>
      </c>
      <c r="S34" s="59">
        <v>0.186</v>
      </c>
      <c r="T34" s="59">
        <v>0.08</v>
      </c>
      <c r="U34" s="59">
        <v>-0.156</v>
      </c>
      <c r="V34" s="59">
        <f>R34+S34+T34+U34</f>
        <v>0.11000000000000001</v>
      </c>
      <c r="W34" s="59"/>
      <c r="X34" s="59">
        <v>-0.1</v>
      </c>
      <c r="Y34" s="60">
        <f>V34+X34</f>
        <v>1.0000000000000009E-2</v>
      </c>
    </row>
    <row r="35" spans="17:25" ht="15" thickBot="1" x14ac:dyDescent="0.4">
      <c r="Q35" s="56" t="s">
        <v>45</v>
      </c>
      <c r="R35" s="61">
        <v>0</v>
      </c>
      <c r="S35" s="61">
        <v>0.35499999999999998</v>
      </c>
      <c r="T35" s="61">
        <v>5.6000000000000001E-2</v>
      </c>
      <c r="U35" s="61">
        <v>-0.10299999999999999</v>
      </c>
      <c r="V35" s="61">
        <f>R35+S35+T35+U35</f>
        <v>0.308</v>
      </c>
      <c r="W35" s="61"/>
      <c r="X35" s="61"/>
      <c r="Y35" s="62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zoomScale="85" zoomScaleNormal="85" workbookViewId="0">
      <selection activeCell="A10" sqref="A10:O15"/>
    </sheetView>
  </sheetViews>
  <sheetFormatPr defaultRowHeight="14.5" x14ac:dyDescent="0.35"/>
  <cols>
    <col min="29" max="29" width="8.7265625" style="71"/>
  </cols>
  <sheetData>
    <row r="1" spans="1:34" x14ac:dyDescent="0.35">
      <c r="A1" s="4" t="s">
        <v>33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70" t="s">
        <v>83</v>
      </c>
      <c r="AD1" s="70" t="s">
        <v>1</v>
      </c>
      <c r="AE1" s="70" t="s">
        <v>42</v>
      </c>
      <c r="AF1" s="70" t="s">
        <v>43</v>
      </c>
      <c r="AG1" s="70" t="s">
        <v>44</v>
      </c>
      <c r="AH1" s="70" t="s">
        <v>45</v>
      </c>
    </row>
    <row r="2" spans="1:34" x14ac:dyDescent="0.35">
      <c r="A2" s="83" t="s">
        <v>6</v>
      </c>
      <c r="B2" s="4" t="s">
        <v>7</v>
      </c>
      <c r="C2" s="4">
        <v>-336.38562009999998</v>
      </c>
      <c r="D2" s="4">
        <v>-326.03259919999999</v>
      </c>
      <c r="E2" s="4">
        <v>-317.04613219999999</v>
      </c>
      <c r="F2" s="4">
        <v>-324.41918290000001</v>
      </c>
      <c r="G2">
        <f>MIN(C2:C3)-C2</f>
        <v>-1.0636231000000294</v>
      </c>
      <c r="H2">
        <f t="shared" ref="H2:J2" si="0">MIN(D2:D3)-D2</f>
        <v>-0.96607879999999113</v>
      </c>
      <c r="I2">
        <f t="shared" si="0"/>
        <v>-0.99499670000000151</v>
      </c>
      <c r="J2">
        <f t="shared" si="0"/>
        <v>-0.62874540000001389</v>
      </c>
      <c r="L2">
        <f>MIN(C2:C3)</f>
        <v>-337.44924320000001</v>
      </c>
      <c r="M2">
        <f t="shared" ref="M2:O2" si="1">MIN(D2:D3)</f>
        <v>-326.99867799999998</v>
      </c>
      <c r="N2">
        <f t="shared" si="1"/>
        <v>-318.04112889999999</v>
      </c>
      <c r="O2">
        <f t="shared" si="1"/>
        <v>-325.04792830000002</v>
      </c>
      <c r="Q2" s="4"/>
      <c r="R2" s="4" t="s">
        <v>35</v>
      </c>
      <c r="S2" s="12"/>
      <c r="T2" s="12" t="s">
        <v>6</v>
      </c>
      <c r="U2">
        <f ca="1">OFFSET($L$2,(ROW(U1)*2)-2,0)</f>
        <v>-337.44924320000001</v>
      </c>
      <c r="V2">
        <f ca="1">OFFSET($M$2,(ROW(V1)*2)-2,0)</f>
        <v>-326.99867799999998</v>
      </c>
      <c r="W2">
        <f ca="1">OFFSET($N$2,(ROW(W1)*2)-2,0)</f>
        <v>-318.04112889999999</v>
      </c>
      <c r="X2">
        <f ca="1">OFFSET($O$2,(ROW(X1)*2)-2,0)</f>
        <v>-325.04792830000002</v>
      </c>
      <c r="Z2">
        <f>overly_b!C4</f>
        <v>-310.00375278000001</v>
      </c>
      <c r="AA2">
        <f>INDEX($Z$2:$Z$17,ROUND(ROW(Z1)/2, 0))</f>
        <v>-310.00375278000001</v>
      </c>
      <c r="AC2" s="76" t="s">
        <v>6</v>
      </c>
      <c r="AD2" s="70" t="s">
        <v>7</v>
      </c>
      <c r="AE2" s="74">
        <f>C2-AA2-$R$4-0.5*$R$3</f>
        <v>-4.3438673199999691</v>
      </c>
      <c r="AF2" s="74">
        <f>D2-AA2-$R$6</f>
        <v>-3.9108464199999791</v>
      </c>
      <c r="AG2" s="74">
        <f>E2-AA2-0.5*$R$3</f>
        <v>-3.4633794199999746</v>
      </c>
      <c r="AH2" s="74">
        <f>F2-AA2-$R$5+0.5*$R$3</f>
        <v>-5.1614301199999968</v>
      </c>
    </row>
    <row r="3" spans="1:34" x14ac:dyDescent="0.35">
      <c r="A3" s="83"/>
      <c r="B3" s="4" t="s">
        <v>8</v>
      </c>
      <c r="C3" s="4">
        <v>-337.44924320000001</v>
      </c>
      <c r="D3" s="4">
        <v>-326.99867799999998</v>
      </c>
      <c r="E3" s="5">
        <v>-318.04112889999999</v>
      </c>
      <c r="F3" s="4">
        <v>-325.04792830000002</v>
      </c>
      <c r="L3" s="68" t="str">
        <f>INDEX($B$2:$B$3, MATCH(MIN(C2:C3),C2:C3,0))</f>
        <v>hollow1</v>
      </c>
      <c r="M3" s="68" t="str">
        <f t="shared" ref="M3:O3" si="2">INDEX($B$2:$B$3, MATCH(MIN(D2:D3),D2:D3,0))</f>
        <v>hollow1</v>
      </c>
      <c r="N3" s="68" t="str">
        <f t="shared" si="2"/>
        <v>hollow1</v>
      </c>
      <c r="O3" s="68" t="str">
        <f t="shared" si="2"/>
        <v>hollow1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OFFSET($L$2,(ROW(U2)*2)-2,0)</f>
        <v>-351.90123779999999</v>
      </c>
      <c r="V3">
        <f t="shared" ref="V3:V17" ca="1" si="4">OFFSET($M$2,(ROW(V2)*2)-2,0)</f>
        <v>-342.8658317</v>
      </c>
      <c r="W3">
        <f t="shared" ref="W3:W17" ca="1" si="5">OFFSET($N$2,(ROW(W2)*2)-2,0)</f>
        <v>-333.6363465</v>
      </c>
      <c r="X3">
        <f t="shared" ref="X3:X17" ca="1" si="6">OFFSET($O$2,(ROW(X2)*2)-2,0)</f>
        <v>-339.90428659999998</v>
      </c>
      <c r="Z3">
        <f>overly_b!C5</f>
        <v>-330.03709393999998</v>
      </c>
      <c r="AA3">
        <f t="shared" ref="AA3:AA33" si="7">INDEX($Z$2:$Z$17,ROUND(ROW(Z2)/2, 0))</f>
        <v>-310.00375278000001</v>
      </c>
      <c r="AC3" s="76"/>
      <c r="AD3" s="70" t="s">
        <v>84</v>
      </c>
      <c r="AE3" s="74">
        <f t="shared" ref="AE3:AE33" si="8">C3-AA3-$R$4-0.5*$R$3</f>
        <v>-5.4074904199999985</v>
      </c>
      <c r="AF3" s="74">
        <f t="shared" ref="AF3:AF33" si="9">D3-AA3-$R$6</f>
        <v>-4.8769252199999702</v>
      </c>
      <c r="AG3" s="74">
        <f t="shared" ref="AG3:AG33" si="10">E3-AA3-0.5*$R$3</f>
        <v>-4.4583761199999756</v>
      </c>
      <c r="AH3" s="74">
        <f t="shared" ref="AH3:AH33" si="11">F3-AA3-$R$5+0.5*$R$3</f>
        <v>-5.7901755200000107</v>
      </c>
    </row>
    <row r="4" spans="1:34" x14ac:dyDescent="0.35">
      <c r="A4" s="83" t="s">
        <v>9</v>
      </c>
      <c r="B4" s="4" t="s">
        <v>7</v>
      </c>
      <c r="C4" s="4">
        <v>-351.71641510000001</v>
      </c>
      <c r="D4" s="4">
        <v>-342.8658317</v>
      </c>
      <c r="E4" s="4">
        <v>-332.822744</v>
      </c>
      <c r="F4" s="4">
        <v>-339.90428659999998</v>
      </c>
      <c r="G4">
        <f>MIN(C4:C5)-C4</f>
        <v>-0.1848226999999838</v>
      </c>
      <c r="H4">
        <f t="shared" ref="H4" si="12">MIN(D4:D5)-D4</f>
        <v>0</v>
      </c>
      <c r="I4">
        <f t="shared" ref="I4" si="13">MIN(E4:E5)-E4</f>
        <v>-0.81360250000000178</v>
      </c>
      <c r="J4">
        <f t="shared" ref="J4" si="14">MIN(F4:F5)-F4</f>
        <v>0</v>
      </c>
      <c r="L4">
        <f t="shared" ref="L4" si="15">MIN(C4:C5)</f>
        <v>-351.90123779999999</v>
      </c>
      <c r="M4">
        <f t="shared" ref="M4" si="16">MIN(D4:D5)</f>
        <v>-342.8658317</v>
      </c>
      <c r="N4">
        <f t="shared" ref="N4" si="17">MIN(E4:E5)</f>
        <v>-333.6363465</v>
      </c>
      <c r="O4">
        <f t="shared" ref="O4" si="18">MIN(F4:F5)</f>
        <v>-339.90428659999998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-350.84033010000002</v>
      </c>
      <c r="V4">
        <f t="shared" ca="1" si="4"/>
        <v>-342.03091339999997</v>
      </c>
      <c r="W4">
        <f t="shared" ca="1" si="5"/>
        <v>-332.32629559999998</v>
      </c>
      <c r="X4">
        <f t="shared" ca="1" si="6"/>
        <v>-338.48749299999997</v>
      </c>
      <c r="Z4">
        <f>overly_b!C6</f>
        <v>-328.98640502000001</v>
      </c>
      <c r="AA4">
        <f t="shared" si="7"/>
        <v>-330.03709393999998</v>
      </c>
      <c r="AC4" s="76" t="s">
        <v>9</v>
      </c>
      <c r="AD4" s="70" t="s">
        <v>7</v>
      </c>
      <c r="AE4" s="74">
        <f t="shared" si="8"/>
        <v>0.35867883999997074</v>
      </c>
      <c r="AF4" s="74">
        <f t="shared" si="9"/>
        <v>-0.71073776000002375</v>
      </c>
      <c r="AG4" s="74">
        <f t="shared" si="10"/>
        <v>0.79334993999997705</v>
      </c>
      <c r="AH4" s="74">
        <f t="shared" si="11"/>
        <v>-0.61319266000000061</v>
      </c>
    </row>
    <row r="5" spans="1:34" x14ac:dyDescent="0.35">
      <c r="A5" s="83"/>
      <c r="B5" s="4" t="s">
        <v>8</v>
      </c>
      <c r="C5" s="4">
        <v>-351.90123779999999</v>
      </c>
      <c r="D5" s="4">
        <v>-342.8653731</v>
      </c>
      <c r="E5" s="5">
        <v>-333.6363465</v>
      </c>
      <c r="F5" s="4">
        <v>-339.81943710000002</v>
      </c>
      <c r="L5" s="68" t="str">
        <f t="shared" ref="L5" si="19">INDEX($B$2:$B$3, MATCH(MIN(C4:C5),C4:C5,0))</f>
        <v>hollow1</v>
      </c>
      <c r="M5" s="68" t="str">
        <f t="shared" ref="M5" si="20">INDEX($B$2:$B$3, MATCH(MIN(D4:D5),D4:D5,0))</f>
        <v>top</v>
      </c>
      <c r="N5" s="68" t="str">
        <f t="shared" ref="N5" si="21">INDEX($B$2:$B$3, MATCH(MIN(E4:E5),E4:E5,0))</f>
        <v>hollow1</v>
      </c>
      <c r="O5" s="68" t="str">
        <f t="shared" ref="O5" si="22">INDEX($B$2:$B$3, MATCH(MIN(F4:F5),F4:F5,0))</f>
        <v>top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-338.48363289999998</v>
      </c>
      <c r="V5">
        <f t="shared" ca="1" si="4"/>
        <v>-329.67194119999999</v>
      </c>
      <c r="W5">
        <f t="shared" ca="1" si="5"/>
        <v>-319.4787159</v>
      </c>
      <c r="X5">
        <f t="shared" ca="1" si="6"/>
        <v>-325.83103849999998</v>
      </c>
      <c r="Z5">
        <f>overly_b!C7</f>
        <v>-315.96698997999999</v>
      </c>
      <c r="AA5">
        <f t="shared" si="7"/>
        <v>-330.03709393999998</v>
      </c>
      <c r="AC5" s="76"/>
      <c r="AD5" s="70" t="s">
        <v>84</v>
      </c>
      <c r="AE5" s="74">
        <f t="shared" si="8"/>
        <v>0.17385613999998695</v>
      </c>
      <c r="AF5" s="74">
        <f t="shared" si="9"/>
        <v>-0.710279160000022</v>
      </c>
      <c r="AG5" s="74">
        <f t="shared" si="10"/>
        <v>-2.0252560000024733E-2</v>
      </c>
      <c r="AH5" s="74">
        <f t="shared" si="11"/>
        <v>-0.528343160000039</v>
      </c>
    </row>
    <row r="6" spans="1:34" x14ac:dyDescent="0.35">
      <c r="A6" s="83" t="s">
        <v>10</v>
      </c>
      <c r="B6" s="4" t="s">
        <v>7</v>
      </c>
      <c r="C6" s="4">
        <v>-350.84033010000002</v>
      </c>
      <c r="D6" s="4">
        <v>-342.03091339999997</v>
      </c>
      <c r="E6" s="4">
        <v>-332.19876799999997</v>
      </c>
      <c r="F6" s="4">
        <v>-338.48749299999997</v>
      </c>
      <c r="G6">
        <f>MIN(C6:C7)-C6</f>
        <v>0</v>
      </c>
      <c r="H6">
        <f t="shared" ref="H6" si="23">MIN(D6:D7)-D6</f>
        <v>0</v>
      </c>
      <c r="I6">
        <f t="shared" ref="I6" si="24">MIN(E6:E7)-E6</f>
        <v>-0.12752760000000762</v>
      </c>
      <c r="J6">
        <f t="shared" ref="J6" si="25">MIN(F6:F7)-F6</f>
        <v>0</v>
      </c>
      <c r="L6">
        <f t="shared" ref="L6" si="26">MIN(C6:C7)</f>
        <v>-350.84033010000002</v>
      </c>
      <c r="M6">
        <f t="shared" ref="M6" si="27">MIN(D6:D7)</f>
        <v>-342.03091339999997</v>
      </c>
      <c r="N6">
        <f t="shared" ref="N6" si="28">MIN(E6:E7)</f>
        <v>-332.32629559999998</v>
      </c>
      <c r="O6">
        <f t="shared" ref="O6" si="29">MIN(F6:F7)</f>
        <v>-338.48749299999997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-330.61574289999999</v>
      </c>
      <c r="V6">
        <f t="shared" ca="1" si="4"/>
        <v>-321.16718809999998</v>
      </c>
      <c r="W6">
        <f t="shared" ca="1" si="5"/>
        <v>-310.6238176</v>
      </c>
      <c r="X6">
        <f t="shared" ca="1" si="6"/>
        <v>-317.06582639999999</v>
      </c>
      <c r="Z6">
        <f>overly_b!C8</f>
        <v>-307.01223512000001</v>
      </c>
      <c r="AA6">
        <f t="shared" si="7"/>
        <v>-328.98640502000001</v>
      </c>
      <c r="AC6" s="76" t="s">
        <v>10</v>
      </c>
      <c r="AD6" s="70" t="s">
        <v>7</v>
      </c>
      <c r="AE6" s="74">
        <f t="shared" si="8"/>
        <v>0.18407491999998937</v>
      </c>
      <c r="AF6" s="74">
        <f t="shared" si="9"/>
        <v>-0.9265083799999676</v>
      </c>
      <c r="AG6" s="74">
        <f t="shared" si="10"/>
        <v>0.36663702000003395</v>
      </c>
      <c r="AH6" s="74">
        <f t="shared" si="11"/>
        <v>-0.24708797999996568</v>
      </c>
    </row>
    <row r="7" spans="1:34" x14ac:dyDescent="0.35">
      <c r="A7" s="83" t="s">
        <v>10</v>
      </c>
      <c r="B7" s="4" t="s">
        <v>8</v>
      </c>
      <c r="C7" s="4">
        <v>-350.83703839999998</v>
      </c>
      <c r="D7" s="4">
        <v>-342.0272736</v>
      </c>
      <c r="E7" s="5">
        <v>-332.32629559999998</v>
      </c>
      <c r="F7" s="4">
        <v>-338.14610449999998</v>
      </c>
      <c r="L7" s="68" t="str">
        <f t="shared" ref="L7" si="30">INDEX($B$2:$B$3, MATCH(MIN(C6:C7),C6:C7,0))</f>
        <v>top</v>
      </c>
      <c r="M7" s="68" t="str">
        <f t="shared" ref="M7" si="31">INDEX($B$2:$B$3, MATCH(MIN(D6:D7),D6:D7,0))</f>
        <v>top</v>
      </c>
      <c r="N7" s="68" t="str">
        <f t="shared" ref="N7" si="32">INDEX($B$2:$B$3, MATCH(MIN(E6:E7),E6:E7,0))</f>
        <v>hollow1</v>
      </c>
      <c r="O7" s="68" t="str">
        <f t="shared" ref="O7" si="33">INDEX($B$2:$B$3, MATCH(MIN(F6:F7),F6:F7,0))</f>
        <v>top</v>
      </c>
      <c r="S7" s="12"/>
      <c r="T7" s="12" t="s">
        <v>13</v>
      </c>
      <c r="U7">
        <f t="shared" ca="1" si="3"/>
        <v>-321.0154321</v>
      </c>
      <c r="V7">
        <f t="shared" ca="1" si="4"/>
        <v>-312.22010449999999</v>
      </c>
      <c r="W7">
        <f t="shared" ca="1" si="5"/>
        <v>-301.60185960000001</v>
      </c>
      <c r="X7">
        <f t="shared" ca="1" si="6"/>
        <v>-307.82089439999999</v>
      </c>
      <c r="Z7">
        <f>overly_b!C9</f>
        <v>-298.14920612999998</v>
      </c>
      <c r="AA7">
        <f t="shared" si="7"/>
        <v>-328.98640502000001</v>
      </c>
      <c r="AC7" s="76" t="s">
        <v>10</v>
      </c>
      <c r="AD7" s="70" t="s">
        <v>84</v>
      </c>
      <c r="AE7" s="74">
        <f t="shared" si="8"/>
        <v>0.18736662000002324</v>
      </c>
      <c r="AF7" s="74">
        <f t="shared" si="9"/>
        <v>-0.92286857999999405</v>
      </c>
      <c r="AG7" s="74">
        <f t="shared" si="10"/>
        <v>0.23910942000002633</v>
      </c>
      <c r="AH7" s="74">
        <f t="shared" si="11"/>
        <v>9.4300520000027976E-2</v>
      </c>
    </row>
    <row r="8" spans="1:34" x14ac:dyDescent="0.35">
      <c r="A8" s="83" t="s">
        <v>11</v>
      </c>
      <c r="B8" s="4" t="s">
        <v>7</v>
      </c>
      <c r="C8" s="4">
        <v>-338.22068510000003</v>
      </c>
      <c r="D8" s="4">
        <v>-329.67194119999999</v>
      </c>
      <c r="E8" s="4">
        <v>-319.4787159</v>
      </c>
      <c r="F8" s="4">
        <v>-325.83103849999998</v>
      </c>
      <c r="G8">
        <f>MIN(C8:C9)-C8</f>
        <v>-0.26294779999994944</v>
      </c>
      <c r="H8">
        <f t="shared" ref="H8" si="34">MIN(D8:D9)-D8</f>
        <v>0</v>
      </c>
      <c r="I8">
        <f t="shared" ref="I8" si="35">MIN(E8:E9)-E8</f>
        <v>0</v>
      </c>
      <c r="J8">
        <f t="shared" ref="J8" si="36">MIN(F8:F9)-F8</f>
        <v>0</v>
      </c>
      <c r="L8">
        <f t="shared" ref="L8" si="37">MIN(C8:C9)</f>
        <v>-338.48363289999998</v>
      </c>
      <c r="M8">
        <f t="shared" ref="M8" si="38">MIN(D8:D9)</f>
        <v>-329.67194119999999</v>
      </c>
      <c r="N8">
        <f t="shared" ref="N8" si="39">MIN(E8:E9)</f>
        <v>-319.4787159</v>
      </c>
      <c r="O8">
        <f t="shared" ref="O8" si="40">MIN(F8:F9)</f>
        <v>-325.83103849999998</v>
      </c>
      <c r="S8" s="12"/>
      <c r="T8" s="12" t="s">
        <v>14</v>
      </c>
      <c r="U8">
        <f t="shared" ca="1" si="3"/>
        <v>-309.6807632</v>
      </c>
      <c r="V8">
        <f t="shared" ca="1" si="4"/>
        <v>-300.32129579999997</v>
      </c>
      <c r="W8">
        <f t="shared" ca="1" si="5"/>
        <v>-290.51623310000002</v>
      </c>
      <c r="X8">
        <f t="shared" ca="1" si="6"/>
        <v>-296.9272302</v>
      </c>
      <c r="Z8">
        <f>overly_b!C10</f>
        <v>-287.20426621000001</v>
      </c>
      <c r="AA8">
        <f t="shared" si="7"/>
        <v>-315.96698997999999</v>
      </c>
      <c r="AC8" s="76" t="s">
        <v>11</v>
      </c>
      <c r="AD8" s="70" t="s">
        <v>7</v>
      </c>
      <c r="AE8" s="74">
        <f t="shared" si="8"/>
        <v>-0.21569512000003188</v>
      </c>
      <c r="AF8" s="74">
        <f t="shared" si="9"/>
        <v>-1.5869512199999978</v>
      </c>
      <c r="AG8" s="74">
        <f t="shared" si="10"/>
        <v>6.7274079999996683E-2</v>
      </c>
      <c r="AH8" s="74">
        <f t="shared" si="11"/>
        <v>-0.610048519999983</v>
      </c>
    </row>
    <row r="9" spans="1:34" x14ac:dyDescent="0.35">
      <c r="A9" s="83" t="s">
        <v>11</v>
      </c>
      <c r="B9" s="4" t="s">
        <v>8</v>
      </c>
      <c r="C9" s="4">
        <v>-338.48363289999998</v>
      </c>
      <c r="D9" s="4">
        <v>-328.73749750000002</v>
      </c>
      <c r="E9" s="4">
        <v>-319.29591870000002</v>
      </c>
      <c r="F9" s="4">
        <v>-324.76077249999997</v>
      </c>
      <c r="L9" s="68" t="str">
        <f t="shared" ref="L9" si="41">INDEX($B$2:$B$3, MATCH(MIN(C8:C9),C8:C9,0))</f>
        <v>hollow1</v>
      </c>
      <c r="M9" s="68" t="str">
        <f t="shared" ref="M9" si="42">INDEX($B$2:$B$3, MATCH(MIN(D8:D9),D8:D9,0))</f>
        <v>top</v>
      </c>
      <c r="N9" s="68" t="str">
        <f t="shared" ref="N9" si="43">INDEX($B$2:$B$3, MATCH(MIN(E8:E9),E8:E9,0))</f>
        <v>top</v>
      </c>
      <c r="O9" s="68" t="str">
        <f t="shared" ref="O9" si="44">INDEX($B$2:$B$3, MATCH(MIN(F8:F9),F8:F9,0))</f>
        <v>top</v>
      </c>
      <c r="S9" s="12"/>
      <c r="T9" s="12" t="s">
        <v>15</v>
      </c>
      <c r="U9">
        <f t="shared" ca="1" si="3"/>
        <v>-291.1315558</v>
      </c>
      <c r="V9">
        <f t="shared" ca="1" si="4"/>
        <v>-282.51854489999999</v>
      </c>
      <c r="W9">
        <f t="shared" ca="1" si="5"/>
        <v>-272.72633660000002</v>
      </c>
      <c r="X9">
        <f t="shared" ca="1" si="6"/>
        <v>-278.32116409999998</v>
      </c>
      <c r="Z9">
        <f>overly_b!C11</f>
        <v>-270.06781725000002</v>
      </c>
      <c r="AA9">
        <f t="shared" si="7"/>
        <v>-315.96698997999999</v>
      </c>
      <c r="AC9" s="76" t="s">
        <v>11</v>
      </c>
      <c r="AD9" s="70" t="s">
        <v>84</v>
      </c>
      <c r="AE9" s="74">
        <f t="shared" si="8"/>
        <v>-0.47864291999998132</v>
      </c>
      <c r="AF9" s="74">
        <f t="shared" si="9"/>
        <v>-0.65250752000002343</v>
      </c>
      <c r="AG9" s="74">
        <f t="shared" si="10"/>
        <v>0.25007127999997847</v>
      </c>
      <c r="AH9" s="74">
        <f t="shared" si="11"/>
        <v>0.46021748000002072</v>
      </c>
    </row>
    <row r="10" spans="1:34" x14ac:dyDescent="0.35">
      <c r="A10" s="83" t="s">
        <v>12</v>
      </c>
      <c r="B10" s="4" t="s">
        <v>7</v>
      </c>
      <c r="C10" s="4">
        <v>-330.61574289999999</v>
      </c>
      <c r="D10" s="4">
        <v>-320.7690058</v>
      </c>
      <c r="E10" s="4">
        <v>-310.6238176</v>
      </c>
      <c r="F10" s="4">
        <v>-316.32327989999999</v>
      </c>
      <c r="G10">
        <f>MIN(C10:C11)-C10</f>
        <v>0</v>
      </c>
      <c r="H10">
        <f t="shared" ref="H10" si="45">MIN(D10:D11)-D10</f>
        <v>-0.39818229999997357</v>
      </c>
      <c r="I10">
        <f t="shared" ref="I10" si="46">MIN(E10:E11)-E10</f>
        <v>0</v>
      </c>
      <c r="J10">
        <f t="shared" ref="J10" si="47">MIN(F10:F11)-F10</f>
        <v>-0.74254650000000311</v>
      </c>
      <c r="L10">
        <f t="shared" ref="L10" si="48">MIN(C10:C11)</f>
        <v>-330.61574289999999</v>
      </c>
      <c r="M10">
        <f t="shared" ref="M10" si="49">MIN(D10:D11)</f>
        <v>-321.16718809999998</v>
      </c>
      <c r="N10">
        <f t="shared" ref="N10" si="50">MIN(E10:E11)</f>
        <v>-310.6238176</v>
      </c>
      <c r="O10">
        <f t="shared" ref="O10" si="51">MIN(F10:F11)</f>
        <v>-317.06582639999999</v>
      </c>
      <c r="S10" s="12"/>
      <c r="T10" s="12" t="s">
        <v>16</v>
      </c>
      <c r="U10">
        <f t="shared" ca="1" si="3"/>
        <v>-268.79816779999999</v>
      </c>
      <c r="V10">
        <f t="shared" ca="1" si="4"/>
        <v>-259.8222859</v>
      </c>
      <c r="W10">
        <f t="shared" ca="1" si="5"/>
        <v>-250.609666</v>
      </c>
      <c r="X10">
        <f t="shared" ca="1" si="6"/>
        <v>-257.14038399999998</v>
      </c>
      <c r="Z10">
        <f>overly_b!C12</f>
        <v>-244.73097322000001</v>
      </c>
      <c r="AA10">
        <f t="shared" si="7"/>
        <v>-307.01223512000001</v>
      </c>
      <c r="AC10" s="76" t="s">
        <v>12</v>
      </c>
      <c r="AD10" s="70" t="s">
        <v>7</v>
      </c>
      <c r="AE10" s="74">
        <f t="shared" si="8"/>
        <v>-1.5655077799999728</v>
      </c>
      <c r="AF10" s="74">
        <f t="shared" si="9"/>
        <v>-1.6387706799999879</v>
      </c>
      <c r="AG10" s="74">
        <f t="shared" si="10"/>
        <v>-3.2582479999981206E-2</v>
      </c>
      <c r="AH10" s="74">
        <f t="shared" si="11"/>
        <v>-5.7044779999974704E-2</v>
      </c>
    </row>
    <row r="11" spans="1:34" x14ac:dyDescent="0.35">
      <c r="A11" s="83" t="s">
        <v>12</v>
      </c>
      <c r="B11" s="4" t="s">
        <v>8</v>
      </c>
      <c r="C11" s="4">
        <v>-330.54999090000001</v>
      </c>
      <c r="D11" s="4">
        <v>-321.16718809999998</v>
      </c>
      <c r="E11" s="4">
        <v>-310.34731549999998</v>
      </c>
      <c r="F11" s="4">
        <v>-317.06582639999999</v>
      </c>
      <c r="L11" s="68" t="str">
        <f t="shared" ref="L11" si="52">INDEX($B$2:$B$3, MATCH(MIN(C10:C11),C10:C11,0))</f>
        <v>top</v>
      </c>
      <c r="M11" s="68" t="str">
        <f t="shared" ref="M11" si="53">INDEX($B$2:$B$3, MATCH(MIN(D10:D11),D10:D11,0))</f>
        <v>hollow1</v>
      </c>
      <c r="N11" s="68" t="str">
        <f t="shared" ref="N11" si="54">INDEX($B$2:$B$3, MATCH(MIN(E10:E11),E10:E11,0))</f>
        <v>top</v>
      </c>
      <c r="O11" s="68" t="str">
        <f t="shared" ref="O11" si="55">INDEX($B$2:$B$3, MATCH(MIN(F10:F11),F10:F11,0))</f>
        <v>hollow1</v>
      </c>
      <c r="S11" s="12"/>
      <c r="T11" s="12" t="s">
        <v>17</v>
      </c>
      <c r="U11">
        <f t="shared" ca="1" si="3"/>
        <v>-342.82512450000002</v>
      </c>
      <c r="V11">
        <f t="shared" ca="1" si="4"/>
        <v>-333.07806529999999</v>
      </c>
      <c r="W11">
        <f t="shared" ca="1" si="5"/>
        <v>-324.28744710000001</v>
      </c>
      <c r="X11">
        <f t="shared" ca="1" si="6"/>
        <v>-327.65507559999998</v>
      </c>
      <c r="Z11">
        <f>overly_b!C13</f>
        <v>-304.61279636</v>
      </c>
      <c r="AA11">
        <f t="shared" si="7"/>
        <v>-307.01223512000001</v>
      </c>
      <c r="AC11" s="76" t="s">
        <v>12</v>
      </c>
      <c r="AD11" s="70" t="s">
        <v>84</v>
      </c>
      <c r="AE11" s="74">
        <f t="shared" si="8"/>
        <v>-1.4997557799999979</v>
      </c>
      <c r="AF11" s="74">
        <f t="shared" si="9"/>
        <v>-2.0369529799999615</v>
      </c>
      <c r="AG11" s="74">
        <f t="shared" si="10"/>
        <v>0.24391962000003486</v>
      </c>
      <c r="AH11" s="74">
        <f t="shared" si="11"/>
        <v>-0.79959127999997781</v>
      </c>
    </row>
    <row r="12" spans="1:34" x14ac:dyDescent="0.35">
      <c r="A12" s="83" t="s">
        <v>13</v>
      </c>
      <c r="B12" s="4" t="s">
        <v>7</v>
      </c>
      <c r="C12" s="4">
        <v>-320.92107879999998</v>
      </c>
      <c r="D12" s="4">
        <v>-311.53291949999999</v>
      </c>
      <c r="E12" s="4">
        <v>-301.60185960000001</v>
      </c>
      <c r="F12" s="4">
        <v>-307.20280459999998</v>
      </c>
      <c r="G12">
        <f>MIN(C12:C13)-C12</f>
        <v>-9.4353300000022955E-2</v>
      </c>
      <c r="H12">
        <f t="shared" ref="H12" si="56">MIN(D12:D13)-D12</f>
        <v>-0.68718499999999949</v>
      </c>
      <c r="I12">
        <f t="shared" ref="I12" si="57">MIN(E12:E13)-E12</f>
        <v>0</v>
      </c>
      <c r="J12">
        <f t="shared" ref="J12" si="58">MIN(F12:F13)-F12</f>
        <v>-0.61808980000000702</v>
      </c>
      <c r="L12">
        <f t="shared" ref="L12" si="59">MIN(C12:C13)</f>
        <v>-321.0154321</v>
      </c>
      <c r="M12">
        <f t="shared" ref="M12" si="60">MIN(D12:D13)</f>
        <v>-312.22010449999999</v>
      </c>
      <c r="N12">
        <f t="shared" ref="N12" si="61">MIN(E12:E13)</f>
        <v>-301.60185960000001</v>
      </c>
      <c r="O12">
        <f t="shared" ref="O12" si="62">MIN(F12:F13)</f>
        <v>-307.82089439999999</v>
      </c>
      <c r="S12" s="12"/>
      <c r="T12" s="12" t="s">
        <v>18</v>
      </c>
      <c r="U12">
        <f t="shared" ca="1" si="3"/>
        <v>-351.24990320000001</v>
      </c>
      <c r="V12">
        <f t="shared" ca="1" si="4"/>
        <v>-340.50231339999999</v>
      </c>
      <c r="W12">
        <f t="shared" ca="1" si="5"/>
        <v>-331.25346730000001</v>
      </c>
      <c r="X12">
        <f t="shared" ca="1" si="6"/>
        <v>-338.83313129999999</v>
      </c>
      <c r="Z12">
        <f>overly_b!C14</f>
        <v>-327.63376549999998</v>
      </c>
      <c r="AA12">
        <f t="shared" si="7"/>
        <v>-298.14920612999998</v>
      </c>
      <c r="AC12" s="76" t="s">
        <v>13</v>
      </c>
      <c r="AD12" s="70" t="s">
        <v>7</v>
      </c>
      <c r="AE12" s="74">
        <f t="shared" si="8"/>
        <v>-0.73387266999999357</v>
      </c>
      <c r="AF12" s="74">
        <f t="shared" si="9"/>
        <v>-1.2657133700000092</v>
      </c>
      <c r="AG12" s="74">
        <f t="shared" si="10"/>
        <v>0.12634652999997042</v>
      </c>
      <c r="AH12" s="74">
        <f t="shared" si="11"/>
        <v>0.20040153000000283</v>
      </c>
    </row>
    <row r="13" spans="1:34" x14ac:dyDescent="0.35">
      <c r="A13" s="83" t="s">
        <v>13</v>
      </c>
      <c r="B13" s="4" t="s">
        <v>8</v>
      </c>
      <c r="C13" s="4">
        <v>-321.0154321</v>
      </c>
      <c r="D13" s="4">
        <v>-312.22010449999999</v>
      </c>
      <c r="E13" s="4">
        <v>-301.47489059999998</v>
      </c>
      <c r="F13" s="4">
        <v>-307.82089439999999</v>
      </c>
      <c r="L13" s="68" t="str">
        <f t="shared" ref="L13" si="63">INDEX($B$2:$B$3, MATCH(MIN(C12:C13),C12:C13,0))</f>
        <v>hollow1</v>
      </c>
      <c r="M13" s="68" t="str">
        <f t="shared" ref="M13" si="64">INDEX($B$2:$B$3, MATCH(MIN(D12:D13),D12:D13,0))</f>
        <v>hollow1</v>
      </c>
      <c r="N13" s="68" t="str">
        <f t="shared" ref="N13" si="65">INDEX($B$2:$B$3, MATCH(MIN(E12:E13),E12:E13,0))</f>
        <v>top</v>
      </c>
      <c r="O13" s="68" t="str">
        <f t="shared" ref="O13" si="66">INDEX($B$2:$B$3, MATCH(MIN(F12:F13),F12:F13,0))</f>
        <v>hollow1</v>
      </c>
      <c r="S13" s="12"/>
      <c r="T13" s="12" t="s">
        <v>19</v>
      </c>
      <c r="U13">
        <f t="shared" ca="1" si="3"/>
        <v>-358.11986439999998</v>
      </c>
      <c r="V13">
        <f t="shared" ca="1" si="4"/>
        <v>-349.08960200000001</v>
      </c>
      <c r="W13">
        <f t="shared" ca="1" si="5"/>
        <v>-339.5621673</v>
      </c>
      <c r="X13">
        <f t="shared" ca="1" si="6"/>
        <v>-346.0113073</v>
      </c>
      <c r="Z13">
        <f>overly_b!C15</f>
        <v>-336.29197413000003</v>
      </c>
      <c r="AA13">
        <f t="shared" si="7"/>
        <v>-298.14920612999998</v>
      </c>
      <c r="AC13" s="76" t="s">
        <v>13</v>
      </c>
      <c r="AD13" s="70" t="s">
        <v>84</v>
      </c>
      <c r="AE13" s="74">
        <f t="shared" si="8"/>
        <v>-0.82822597000001652</v>
      </c>
      <c r="AF13" s="74">
        <f t="shared" si="9"/>
        <v>-1.9528983700000087</v>
      </c>
      <c r="AG13" s="74">
        <f t="shared" si="10"/>
        <v>0.2533155300000014</v>
      </c>
      <c r="AH13" s="74">
        <f t="shared" si="11"/>
        <v>-0.41768827000000419</v>
      </c>
    </row>
    <row r="14" spans="1:34" x14ac:dyDescent="0.35">
      <c r="A14" s="83" t="s">
        <v>14</v>
      </c>
      <c r="B14" s="4" t="s">
        <v>7</v>
      </c>
      <c r="C14" s="4">
        <v>-309.6807632</v>
      </c>
      <c r="D14" s="4">
        <v>-300.32129579999997</v>
      </c>
      <c r="E14" s="4">
        <v>-290.39618840000003</v>
      </c>
      <c r="F14" s="4">
        <v>-295.52842629999998</v>
      </c>
      <c r="G14">
        <f>MIN(C14:C15)-C14</f>
        <v>0</v>
      </c>
      <c r="H14">
        <f t="shared" ref="H14" si="67">MIN(D14:D15)-D14</f>
        <v>0</v>
      </c>
      <c r="I14">
        <f t="shared" ref="I14" si="68">MIN(E14:E15)-E14</f>
        <v>-0.12004469999999401</v>
      </c>
      <c r="J14">
        <f t="shared" ref="J14" si="69">MIN(F14:F15)-F14</f>
        <v>-1.3988039000000185</v>
      </c>
      <c r="L14">
        <f t="shared" ref="L14" si="70">MIN(C14:C15)</f>
        <v>-309.6807632</v>
      </c>
      <c r="M14">
        <f t="shared" ref="M14" si="71">MIN(D14:D15)</f>
        <v>-300.32129579999997</v>
      </c>
      <c r="N14">
        <f t="shared" ref="N14" si="72">MIN(E14:E15)</f>
        <v>-290.51623310000002</v>
      </c>
      <c r="O14">
        <f t="shared" ref="O14" si="73">MIN(F14:F15)</f>
        <v>-296.9272302</v>
      </c>
      <c r="S14" s="12"/>
      <c r="T14" s="12" t="s">
        <v>20</v>
      </c>
      <c r="U14">
        <f t="shared" ca="1" si="3"/>
        <v>-358.90967360000002</v>
      </c>
      <c r="V14">
        <f t="shared" ca="1" si="4"/>
        <v>-350.22237589999997</v>
      </c>
      <c r="W14">
        <f t="shared" ca="1" si="5"/>
        <v>-340.51733410000003</v>
      </c>
      <c r="X14">
        <f t="shared" ca="1" si="6"/>
        <v>-346.37681429999998</v>
      </c>
      <c r="Z14">
        <f>overly_b!C16</f>
        <v>-336.94878917</v>
      </c>
      <c r="AA14">
        <f t="shared" si="7"/>
        <v>-287.20426621000001</v>
      </c>
      <c r="AC14" s="76" t="s">
        <v>14</v>
      </c>
      <c r="AD14" s="70" t="s">
        <v>7</v>
      </c>
      <c r="AE14" s="74">
        <f t="shared" si="8"/>
        <v>-0.4384969899999871</v>
      </c>
      <c r="AF14" s="74">
        <f t="shared" si="9"/>
        <v>-0.99902958999995839</v>
      </c>
      <c r="AG14" s="74">
        <f t="shared" si="10"/>
        <v>0.38707780999998631</v>
      </c>
      <c r="AH14" s="74">
        <f t="shared" si="11"/>
        <v>0.92983991000003607</v>
      </c>
    </row>
    <row r="15" spans="1:34" x14ac:dyDescent="0.35">
      <c r="A15" s="83" t="s">
        <v>14</v>
      </c>
      <c r="B15" s="4" t="s">
        <v>8</v>
      </c>
      <c r="C15" s="4">
        <v>-309.2011713</v>
      </c>
      <c r="D15" s="4">
        <v>-299.93865249999999</v>
      </c>
      <c r="E15" s="5">
        <v>-290.51623310000002</v>
      </c>
      <c r="F15" s="4">
        <v>-296.9272302</v>
      </c>
      <c r="L15" s="68" t="str">
        <f t="shared" ref="L15" si="74">INDEX($B$2:$B$3, MATCH(MIN(C14:C15),C14:C15,0))</f>
        <v>top</v>
      </c>
      <c r="M15" s="68" t="str">
        <f t="shared" ref="M15" si="75">INDEX($B$2:$B$3, MATCH(MIN(D14:D15),D14:D15,0))</f>
        <v>top</v>
      </c>
      <c r="N15" s="68" t="str">
        <f t="shared" ref="N15" si="76">INDEX($B$2:$B$3, MATCH(MIN(E14:E15),E14:E15,0))</f>
        <v>hollow1</v>
      </c>
      <c r="O15" s="68" t="str">
        <f t="shared" ref="O15" si="77">INDEX($B$2:$B$3, MATCH(MIN(F14:F15),F14:F15,0))</f>
        <v>hollow1</v>
      </c>
      <c r="S15" s="12"/>
      <c r="T15" s="12" t="s">
        <v>21</v>
      </c>
      <c r="U15">
        <f t="shared" ca="1" si="3"/>
        <v>-338.75253099999998</v>
      </c>
      <c r="V15">
        <f t="shared" ca="1" si="4"/>
        <v>-330.31515889999997</v>
      </c>
      <c r="W15">
        <f t="shared" ca="1" si="5"/>
        <v>-320.3400451</v>
      </c>
      <c r="X15">
        <f t="shared" ca="1" si="6"/>
        <v>-325.19349720000002</v>
      </c>
      <c r="Z15">
        <f>overly_b!C17</f>
        <v>-316.56662510000001</v>
      </c>
      <c r="AA15">
        <f t="shared" si="7"/>
        <v>-287.20426621000001</v>
      </c>
      <c r="AC15" s="76" t="s">
        <v>14</v>
      </c>
      <c r="AD15" s="70" t="s">
        <v>84</v>
      </c>
      <c r="AE15" s="74">
        <f t="shared" si="8"/>
        <v>4.1094910000015528E-2</v>
      </c>
      <c r="AF15" s="74">
        <f t="shared" si="9"/>
        <v>-0.61638628999997458</v>
      </c>
      <c r="AG15" s="74">
        <f t="shared" si="10"/>
        <v>0.2670331099999923</v>
      </c>
      <c r="AH15" s="74">
        <f t="shared" si="11"/>
        <v>-0.46896398999998246</v>
      </c>
    </row>
    <row r="16" spans="1:34" x14ac:dyDescent="0.35">
      <c r="A16" s="83" t="s">
        <v>15</v>
      </c>
      <c r="B16" s="4" t="s">
        <v>7</v>
      </c>
      <c r="C16" s="4">
        <v>-291.1315558</v>
      </c>
      <c r="D16" s="4">
        <v>-282.51854489999999</v>
      </c>
      <c r="E16" s="4">
        <v>-272.42473369999999</v>
      </c>
      <c r="F16" s="4">
        <v>-279.42382259999999</v>
      </c>
      <c r="G16">
        <f>MIN(C16:C17)-C16</f>
        <v>0</v>
      </c>
      <c r="H16">
        <f t="shared" ref="H16" si="78">MIN(D16:D17)-D16</f>
        <v>0</v>
      </c>
      <c r="I16">
        <f t="shared" ref="I16" si="79">MIN(E16:E17)-E16</f>
        <v>-0.30160290000003442</v>
      </c>
      <c r="J16">
        <f t="shared" ref="J16" si="80">MIN(F16:F17)-F16</f>
        <v>0</v>
      </c>
      <c r="L16">
        <f t="shared" ref="L16" si="81">MIN(C16:C17)</f>
        <v>-291.1315558</v>
      </c>
      <c r="M16">
        <f t="shared" ref="M16" si="82">MIN(D16:D17)</f>
        <v>-282.51854489999999</v>
      </c>
      <c r="N16">
        <f t="shared" ref="N16" si="83">MIN(E16:E17)</f>
        <v>-272.72633660000002</v>
      </c>
      <c r="O16">
        <f>MIN(F17)</f>
        <v>-278.32116409999998</v>
      </c>
      <c r="S16" s="12"/>
      <c r="T16" s="12" t="s">
        <v>22</v>
      </c>
      <c r="U16">
        <f t="shared" ca="1" si="3"/>
        <v>-326.06019909999998</v>
      </c>
      <c r="V16">
        <f t="shared" ca="1" si="4"/>
        <v>-317.4606149</v>
      </c>
      <c r="W16">
        <f t="shared" ca="1" si="5"/>
        <v>-307.73869910000002</v>
      </c>
      <c r="X16">
        <f t="shared" ca="1" si="6"/>
        <v>-312.23937640000003</v>
      </c>
      <c r="Z16">
        <f>overly_b!C18</f>
        <v>-304.33515631</v>
      </c>
      <c r="AA16">
        <f t="shared" si="7"/>
        <v>-270.06781725000002</v>
      </c>
      <c r="AC16" s="76" t="s">
        <v>15</v>
      </c>
      <c r="AD16" s="70" t="s">
        <v>7</v>
      </c>
      <c r="AE16" s="74">
        <f t="shared" si="8"/>
        <v>0.97426145000001751</v>
      </c>
      <c r="AF16" s="74">
        <f t="shared" si="9"/>
        <v>-0.33272764999997584</v>
      </c>
      <c r="AG16" s="74">
        <f t="shared" si="10"/>
        <v>1.2220835500000287</v>
      </c>
      <c r="AH16" s="74">
        <f t="shared" si="11"/>
        <v>-0.10200534999997535</v>
      </c>
    </row>
    <row r="17" spans="1:34" x14ac:dyDescent="0.35">
      <c r="A17" s="83" t="s">
        <v>15</v>
      </c>
      <c r="B17" s="4" t="s">
        <v>8</v>
      </c>
      <c r="C17" s="4">
        <v>-291.0293628</v>
      </c>
      <c r="D17" s="4">
        <v>-282.2743863</v>
      </c>
      <c r="E17" s="5">
        <v>-272.72633660000002</v>
      </c>
      <c r="F17" s="4">
        <v>-278.32116409999998</v>
      </c>
      <c r="L17" s="68" t="str">
        <f t="shared" ref="L17" si="84">INDEX($B$2:$B$3, MATCH(MIN(C16:C17),C16:C17,0))</f>
        <v>top</v>
      </c>
      <c r="M17" s="68" t="str">
        <f t="shared" ref="M17" si="85">INDEX($B$2:$B$3, MATCH(MIN(D16:D17),D16:D17,0))</f>
        <v>top</v>
      </c>
      <c r="N17" s="68" t="str">
        <f t="shared" ref="N17" si="86">INDEX($B$2:$B$3, MATCH(MIN(E16:E17),E16:E17,0))</f>
        <v>hollow1</v>
      </c>
      <c r="O17" s="68" t="str">
        <f t="shared" ref="O17" si="87">INDEX($B$2:$B$3, MATCH(MIN(F16:F17),F16:F17,0))</f>
        <v>top</v>
      </c>
      <c r="S17" s="12"/>
      <c r="T17" s="12" t="s">
        <v>23</v>
      </c>
      <c r="U17">
        <f t="shared" ca="1" si="3"/>
        <v>-278.3497246</v>
      </c>
      <c r="V17">
        <f t="shared" ca="1" si="4"/>
        <v>-270.01116619999999</v>
      </c>
      <c r="W17">
        <f t="shared" ca="1" si="5"/>
        <v>-260.18731359999998</v>
      </c>
      <c r="X17">
        <f t="shared" ca="1" si="6"/>
        <v>-265.42110472000002</v>
      </c>
      <c r="Z17">
        <f>overly_b!C19</f>
        <v>-257.67476336999999</v>
      </c>
      <c r="AA17">
        <f t="shared" si="7"/>
        <v>-270.06781725000002</v>
      </c>
      <c r="AC17" s="76" t="s">
        <v>15</v>
      </c>
      <c r="AD17" s="70" t="s">
        <v>84</v>
      </c>
      <c r="AE17" s="74">
        <f t="shared" si="8"/>
        <v>1.0764544500000173</v>
      </c>
      <c r="AF17" s="74">
        <f t="shared" si="9"/>
        <v>-8.8569049999984273E-2</v>
      </c>
      <c r="AG17" s="74">
        <f t="shared" si="10"/>
        <v>0.92048064999999424</v>
      </c>
      <c r="AH17" s="74">
        <f t="shared" si="11"/>
        <v>1.0006531500000428</v>
      </c>
    </row>
    <row r="18" spans="1:34" x14ac:dyDescent="0.35">
      <c r="A18" s="83" t="s">
        <v>16</v>
      </c>
      <c r="B18" s="4" t="s">
        <v>7</v>
      </c>
      <c r="C18" s="4">
        <v>-268.66744199999999</v>
      </c>
      <c r="D18" s="4">
        <v>-259.8222859</v>
      </c>
      <c r="E18" s="4">
        <v>-250.609666</v>
      </c>
      <c r="F18" s="4">
        <v>-257.14038399999998</v>
      </c>
      <c r="G18">
        <f>MIN(C18:C19)-C18</f>
        <v>-0.13072579999999334</v>
      </c>
      <c r="H18">
        <f t="shared" ref="H18" si="88">MIN(D18:D19)-D18</f>
        <v>0</v>
      </c>
      <c r="I18">
        <f t="shared" ref="I18" si="89">MIN(E18:E19)-E18</f>
        <v>0</v>
      </c>
      <c r="J18">
        <f t="shared" ref="J18" si="90">MIN(F18:F19)-F18</f>
        <v>0</v>
      </c>
      <c r="L18">
        <f t="shared" ref="L18" si="91">MIN(C18:C19)</f>
        <v>-268.79816779999999</v>
      </c>
      <c r="M18">
        <f t="shared" ref="M18" si="92">MIN(D18:D19)</f>
        <v>-259.8222859</v>
      </c>
      <c r="N18">
        <f t="shared" ref="N18" si="93">MIN(E18:E19)</f>
        <v>-250.609666</v>
      </c>
      <c r="O18">
        <f t="shared" ref="O18" si="94">MIN(F18:F19)</f>
        <v>-257.14038399999998</v>
      </c>
      <c r="AA18">
        <f t="shared" si="7"/>
        <v>-244.73097322000001</v>
      </c>
      <c r="AC18" s="76" t="s">
        <v>16</v>
      </c>
      <c r="AD18" s="70" t="s">
        <v>7</v>
      </c>
      <c r="AE18" s="74">
        <f t="shared" si="8"/>
        <v>-1.8984687799999844</v>
      </c>
      <c r="AF18" s="74">
        <f t="shared" si="9"/>
        <v>-2.9733126799999869</v>
      </c>
      <c r="AG18" s="74">
        <f t="shared" si="10"/>
        <v>-2.2996927799999942</v>
      </c>
      <c r="AH18" s="74">
        <f t="shared" si="11"/>
        <v>-3.1554107799999733</v>
      </c>
    </row>
    <row r="19" spans="1:34" x14ac:dyDescent="0.35">
      <c r="A19" s="83" t="s">
        <v>16</v>
      </c>
      <c r="B19" s="4" t="s">
        <v>8</v>
      </c>
      <c r="C19" s="6">
        <v>-268.79816779999999</v>
      </c>
      <c r="D19" s="6">
        <v>-259.52665339999999</v>
      </c>
      <c r="E19" s="4">
        <v>-250.2288394</v>
      </c>
      <c r="F19" s="4">
        <v>-256.8490458</v>
      </c>
      <c r="L19" s="68" t="str">
        <f t="shared" ref="L19" si="95">INDEX($B$2:$B$3, MATCH(MIN(C18:C19),C18:C19,0))</f>
        <v>hollow1</v>
      </c>
      <c r="M19" s="68" t="str">
        <f t="shared" ref="M19" si="96">INDEX($B$2:$B$3, MATCH(MIN(D18:D19),D18:D19,0))</f>
        <v>top</v>
      </c>
      <c r="N19" s="68" t="str">
        <f t="shared" ref="N19" si="97">INDEX($B$2:$B$3, MATCH(MIN(E18:E19),E18:E19,0))</f>
        <v>top</v>
      </c>
      <c r="O19" s="68" t="str">
        <f t="shared" ref="O19" si="98">INDEX($B$2:$B$3, MATCH(MIN(F18:F19),F18:F19,0))</f>
        <v>top</v>
      </c>
      <c r="AA19">
        <f t="shared" si="7"/>
        <v>-244.73097322000001</v>
      </c>
      <c r="AC19" s="76" t="s">
        <v>16</v>
      </c>
      <c r="AD19" s="70" t="s">
        <v>84</v>
      </c>
      <c r="AE19" s="74">
        <f t="shared" si="8"/>
        <v>-2.0291945799999778</v>
      </c>
      <c r="AF19" s="74">
        <f t="shared" si="9"/>
        <v>-2.6776801799999763</v>
      </c>
      <c r="AG19" s="74">
        <f t="shared" si="10"/>
        <v>-1.9188661799999882</v>
      </c>
      <c r="AH19" s="74">
        <f t="shared" si="11"/>
        <v>-2.8640725799999891</v>
      </c>
    </row>
    <row r="20" spans="1:34" x14ac:dyDescent="0.35">
      <c r="A20" s="83" t="s">
        <v>17</v>
      </c>
      <c r="B20" s="4" t="s">
        <v>7</v>
      </c>
      <c r="C20" s="4">
        <v>-342.82512450000002</v>
      </c>
      <c r="D20" s="4">
        <v>-326.54484220000001</v>
      </c>
      <c r="E20" s="4">
        <v>-323.37299669999999</v>
      </c>
      <c r="F20" s="4">
        <v>-324.2396281</v>
      </c>
      <c r="G20">
        <f>MIN(C20:C21)-C20</f>
        <v>0</v>
      </c>
      <c r="H20">
        <f t="shared" ref="H20" si="99">MIN(D20:D21)-D20</f>
        <v>-6.5332230999999865</v>
      </c>
      <c r="I20">
        <f t="shared" ref="I20" si="100">MIN(E20:E21)-E20</f>
        <v>-0.91445040000002109</v>
      </c>
      <c r="J20">
        <f t="shared" ref="J20" si="101">MIN(F20:F21)-F20</f>
        <v>-3.4154474999999707</v>
      </c>
      <c r="L20">
        <f t="shared" ref="L20" si="102">MIN(C20:C21)</f>
        <v>-342.82512450000002</v>
      </c>
      <c r="M20">
        <f t="shared" ref="M20" si="103">MIN(D20:D21)</f>
        <v>-333.07806529999999</v>
      </c>
      <c r="N20">
        <f>MIN(E21)</f>
        <v>-324.28744710000001</v>
      </c>
      <c r="O20">
        <f t="shared" ref="O20" si="104">MIN(F20:F21)</f>
        <v>-327.65507559999998</v>
      </c>
      <c r="AA20">
        <f t="shared" si="7"/>
        <v>-304.61279636</v>
      </c>
      <c r="AC20" s="76" t="s">
        <v>17</v>
      </c>
      <c r="AD20" s="70" t="s">
        <v>7</v>
      </c>
      <c r="AE20" s="74">
        <f t="shared" si="8"/>
        <v>-16.174328140000011</v>
      </c>
      <c r="AF20" s="74">
        <f t="shared" si="9"/>
        <v>-9.8140458400000004</v>
      </c>
      <c r="AG20" s="74">
        <f t="shared" si="10"/>
        <v>-15.181200339999982</v>
      </c>
      <c r="AH20" s="74">
        <f t="shared" si="11"/>
        <v>-10.372831740000001</v>
      </c>
    </row>
    <row r="21" spans="1:34" x14ac:dyDescent="0.35">
      <c r="A21" s="83" t="s">
        <v>17</v>
      </c>
      <c r="B21" s="4" t="s">
        <v>8</v>
      </c>
      <c r="C21" s="6">
        <v>-342.37212679999999</v>
      </c>
      <c r="D21" s="6">
        <v>-333.07806529999999</v>
      </c>
      <c r="E21" s="4">
        <v>-324.28744710000001</v>
      </c>
      <c r="F21" s="4">
        <v>-327.65507559999998</v>
      </c>
      <c r="L21" s="68" t="str">
        <f t="shared" ref="L21" si="105">INDEX($B$2:$B$3, MATCH(MIN(C20:C21),C20:C21,0))</f>
        <v>top</v>
      </c>
      <c r="M21" s="68" t="str">
        <f t="shared" ref="M21" si="106">INDEX($B$2:$B$3, MATCH(MIN(D20:D21),D20:D21,0))</f>
        <v>hollow1</v>
      </c>
      <c r="N21" s="68" t="str">
        <f t="shared" ref="N21" si="107">INDEX($B$2:$B$3, MATCH(MIN(E20:E21),E20:E21,0))</f>
        <v>hollow1</v>
      </c>
      <c r="O21" s="68" t="str">
        <f t="shared" ref="O21" si="108">INDEX($B$2:$B$3, MATCH(MIN(F20:F21),F20:F21,0))</f>
        <v>hollow1</v>
      </c>
      <c r="AA21">
        <f t="shared" si="7"/>
        <v>-304.61279636</v>
      </c>
      <c r="AC21" s="76" t="s">
        <v>17</v>
      </c>
      <c r="AD21" s="70" t="s">
        <v>84</v>
      </c>
      <c r="AE21" s="74">
        <f t="shared" si="8"/>
        <v>-15.721330439999985</v>
      </c>
      <c r="AF21" s="74">
        <f t="shared" si="9"/>
        <v>-16.347268939999985</v>
      </c>
      <c r="AG21" s="74">
        <f t="shared" si="10"/>
        <v>-16.095650740000004</v>
      </c>
      <c r="AH21" s="74">
        <f t="shared" si="11"/>
        <v>-13.788279239999971</v>
      </c>
    </row>
    <row r="22" spans="1:34" x14ac:dyDescent="0.35">
      <c r="A22" s="83" t="s">
        <v>18</v>
      </c>
      <c r="B22" s="4" t="s">
        <v>7</v>
      </c>
      <c r="C22" s="4">
        <v>-350.92425509999998</v>
      </c>
      <c r="D22" s="4">
        <v>-340.50042439999999</v>
      </c>
      <c r="E22" s="4">
        <v>-331.25346730000001</v>
      </c>
      <c r="F22" s="4">
        <v>-338.83313129999999</v>
      </c>
      <c r="G22">
        <f>MIN(C22:C23)-C22</f>
        <v>-0.32564810000002353</v>
      </c>
      <c r="H22">
        <f t="shared" ref="H22" si="109">MIN(D22:D23)-D22</f>
        <v>-1.8890000000055807E-3</v>
      </c>
      <c r="I22">
        <f t="shared" ref="I22" si="110">MIN(E22:E23)-E22</f>
        <v>0</v>
      </c>
      <c r="J22">
        <f t="shared" ref="J22" si="111">MIN(F22:F23)-F22</f>
        <v>0</v>
      </c>
      <c r="L22">
        <f t="shared" ref="L22" si="112">MIN(C22:C23)</f>
        <v>-351.24990320000001</v>
      </c>
      <c r="M22">
        <f t="shared" ref="M22" si="113">MIN(D22:D23)</f>
        <v>-340.50231339999999</v>
      </c>
      <c r="N22">
        <f t="shared" ref="N22" si="114">MIN(E22:E23)</f>
        <v>-331.25346730000001</v>
      </c>
      <c r="O22">
        <f t="shared" ref="O22" si="115">MIN(F22:F23)</f>
        <v>-338.83313129999999</v>
      </c>
      <c r="AA22">
        <f t="shared" si="7"/>
        <v>-327.63376549999998</v>
      </c>
      <c r="AC22" s="76" t="s">
        <v>18</v>
      </c>
      <c r="AD22" s="70" t="s">
        <v>7</v>
      </c>
      <c r="AE22" s="74">
        <f t="shared" si="8"/>
        <v>-1.252489600000001</v>
      </c>
      <c r="AF22" s="74">
        <f t="shared" si="9"/>
        <v>-0.74865890000000412</v>
      </c>
      <c r="AG22" s="74">
        <f t="shared" si="10"/>
        <v>-4.0701800000029653E-2</v>
      </c>
      <c r="AH22" s="74">
        <f t="shared" si="11"/>
        <v>-1.9453658000000096</v>
      </c>
    </row>
    <row r="23" spans="1:34" x14ac:dyDescent="0.35">
      <c r="A23" s="83" t="s">
        <v>18</v>
      </c>
      <c r="B23" s="4" t="s">
        <v>8</v>
      </c>
      <c r="C23" s="4">
        <v>-351.24990320000001</v>
      </c>
      <c r="D23" s="4">
        <v>-340.50231339999999</v>
      </c>
      <c r="E23" s="4">
        <v>-331.1079355</v>
      </c>
      <c r="F23" s="4">
        <v>-338.6715385</v>
      </c>
      <c r="L23" s="68" t="str">
        <f t="shared" ref="L23" si="116">INDEX($B$2:$B$3, MATCH(MIN(C22:C23),C22:C23,0))</f>
        <v>hollow1</v>
      </c>
      <c r="M23" s="68" t="str">
        <f t="shared" ref="M23" si="117">INDEX($B$2:$B$3, MATCH(MIN(D22:D23),D22:D23,0))</f>
        <v>hollow1</v>
      </c>
      <c r="N23" s="68" t="str">
        <f t="shared" ref="N23" si="118">INDEX($B$2:$B$3, MATCH(MIN(E22:E23),E22:E23,0))</f>
        <v>top</v>
      </c>
      <c r="O23" s="68" t="str">
        <f t="shared" ref="O23" si="119">INDEX($B$2:$B$3, MATCH(MIN(F22:F23),F22:F23,0))</f>
        <v>top</v>
      </c>
      <c r="AA23">
        <f t="shared" si="7"/>
        <v>-327.63376549999998</v>
      </c>
      <c r="AC23" s="76" t="s">
        <v>18</v>
      </c>
      <c r="AD23" s="70" t="s">
        <v>84</v>
      </c>
      <c r="AE23" s="74">
        <f t="shared" si="8"/>
        <v>-1.5781377000000245</v>
      </c>
      <c r="AF23" s="74">
        <f t="shared" si="9"/>
        <v>-0.7505479000000097</v>
      </c>
      <c r="AG23" s="74">
        <f t="shared" si="10"/>
        <v>0.1048299999999851</v>
      </c>
      <c r="AH23" s="74">
        <f t="shared" si="11"/>
        <v>-1.7837730000000156</v>
      </c>
    </row>
    <row r="24" spans="1:34" x14ac:dyDescent="0.35">
      <c r="A24" s="83" t="s">
        <v>19</v>
      </c>
      <c r="B24" s="4" t="s">
        <v>7</v>
      </c>
      <c r="C24" s="4">
        <v>-357.81050199999999</v>
      </c>
      <c r="D24" s="4">
        <v>-349.08960200000001</v>
      </c>
      <c r="E24" s="4">
        <v>-339.5621673</v>
      </c>
      <c r="F24" s="4">
        <v>-346.0113073</v>
      </c>
      <c r="G24">
        <f>MIN(C24:C25)-C24</f>
        <v>-0.30936239999999771</v>
      </c>
      <c r="H24">
        <f t="shared" ref="H24" si="120">MIN(D24:D25)-D24</f>
        <v>0</v>
      </c>
      <c r="I24">
        <f t="shared" ref="I24" si="121">MIN(E24:E25)-E24</f>
        <v>0</v>
      </c>
      <c r="J24">
        <f t="shared" ref="J24" si="122">MIN(F24:F25)-F24</f>
        <v>0</v>
      </c>
      <c r="L24">
        <f t="shared" ref="L24" si="123">MIN(C24:C25)</f>
        <v>-358.11986439999998</v>
      </c>
      <c r="M24">
        <f t="shared" ref="M24" si="124">MIN(D24:D25)</f>
        <v>-349.08960200000001</v>
      </c>
      <c r="N24">
        <f t="shared" ref="N24" si="125">MIN(E24:E25)</f>
        <v>-339.5621673</v>
      </c>
      <c r="O24">
        <f t="shared" ref="O24" si="126">MIN(F24:F25)</f>
        <v>-346.0113073</v>
      </c>
      <c r="AA24">
        <f t="shared" si="7"/>
        <v>-336.29197413000003</v>
      </c>
      <c r="AC24" s="76" t="s">
        <v>19</v>
      </c>
      <c r="AD24" s="70" t="s">
        <v>7</v>
      </c>
      <c r="AE24" s="74">
        <f t="shared" si="8"/>
        <v>0.51947213000004266</v>
      </c>
      <c r="AF24" s="74">
        <f t="shared" si="9"/>
        <v>-0.67962786999998492</v>
      </c>
      <c r="AG24" s="74">
        <f t="shared" si="10"/>
        <v>0.30880683000002973</v>
      </c>
      <c r="AH24" s="74">
        <f t="shared" si="11"/>
        <v>-0.46533316999997032</v>
      </c>
    </row>
    <row r="25" spans="1:34" x14ac:dyDescent="0.35">
      <c r="A25" s="83" t="s">
        <v>19</v>
      </c>
      <c r="B25" s="4" t="s">
        <v>8</v>
      </c>
      <c r="C25" s="4">
        <v>-358.11986439999998</v>
      </c>
      <c r="D25" s="4">
        <v>-349.08672109999998</v>
      </c>
      <c r="E25" s="4">
        <v>-339.41605879999997</v>
      </c>
      <c r="F25" s="4">
        <v>-345.40550009999998</v>
      </c>
      <c r="L25" s="68" t="str">
        <f t="shared" ref="L25" si="127">INDEX($B$2:$B$3, MATCH(MIN(C24:C25),C24:C25,0))</f>
        <v>hollow1</v>
      </c>
      <c r="M25" s="68" t="str">
        <f t="shared" ref="M25" si="128">INDEX($B$2:$B$3, MATCH(MIN(D24:D25),D24:D25,0))</f>
        <v>top</v>
      </c>
      <c r="N25" s="68" t="str">
        <f t="shared" ref="N25" si="129">INDEX($B$2:$B$3, MATCH(MIN(E24:E25),E24:E25,0))</f>
        <v>top</v>
      </c>
      <c r="O25" s="68" t="str">
        <f t="shared" ref="O25" si="130">INDEX($B$2:$B$3, MATCH(MIN(F24:F25),F24:F25,0))</f>
        <v>top</v>
      </c>
      <c r="AA25">
        <f t="shared" si="7"/>
        <v>-336.29197413000003</v>
      </c>
      <c r="AC25" s="76" t="s">
        <v>19</v>
      </c>
      <c r="AD25" s="70" t="s">
        <v>84</v>
      </c>
      <c r="AE25" s="74">
        <f t="shared" si="8"/>
        <v>0.21010973000004496</v>
      </c>
      <c r="AF25" s="74">
        <f t="shared" si="9"/>
        <v>-0.67674696999994843</v>
      </c>
      <c r="AG25" s="74">
        <f t="shared" si="10"/>
        <v>0.45491533000005502</v>
      </c>
      <c r="AH25" s="74">
        <f t="shared" si="11"/>
        <v>0.14047403000004488</v>
      </c>
    </row>
    <row r="26" spans="1:34" x14ac:dyDescent="0.35">
      <c r="A26" s="83" t="s">
        <v>20</v>
      </c>
      <c r="B26" s="4" t="s">
        <v>7</v>
      </c>
      <c r="C26" s="4">
        <v>-358.68313010000003</v>
      </c>
      <c r="D26" s="4">
        <v>-350.22237589999997</v>
      </c>
      <c r="E26" s="4">
        <v>-340.51733410000003</v>
      </c>
      <c r="F26" s="4">
        <v>-346.37681429999998</v>
      </c>
      <c r="G26">
        <f>MIN(C26:C27)-C26</f>
        <v>-0.22654349999999113</v>
      </c>
      <c r="H26">
        <f t="shared" ref="H26" si="131">MIN(D26:D27)-D26</f>
        <v>0</v>
      </c>
      <c r="I26">
        <f t="shared" ref="I26" si="132">MIN(E26:E27)-E26</f>
        <v>0</v>
      </c>
      <c r="J26">
        <f t="shared" ref="J26" si="133">MIN(F26:F27)-F26</f>
        <v>0</v>
      </c>
      <c r="L26">
        <f t="shared" ref="L26" si="134">MIN(C26:C27)</f>
        <v>-358.90967360000002</v>
      </c>
      <c r="M26">
        <f t="shared" ref="M26" si="135">MIN(D26:D27)</f>
        <v>-350.22237589999997</v>
      </c>
      <c r="N26">
        <f t="shared" ref="N26" si="136">MIN(E26:E27)</f>
        <v>-340.51733410000003</v>
      </c>
      <c r="O26">
        <f t="shared" ref="O26" si="137">MIN(F26:F27)</f>
        <v>-346.37681429999998</v>
      </c>
      <c r="AA26">
        <f t="shared" si="7"/>
        <v>-336.94878917</v>
      </c>
      <c r="AC26" s="76" t="s">
        <v>20</v>
      </c>
      <c r="AD26" s="70" t="s">
        <v>7</v>
      </c>
      <c r="AE26" s="74">
        <f t="shared" si="8"/>
        <v>0.3036590699999695</v>
      </c>
      <c r="AF26" s="74">
        <f t="shared" si="9"/>
        <v>-1.1555867299999765</v>
      </c>
      <c r="AG26" s="74">
        <f t="shared" si="10"/>
        <v>1.0455069999970146E-2</v>
      </c>
      <c r="AH26" s="74">
        <f t="shared" si="11"/>
        <v>-0.17402512999998043</v>
      </c>
    </row>
    <row r="27" spans="1:34" x14ac:dyDescent="0.35">
      <c r="A27" s="83" t="s">
        <v>20</v>
      </c>
      <c r="B27" s="4" t="s">
        <v>8</v>
      </c>
      <c r="C27" s="4">
        <v>-358.90967360000002</v>
      </c>
      <c r="D27" s="4">
        <v>-350.22205559999998</v>
      </c>
      <c r="E27" s="4">
        <v>-340.10790470000001</v>
      </c>
      <c r="F27" s="4">
        <v>-345.81237590000001</v>
      </c>
      <c r="L27" s="68" t="str">
        <f t="shared" ref="L27" si="138">INDEX($B$2:$B$3, MATCH(MIN(C26:C27),C26:C27,0))</f>
        <v>hollow1</v>
      </c>
      <c r="M27" s="68" t="str">
        <f t="shared" ref="M27" si="139">INDEX($B$2:$B$3, MATCH(MIN(D26:D27),D26:D27,0))</f>
        <v>top</v>
      </c>
      <c r="N27" s="68" t="str">
        <f t="shared" ref="N27" si="140">INDEX($B$2:$B$3, MATCH(MIN(E26:E27),E26:E27,0))</f>
        <v>top</v>
      </c>
      <c r="O27" s="68" t="str">
        <f t="shared" ref="O27" si="141">INDEX($B$2:$B$3, MATCH(MIN(F26:F27),F26:F27,0))</f>
        <v>top</v>
      </c>
      <c r="AA27">
        <f t="shared" si="7"/>
        <v>-336.94878917</v>
      </c>
      <c r="AC27" s="76" t="s">
        <v>20</v>
      </c>
      <c r="AD27" s="70" t="s">
        <v>84</v>
      </c>
      <c r="AE27" s="74">
        <f t="shared" si="8"/>
        <v>7.7115569999978373E-2</v>
      </c>
      <c r="AF27" s="74">
        <f t="shared" si="9"/>
        <v>-1.155266429999978</v>
      </c>
      <c r="AG27" s="74">
        <f t="shared" si="10"/>
        <v>0.41988446999999196</v>
      </c>
      <c r="AH27" s="74">
        <f t="shared" si="11"/>
        <v>0.39041326999999137</v>
      </c>
    </row>
    <row r="28" spans="1:34" x14ac:dyDescent="0.35">
      <c r="A28" s="83" t="s">
        <v>21</v>
      </c>
      <c r="B28" s="4" t="s">
        <v>7</v>
      </c>
      <c r="C28" s="4">
        <v>-338.63239529999998</v>
      </c>
      <c r="D28" s="4">
        <v>-330.31515889999997</v>
      </c>
      <c r="E28" s="4">
        <v>-320.3400451</v>
      </c>
      <c r="F28" s="4">
        <v>-325.19349720000002</v>
      </c>
      <c r="G28">
        <f>MIN(C28:C29)-C28</f>
        <v>-0.12013569999999163</v>
      </c>
      <c r="H28">
        <f t="shared" ref="H28" si="142">MIN(D28:D29)-D28</f>
        <v>0</v>
      </c>
      <c r="I28">
        <f t="shared" ref="I28" si="143">MIN(E28:E29)-E28</f>
        <v>0</v>
      </c>
      <c r="J28">
        <f t="shared" ref="J28" si="144">MIN(F28:F29)-F28</f>
        <v>0</v>
      </c>
      <c r="L28">
        <f t="shared" ref="L28" si="145">MIN(C28:C29)</f>
        <v>-338.75253099999998</v>
      </c>
      <c r="M28">
        <f t="shared" ref="M28" si="146">MIN(D28:D29)</f>
        <v>-330.31515889999997</v>
      </c>
      <c r="N28">
        <f t="shared" ref="N28" si="147">MIN(E28:E29)</f>
        <v>-320.3400451</v>
      </c>
      <c r="O28">
        <f t="shared" ref="O28" si="148">MIN(F28:F29)</f>
        <v>-325.19349720000002</v>
      </c>
      <c r="AA28">
        <f t="shared" si="7"/>
        <v>-316.56662510000001</v>
      </c>
      <c r="AC28" s="76" t="s">
        <v>21</v>
      </c>
      <c r="AD28" s="70" t="s">
        <v>7</v>
      </c>
      <c r="AE28" s="74">
        <f t="shared" si="8"/>
        <v>-2.7770199999974654E-2</v>
      </c>
      <c r="AF28" s="74">
        <f t="shared" si="9"/>
        <v>-1.6305337999999612</v>
      </c>
      <c r="AG28" s="74">
        <f t="shared" si="10"/>
        <v>-0.19441999999998716</v>
      </c>
      <c r="AH28" s="74">
        <f t="shared" si="11"/>
        <v>0.62712789999998586</v>
      </c>
    </row>
    <row r="29" spans="1:34" x14ac:dyDescent="0.35">
      <c r="A29" s="83" t="s">
        <v>21</v>
      </c>
      <c r="B29" s="4" t="s">
        <v>8</v>
      </c>
      <c r="C29" s="4">
        <v>-338.75253099999998</v>
      </c>
      <c r="D29" s="4">
        <v>-329.50290430000001</v>
      </c>
      <c r="E29" s="4">
        <v>-319.87618629999997</v>
      </c>
      <c r="F29" s="4">
        <v>-325.10488379999998</v>
      </c>
      <c r="L29" s="68" t="str">
        <f t="shared" ref="L29" si="149">INDEX($B$2:$B$3, MATCH(MIN(C28:C29),C28:C29,0))</f>
        <v>hollow1</v>
      </c>
      <c r="M29" s="68" t="str">
        <f t="shared" ref="M29" si="150">INDEX($B$2:$B$3, MATCH(MIN(D28:D29),D28:D29,0))</f>
        <v>top</v>
      </c>
      <c r="N29" s="68" t="str">
        <f t="shared" ref="N29" si="151">INDEX($B$2:$B$3, MATCH(MIN(E28:E29),E28:E29,0))</f>
        <v>top</v>
      </c>
      <c r="O29" s="68" t="str">
        <f t="shared" ref="O29" si="152">INDEX($B$2:$B$3, MATCH(MIN(F28:F29),F28:F29,0))</f>
        <v>top</v>
      </c>
      <c r="AA29">
        <f t="shared" si="7"/>
        <v>-316.56662510000001</v>
      </c>
      <c r="AC29" s="76" t="s">
        <v>21</v>
      </c>
      <c r="AD29" s="70" t="s">
        <v>84</v>
      </c>
      <c r="AE29" s="74">
        <f t="shared" si="8"/>
        <v>-0.14790589999996628</v>
      </c>
      <c r="AF29" s="74">
        <f t="shared" si="9"/>
        <v>-0.81827920000000098</v>
      </c>
      <c r="AG29" s="74">
        <f t="shared" si="10"/>
        <v>0.26943880000003828</v>
      </c>
      <c r="AH29" s="74">
        <f t="shared" si="11"/>
        <v>0.71574130000002834</v>
      </c>
    </row>
    <row r="30" spans="1:34" x14ac:dyDescent="0.35">
      <c r="A30" s="83" t="s">
        <v>22</v>
      </c>
      <c r="B30" s="4" t="s">
        <v>7</v>
      </c>
      <c r="C30" s="4">
        <v>-326.06019909999998</v>
      </c>
      <c r="D30" s="4">
        <v>-317.26276919999998</v>
      </c>
      <c r="E30" s="4">
        <v>-307.73869910000002</v>
      </c>
      <c r="F30" s="4">
        <v>-312.23937640000003</v>
      </c>
      <c r="G30">
        <f>MIN(C30:C31)-C30</f>
        <v>0</v>
      </c>
      <c r="H30">
        <f t="shared" ref="H30" si="153">MIN(D30:D31)-D30</f>
        <v>-0.19784570000001622</v>
      </c>
      <c r="I30">
        <f t="shared" ref="I30" si="154">MIN(E30:E31)-E30</f>
        <v>0</v>
      </c>
      <c r="J30">
        <f t="shared" ref="J30" si="155">MIN(F30:F31)-F30</f>
        <v>0</v>
      </c>
      <c r="L30">
        <f t="shared" ref="L30" si="156">MIN(C30:C31)</f>
        <v>-326.06019909999998</v>
      </c>
      <c r="M30">
        <f t="shared" ref="M30" si="157">MIN(D30:D31)</f>
        <v>-317.4606149</v>
      </c>
      <c r="N30">
        <f t="shared" ref="N30" si="158">MIN(E30:E31)</f>
        <v>-307.73869910000002</v>
      </c>
      <c r="O30">
        <f t="shared" ref="O30" si="159">MIN(F30:F31)</f>
        <v>-312.23937640000003</v>
      </c>
      <c r="AA30">
        <f t="shared" si="7"/>
        <v>-304.33515631</v>
      </c>
      <c r="AC30" s="76" t="s">
        <v>22</v>
      </c>
      <c r="AD30" s="70" t="s">
        <v>7</v>
      </c>
      <c r="AE30" s="74">
        <f t="shared" si="8"/>
        <v>0.31295721000002485</v>
      </c>
      <c r="AF30" s="74">
        <f t="shared" si="9"/>
        <v>-0.80961288999997727</v>
      </c>
      <c r="AG30" s="74">
        <f t="shared" si="10"/>
        <v>0.17545720999998293</v>
      </c>
      <c r="AH30" s="74">
        <f t="shared" si="11"/>
        <v>1.3497799099999761</v>
      </c>
    </row>
    <row r="31" spans="1:34" x14ac:dyDescent="0.35">
      <c r="A31" s="83" t="s">
        <v>22</v>
      </c>
      <c r="B31" s="4" t="s">
        <v>8</v>
      </c>
      <c r="C31" s="4">
        <v>-326.04455899999999</v>
      </c>
      <c r="D31" s="4">
        <v>-317.4606149</v>
      </c>
      <c r="E31" s="4">
        <v>-307.51687579999998</v>
      </c>
      <c r="F31" s="4">
        <v>-311.99198999999999</v>
      </c>
      <c r="L31" s="68" t="str">
        <f t="shared" ref="L31" si="160">INDEX($B$2:$B$3, MATCH(MIN(C30:C31),C30:C31,0))</f>
        <v>top</v>
      </c>
      <c r="M31" s="68" t="str">
        <f t="shared" ref="M31" si="161">INDEX($B$2:$B$3, MATCH(MIN(D30:D31),D30:D31,0))</f>
        <v>hollow1</v>
      </c>
      <c r="N31" s="68" t="str">
        <f t="shared" ref="N31" si="162">INDEX($B$2:$B$3, MATCH(MIN(E30:E31),E30:E31,0))</f>
        <v>top</v>
      </c>
      <c r="O31" s="68" t="str">
        <f t="shared" ref="O31" si="163">INDEX($B$2:$B$3, MATCH(MIN(F30:F31),F30:F31,0))</f>
        <v>top</v>
      </c>
      <c r="AA31">
        <f t="shared" si="7"/>
        <v>-304.33515631</v>
      </c>
      <c r="AC31" s="76" t="s">
        <v>22</v>
      </c>
      <c r="AD31" s="70" t="s">
        <v>84</v>
      </c>
      <c r="AE31" s="74">
        <f t="shared" si="8"/>
        <v>0.32859731000000947</v>
      </c>
      <c r="AF31" s="74">
        <f t="shared" si="9"/>
        <v>-1.0074585899999935</v>
      </c>
      <c r="AG31" s="74">
        <f t="shared" si="10"/>
        <v>0.39728051000002251</v>
      </c>
      <c r="AH31" s="74">
        <f t="shared" si="11"/>
        <v>1.5971663100000151</v>
      </c>
    </row>
    <row r="32" spans="1:34" x14ac:dyDescent="0.35">
      <c r="A32" s="83" t="s">
        <v>23</v>
      </c>
      <c r="B32" s="4" t="s">
        <v>7</v>
      </c>
      <c r="C32" s="4">
        <v>-278.3497246</v>
      </c>
      <c r="D32" s="4">
        <v>-270.01116619999999</v>
      </c>
      <c r="E32" s="4">
        <v>-259.67296160000001</v>
      </c>
      <c r="F32" s="4">
        <v>-265.42110472000002</v>
      </c>
      <c r="G32">
        <f>MIN(C32:C33)-C32</f>
        <v>-2.393818500000009</v>
      </c>
      <c r="H32">
        <f t="shared" ref="H32" si="164">MIN(D32:D33)-D32</f>
        <v>0</v>
      </c>
      <c r="I32">
        <f t="shared" ref="I32" si="165">MIN(E32:E33)-E32</f>
        <v>-0.51435199999997394</v>
      </c>
      <c r="J32">
        <f t="shared" ref="J32" si="166">MIN(F32:F33)-F32</f>
        <v>-2.605843880000009</v>
      </c>
      <c r="L32">
        <f>MIN(C32)</f>
        <v>-278.3497246</v>
      </c>
      <c r="M32">
        <f t="shared" ref="M32" si="167">MIN(D32:D33)</f>
        <v>-270.01116619999999</v>
      </c>
      <c r="N32">
        <f t="shared" ref="N32" si="168">MIN(E32:E33)</f>
        <v>-260.18731359999998</v>
      </c>
      <c r="O32">
        <f>MIN(F32)</f>
        <v>-265.42110472000002</v>
      </c>
      <c r="AA32">
        <f t="shared" si="7"/>
        <v>-257.67476336999999</v>
      </c>
      <c r="AC32" s="76" t="s">
        <v>23</v>
      </c>
      <c r="AD32" s="70" t="s">
        <v>7</v>
      </c>
      <c r="AE32" s="74">
        <f t="shared" si="8"/>
        <v>1.3630387699999917</v>
      </c>
      <c r="AF32" s="74">
        <f t="shared" si="9"/>
        <v>-0.21840282999999694</v>
      </c>
      <c r="AG32" s="74">
        <f t="shared" si="10"/>
        <v>1.5808017699999861</v>
      </c>
      <c r="AH32" s="74">
        <f t="shared" si="11"/>
        <v>1.5076586499999771</v>
      </c>
    </row>
    <row r="33" spans="1:34" x14ac:dyDescent="0.35">
      <c r="A33" s="83" t="s">
        <v>23</v>
      </c>
      <c r="B33" s="4" t="s">
        <v>8</v>
      </c>
      <c r="C33" s="4">
        <v>-280.74354310000001</v>
      </c>
      <c r="D33" s="4">
        <v>-269.97798649999999</v>
      </c>
      <c r="E33" s="5">
        <v>-260.18731359999998</v>
      </c>
      <c r="F33" s="4">
        <v>-268.02694860000003</v>
      </c>
      <c r="L33" s="68" t="str">
        <f t="shared" ref="L33" si="169">INDEX($B$2:$B$3, MATCH(MIN(C32:C33),C32:C33,0))</f>
        <v>hollow1</v>
      </c>
      <c r="M33" s="68" t="str">
        <f t="shared" ref="M33" si="170">INDEX($B$2:$B$3, MATCH(MIN(D32:D33),D32:D33,0))</f>
        <v>top</v>
      </c>
      <c r="N33" s="68" t="str">
        <f t="shared" ref="N33" si="171">INDEX($B$2:$B$3, MATCH(MIN(E32:E33),E32:E33,0))</f>
        <v>hollow1</v>
      </c>
      <c r="O33" s="68" t="str">
        <f t="shared" ref="O33" si="172">INDEX($B$2:$B$3, MATCH(MIN(F32:F33),F32:F33,0))</f>
        <v>hollow1</v>
      </c>
      <c r="AA33">
        <f t="shared" si="7"/>
        <v>-257.67476336999999</v>
      </c>
      <c r="AC33" s="76" t="s">
        <v>23</v>
      </c>
      <c r="AD33" s="70" t="s">
        <v>84</v>
      </c>
      <c r="AE33" s="74">
        <f t="shared" si="8"/>
        <v>-1.0307797300000172</v>
      </c>
      <c r="AF33" s="74">
        <f t="shared" si="9"/>
        <v>-0.1852231299999918</v>
      </c>
      <c r="AG33" s="74">
        <f t="shared" si="10"/>
        <v>1.0664497700000122</v>
      </c>
      <c r="AH33" s="74">
        <f t="shared" si="11"/>
        <v>-1.0981852300000319</v>
      </c>
    </row>
  </sheetData>
  <mergeCells count="32">
    <mergeCell ref="A12:A13"/>
    <mergeCell ref="A2:A3"/>
    <mergeCell ref="A4:A5"/>
    <mergeCell ref="A6:A7"/>
    <mergeCell ref="A8:A9"/>
    <mergeCell ref="A10:A11"/>
    <mergeCell ref="A26:A27"/>
    <mergeCell ref="A28:A29"/>
    <mergeCell ref="A30:A31"/>
    <mergeCell ref="A32:A33"/>
    <mergeCell ref="A14:A15"/>
    <mergeCell ref="A16:A17"/>
    <mergeCell ref="A18:A19"/>
    <mergeCell ref="A20:A21"/>
    <mergeCell ref="A22:A23"/>
    <mergeCell ref="A24:A25"/>
    <mergeCell ref="AC2:AC3"/>
    <mergeCell ref="AC4:AC5"/>
    <mergeCell ref="AC6:AC7"/>
    <mergeCell ref="AC8:AC9"/>
    <mergeCell ref="AC10:AC11"/>
    <mergeCell ref="AC12:AC13"/>
    <mergeCell ref="AC14:AC15"/>
    <mergeCell ref="AC16:AC17"/>
    <mergeCell ref="AC18:AC19"/>
    <mergeCell ref="AC20:AC21"/>
    <mergeCell ref="AC32:AC33"/>
    <mergeCell ref="AC22:AC23"/>
    <mergeCell ref="AC24:AC25"/>
    <mergeCell ref="AC26:AC27"/>
    <mergeCell ref="AC28:AC29"/>
    <mergeCell ref="AC30:AC31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5"/>
  <sheetViews>
    <sheetView topLeftCell="K1" workbookViewId="0">
      <selection activeCell="T14" sqref="T14"/>
    </sheetView>
  </sheetViews>
  <sheetFormatPr defaultRowHeight="14.5" x14ac:dyDescent="0.35"/>
  <cols>
    <col min="1" max="16384" width="8.7265625" style="40"/>
  </cols>
  <sheetData>
    <row r="1" spans="2:29" x14ac:dyDescent="0.35">
      <c r="L1" s="85" t="s">
        <v>39</v>
      </c>
      <c r="M1" s="85"/>
      <c r="N1" s="85"/>
      <c r="O1" s="85"/>
      <c r="Q1" s="86" t="s">
        <v>40</v>
      </c>
      <c r="R1" s="86"/>
      <c r="T1" s="85" t="s">
        <v>41</v>
      </c>
      <c r="U1" s="85"/>
      <c r="V1" s="85"/>
      <c r="W1" s="85"/>
    </row>
    <row r="2" spans="2:29" x14ac:dyDescent="0.35">
      <c r="C2" s="40" t="s">
        <v>38</v>
      </c>
      <c r="D2" s="40" t="s">
        <v>42</v>
      </c>
      <c r="E2" s="40" t="s">
        <v>43</v>
      </c>
      <c r="F2" s="40" t="s">
        <v>44</v>
      </c>
      <c r="G2" s="40" t="s">
        <v>45</v>
      </c>
      <c r="I2" s="41"/>
      <c r="J2" s="42" t="s">
        <v>35</v>
      </c>
      <c r="L2" s="40" t="s">
        <v>42</v>
      </c>
      <c r="M2" s="40" t="s">
        <v>43</v>
      </c>
      <c r="N2" s="40" t="s">
        <v>44</v>
      </c>
      <c r="O2" s="40" t="s">
        <v>45</v>
      </c>
      <c r="Q2" s="43" t="s">
        <v>46</v>
      </c>
      <c r="R2" s="44" t="s">
        <v>47</v>
      </c>
      <c r="T2" s="43" t="s">
        <v>48</v>
      </c>
      <c r="U2" s="43" t="s">
        <v>42</v>
      </c>
      <c r="V2" s="43" t="s">
        <v>43</v>
      </c>
      <c r="W2" s="43" t="s">
        <v>49</v>
      </c>
      <c r="Y2" s="43" t="s">
        <v>50</v>
      </c>
      <c r="Z2" s="43" t="s">
        <v>51</v>
      </c>
      <c r="AA2" s="43" t="s">
        <v>52</v>
      </c>
      <c r="AB2" s="43" t="s">
        <v>53</v>
      </c>
      <c r="AC2" s="43" t="s">
        <v>54</v>
      </c>
    </row>
    <row r="3" spans="2:29" x14ac:dyDescent="0.35">
      <c r="B3" s="40" t="s">
        <v>55</v>
      </c>
      <c r="C3" s="40">
        <v>-285.37088276999998</v>
      </c>
      <c r="D3" s="40">
        <f>single!L54</f>
        <v>-307.00320395</v>
      </c>
      <c r="E3" s="40">
        <f>single!M54</f>
        <v>-297.85147833000002</v>
      </c>
      <c r="F3" s="40">
        <f>single!N54</f>
        <v>-288.60726597000001</v>
      </c>
      <c r="G3" s="40">
        <f>single!O54</f>
        <v>-293.37647772999998</v>
      </c>
      <c r="I3" s="45" t="s">
        <v>36</v>
      </c>
      <c r="J3" s="42">
        <v>-7.1580000000000004</v>
      </c>
      <c r="K3" s="40" t="s">
        <v>70</v>
      </c>
      <c r="L3" s="40">
        <f>D3-C3-$J$4-0.5*$J$3</f>
        <v>0.40567881999998034</v>
      </c>
      <c r="M3" s="40">
        <f>E3-C3-$J$6</f>
        <v>-0.3625955600000399</v>
      </c>
      <c r="N3" s="40">
        <f>F3-C3-0.5*$J$3</f>
        <v>0.34261679999996586</v>
      </c>
      <c r="O3" s="40">
        <f>G3-C3-$J$5+0.5*$J$3</f>
        <v>1.2484050400000037</v>
      </c>
      <c r="Q3" s="46">
        <f>D3+$Y$33</f>
        <v>-306.51720395000001</v>
      </c>
      <c r="R3" s="46">
        <f>E3+$Y$34</f>
        <v>-297.84147833000003</v>
      </c>
      <c r="S3" s="40" t="s">
        <v>70</v>
      </c>
      <c r="T3" s="47">
        <v>0</v>
      </c>
      <c r="U3" s="43">
        <f>Q3-C3-0.5*$Y$25-$Y$26</f>
        <v>0.81967881999997161</v>
      </c>
      <c r="V3" s="48">
        <f>R3+$Y$27-C3-$Y$25-$Y$26</f>
        <v>0.21640443999995185</v>
      </c>
      <c r="W3" s="43">
        <f>$Y$28+$Y$27-$Y$26-$Y$25</f>
        <v>0.12300000000000111</v>
      </c>
      <c r="X3" s="40" t="s">
        <v>70</v>
      </c>
      <c r="Y3" s="46">
        <f>Q3-C3-0.5*$Y$25-$Y$26</f>
        <v>0.81967881999997161</v>
      </c>
      <c r="Z3" s="46">
        <f>R3+$Y$27-$Y$26-$Y$25-C3</f>
        <v>0.21640443999996251</v>
      </c>
      <c r="AA3" s="46">
        <f>F3+$Y$32-C3-0.5*$Y$25</f>
        <v>0.50061679999998709</v>
      </c>
      <c r="AB3" s="46">
        <f>G3+$Y$35+0.5*$Y$25-C3-$Y$27</f>
        <v>1.5814050399999946</v>
      </c>
      <c r="AC3" s="46">
        <f>Y3-AA3</f>
        <v>0.31906201999998451</v>
      </c>
    </row>
    <row r="4" spans="2:29" x14ac:dyDescent="0.35">
      <c r="B4" s="40" t="s">
        <v>6</v>
      </c>
      <c r="C4" s="40">
        <v>-310.00375278000001</v>
      </c>
      <c r="D4" s="40">
        <f ca="1">overly!U2</f>
        <v>-337.44924320000001</v>
      </c>
      <c r="E4" s="40">
        <f ca="1">overly!V2</f>
        <v>-326.99867799999998</v>
      </c>
      <c r="F4" s="40">
        <f ca="1">overly!W2</f>
        <v>-318.04112889999999</v>
      </c>
      <c r="G4" s="40">
        <f ca="1">overly!X2</f>
        <v>-325.04792830000002</v>
      </c>
      <c r="I4" s="45" t="s">
        <v>37</v>
      </c>
      <c r="J4" s="42">
        <v>-18.459</v>
      </c>
      <c r="K4" s="40" t="s">
        <v>6</v>
      </c>
      <c r="L4" s="40">
        <f t="shared" ref="L4:L19" ca="1" si="0">D4-C4-$J$4-0.5*$J$3</f>
        <v>-5.4074904199999985</v>
      </c>
      <c r="M4" s="40">
        <f t="shared" ref="M4:M19" ca="1" si="1">E4-C4-$J$6</f>
        <v>-4.8769252199999702</v>
      </c>
      <c r="N4" s="40">
        <f t="shared" ref="N4:N19" ca="1" si="2">F4-C4-0.5*$J$3</f>
        <v>-4.4583761199999756</v>
      </c>
      <c r="O4" s="40">
        <f t="shared" ref="O4:O19" ca="1" si="3">G4-C4-$J$5+0.5*$J$3</f>
        <v>-5.7901755200000107</v>
      </c>
      <c r="Q4" s="46">
        <f t="shared" ref="Q4:Q18" ca="1" si="4">D4+$Y$33</f>
        <v>-336.96324320000002</v>
      </c>
      <c r="R4" s="46">
        <f t="shared" ref="R4:R19" ca="1" si="5">E4+$Y$34</f>
        <v>-326.98867799999999</v>
      </c>
      <c r="S4" s="40" t="s">
        <v>6</v>
      </c>
      <c r="T4" s="47">
        <v>0</v>
      </c>
      <c r="U4" s="43">
        <f t="shared" ref="U4:U19" ca="1" si="6">Q4-C4-0.5*$Y$25-$Y$26</f>
        <v>-4.9934904200000076</v>
      </c>
      <c r="V4" s="48">
        <f t="shared" ref="V4:V19" ca="1" si="7">R4+$Y$27-C4-$Y$25-$Y$26</f>
        <v>-4.2979252199999785</v>
      </c>
      <c r="W4" s="43">
        <f>$Y$28+$Y$27-$Y$26-$Y$25</f>
        <v>0.12300000000000111</v>
      </c>
      <c r="X4" s="21" t="s">
        <v>6</v>
      </c>
      <c r="Y4" s="46">
        <f t="shared" ref="Y4:Y19" ca="1" si="8">Q4-C4-0.5*$Y$25-$Y$26</f>
        <v>-4.9934904200000076</v>
      </c>
      <c r="Z4" s="46">
        <f t="shared" ref="Z4:Z19" ca="1" si="9">R4+$Y$27-$Y$26-$Y$25-C4</f>
        <v>-4.2979252199999678</v>
      </c>
      <c r="AA4" s="46">
        <f t="shared" ref="AA4:AA19" ca="1" si="10">F4+$Y$32-C4-0.5*$Y$25</f>
        <v>-4.3003761199999548</v>
      </c>
      <c r="AB4" s="46">
        <f t="shared" ref="AB4:AB19" ca="1" si="11">G4+$Y$35+0.5*$Y$25-C4-$Y$27</f>
        <v>-5.4571755200000194</v>
      </c>
      <c r="AC4" s="46">
        <f t="shared" ref="AC4:AC19" ca="1" si="12">Y4-AA4</f>
        <v>-0.69311430000005281</v>
      </c>
    </row>
    <row r="5" spans="2:29" x14ac:dyDescent="0.35">
      <c r="B5" s="40" t="s">
        <v>9</v>
      </c>
      <c r="C5" s="40">
        <v>-330.03709393999998</v>
      </c>
      <c r="D5" s="40">
        <f ca="1">overly!U3</f>
        <v>-351.90123779999999</v>
      </c>
      <c r="E5" s="40">
        <f ca="1">overly!V3</f>
        <v>-342.8658317</v>
      </c>
      <c r="F5" s="40">
        <f ca="1">overly!W3</f>
        <v>-333.6363465</v>
      </c>
      <c r="G5" s="40">
        <f ca="1">overly!X3</f>
        <v>-339.90428659999998</v>
      </c>
      <c r="I5" s="45" t="s">
        <v>34</v>
      </c>
      <c r="J5" s="63">
        <v>-12.833</v>
      </c>
      <c r="K5" s="40" t="s">
        <v>9</v>
      </c>
      <c r="L5" s="40">
        <f t="shared" ca="1" si="0"/>
        <v>0.17385613999998695</v>
      </c>
      <c r="M5" s="40">
        <f t="shared" ca="1" si="1"/>
        <v>-0.71073776000002375</v>
      </c>
      <c r="N5" s="40">
        <f t="shared" ca="1" si="2"/>
        <v>-2.0252560000024733E-2</v>
      </c>
      <c r="O5" s="40">
        <f t="shared" ca="1" si="3"/>
        <v>-0.61319266000000061</v>
      </c>
      <c r="Q5" s="46">
        <f t="shared" ca="1" si="4"/>
        <v>-351.4152378</v>
      </c>
      <c r="R5" s="46">
        <f t="shared" ca="1" si="5"/>
        <v>-342.85583170000001</v>
      </c>
      <c r="S5" s="40" t="s">
        <v>9</v>
      </c>
      <c r="T5" s="47">
        <v>0</v>
      </c>
      <c r="U5" s="43">
        <f t="shared" ca="1" si="6"/>
        <v>0.58785613999997821</v>
      </c>
      <c r="V5" s="48">
        <f t="shared" ca="1" si="7"/>
        <v>-0.13173776000003201</v>
      </c>
      <c r="W5" s="43">
        <f t="shared" ref="W5:W19" si="13">$Y$28+$Y$27-$Y$26-$Y$25</f>
        <v>0.12300000000000111</v>
      </c>
      <c r="X5" s="21" t="s">
        <v>9</v>
      </c>
      <c r="Y5" s="46">
        <f t="shared" ca="1" si="8"/>
        <v>0.58785613999997821</v>
      </c>
      <c r="Z5" s="46">
        <f t="shared" ca="1" si="9"/>
        <v>-0.13173776000002135</v>
      </c>
      <c r="AA5" s="46">
        <f t="shared" ca="1" si="10"/>
        <v>0.1377474399999965</v>
      </c>
      <c r="AB5" s="46">
        <f t="shared" ca="1" si="11"/>
        <v>-0.28019266000000975</v>
      </c>
      <c r="AC5" s="46">
        <f t="shared" ca="1" si="12"/>
        <v>0.45010869999998171</v>
      </c>
    </row>
    <row r="6" spans="2:29" x14ac:dyDescent="0.35">
      <c r="B6" s="40" t="s">
        <v>10</v>
      </c>
      <c r="C6" s="40">
        <v>-328.98640502000001</v>
      </c>
      <c r="D6" s="40">
        <f ca="1">overly!U4</f>
        <v>-350.84033010000002</v>
      </c>
      <c r="E6" s="40">
        <f ca="1">overly!V4</f>
        <v>-342.03091339999997</v>
      </c>
      <c r="F6" s="40">
        <f ca="1">overly!W4</f>
        <v>-332.32629559999998</v>
      </c>
      <c r="G6" s="40">
        <f ca="1">overly!X4</f>
        <v>-338.48749299999997</v>
      </c>
      <c r="I6" s="45" t="s">
        <v>3</v>
      </c>
      <c r="J6" s="42">
        <v>-12.118</v>
      </c>
      <c r="K6" s="40" t="s">
        <v>10</v>
      </c>
      <c r="L6" s="40">
        <f t="shared" ca="1" si="0"/>
        <v>0.18407491999998937</v>
      </c>
      <c r="M6" s="40">
        <f t="shared" ca="1" si="1"/>
        <v>-0.9265083799999676</v>
      </c>
      <c r="N6" s="40">
        <f t="shared" ca="1" si="2"/>
        <v>0.23910942000002633</v>
      </c>
      <c r="O6" s="40">
        <f t="shared" ca="1" si="3"/>
        <v>-0.24708797999996568</v>
      </c>
      <c r="Q6" s="46">
        <f t="shared" ca="1" si="4"/>
        <v>-350.35433010000003</v>
      </c>
      <c r="R6" s="46">
        <f t="shared" ca="1" si="5"/>
        <v>-342.02091339999998</v>
      </c>
      <c r="S6" s="40" t="s">
        <v>10</v>
      </c>
      <c r="T6" s="47">
        <v>0</v>
      </c>
      <c r="U6" s="43">
        <f t="shared" ca="1" si="6"/>
        <v>0.59807491999998064</v>
      </c>
      <c r="V6" s="48">
        <f t="shared" ca="1" si="7"/>
        <v>-0.34750837999997586</v>
      </c>
      <c r="W6" s="43">
        <f t="shared" si="13"/>
        <v>0.12300000000000111</v>
      </c>
      <c r="X6" s="69" t="s">
        <v>10</v>
      </c>
      <c r="Y6" s="46">
        <f t="shared" ca="1" si="8"/>
        <v>0.59807491999998064</v>
      </c>
      <c r="Z6" s="46">
        <f t="shared" ca="1" si="9"/>
        <v>-0.3475083799999652</v>
      </c>
      <c r="AA6" s="46">
        <f t="shared" ca="1" si="10"/>
        <v>0.39710942000004756</v>
      </c>
      <c r="AB6" s="46">
        <f ca="1">G6+$Y$35+0.5*$Y$25-C6-$Y$27</f>
        <v>8.591202000002518E-2</v>
      </c>
      <c r="AC6" s="46">
        <f t="shared" ca="1" si="12"/>
        <v>0.20096549999993307</v>
      </c>
    </row>
    <row r="7" spans="2:29" x14ac:dyDescent="0.35">
      <c r="B7" s="40" t="s">
        <v>11</v>
      </c>
      <c r="C7" s="40">
        <v>-315.96698997999999</v>
      </c>
      <c r="D7" s="40">
        <f ca="1">overly!U5</f>
        <v>-338.48363289999998</v>
      </c>
      <c r="E7" s="40">
        <f ca="1">overly!V5</f>
        <v>-329.67194119999999</v>
      </c>
      <c r="F7" s="40">
        <f ca="1">overly!W5</f>
        <v>-319.4787159</v>
      </c>
      <c r="G7" s="40">
        <f ca="1">overly!X5</f>
        <v>-325.83103849999998</v>
      </c>
      <c r="K7" s="40" t="s">
        <v>11</v>
      </c>
      <c r="L7" s="40">
        <f t="shared" ca="1" si="0"/>
        <v>-0.47864291999998132</v>
      </c>
      <c r="M7" s="40">
        <f t="shared" ca="1" si="1"/>
        <v>-1.5869512199999978</v>
      </c>
      <c r="N7" s="40">
        <f t="shared" ca="1" si="2"/>
        <v>6.7274079999996683E-2</v>
      </c>
      <c r="O7" s="40">
        <f t="shared" ca="1" si="3"/>
        <v>-0.610048519999983</v>
      </c>
      <c r="Q7" s="46">
        <f t="shared" ca="1" si="4"/>
        <v>-337.99763289999999</v>
      </c>
      <c r="R7" s="46">
        <f t="shared" ca="1" si="5"/>
        <v>-329.6619412</v>
      </c>
      <c r="S7" s="40" t="s">
        <v>11</v>
      </c>
      <c r="T7" s="47">
        <v>0</v>
      </c>
      <c r="U7" s="43">
        <f t="shared" ca="1" si="6"/>
        <v>-6.4642919999990056E-2</v>
      </c>
      <c r="V7" s="48">
        <f t="shared" ca="1" si="7"/>
        <v>-1.007951220000006</v>
      </c>
      <c r="W7" s="43">
        <f t="shared" si="13"/>
        <v>0.12300000000000111</v>
      </c>
      <c r="X7" s="69" t="s">
        <v>11</v>
      </c>
      <c r="Y7" s="46">
        <f t="shared" ca="1" si="8"/>
        <v>-6.4642919999990056E-2</v>
      </c>
      <c r="Z7" s="46">
        <f t="shared" ca="1" si="9"/>
        <v>-1.0079512199999954</v>
      </c>
      <c r="AA7" s="46">
        <f t="shared" ca="1" si="10"/>
        <v>0.22527408000001792</v>
      </c>
      <c r="AB7" s="46">
        <f t="shared" ca="1" si="11"/>
        <v>-0.27704851999999214</v>
      </c>
      <c r="AC7" s="46">
        <f t="shared" ca="1" si="12"/>
        <v>-0.28991700000000797</v>
      </c>
    </row>
    <row r="8" spans="2:29" x14ac:dyDescent="0.35">
      <c r="B8" s="40" t="s">
        <v>12</v>
      </c>
      <c r="C8" s="40">
        <v>-307.01223512000001</v>
      </c>
      <c r="D8" s="40">
        <f ca="1">overly!U6</f>
        <v>-330.61574289999999</v>
      </c>
      <c r="E8" s="40">
        <f ca="1">overly!V6</f>
        <v>-321.16718809999998</v>
      </c>
      <c r="F8" s="40">
        <f ca="1">overly!W6</f>
        <v>-310.6238176</v>
      </c>
      <c r="G8" s="40">
        <f ca="1">overly!X6</f>
        <v>-317.06582639999999</v>
      </c>
      <c r="K8" s="40" t="s">
        <v>12</v>
      </c>
      <c r="L8" s="40">
        <f t="shared" ca="1" si="0"/>
        <v>-1.5655077799999728</v>
      </c>
      <c r="M8" s="40">
        <f t="shared" ca="1" si="1"/>
        <v>-2.0369529799999615</v>
      </c>
      <c r="N8" s="40">
        <f t="shared" ca="1" si="2"/>
        <v>-3.2582479999981206E-2</v>
      </c>
      <c r="O8" s="40">
        <f t="shared" ca="1" si="3"/>
        <v>-0.79959127999997781</v>
      </c>
      <c r="Q8" s="46">
        <f t="shared" ca="1" si="4"/>
        <v>-330.1297429</v>
      </c>
      <c r="R8" s="46">
        <f t="shared" ca="1" si="5"/>
        <v>-321.15718809999998</v>
      </c>
      <c r="S8" s="40" t="s">
        <v>12</v>
      </c>
      <c r="T8" s="47">
        <v>0</v>
      </c>
      <c r="U8" s="43">
        <f t="shared" ca="1" si="6"/>
        <v>-1.1515077799999816</v>
      </c>
      <c r="V8" s="48">
        <f t="shared" ca="1" si="7"/>
        <v>-1.4579529799999698</v>
      </c>
      <c r="W8" s="43">
        <f t="shared" si="13"/>
        <v>0.12300000000000111</v>
      </c>
      <c r="X8" s="69" t="s">
        <v>12</v>
      </c>
      <c r="Y8" s="46">
        <f t="shared" ca="1" si="8"/>
        <v>-1.1515077799999816</v>
      </c>
      <c r="Z8" s="46">
        <f t="shared" ca="1" si="9"/>
        <v>-1.4579529799999591</v>
      </c>
      <c r="AA8" s="46">
        <f t="shared" ca="1" si="10"/>
        <v>0.12541752000004003</v>
      </c>
      <c r="AB8" s="46">
        <f t="shared" ca="1" si="11"/>
        <v>-0.46659127999998695</v>
      </c>
      <c r="AC8" s="46">
        <f t="shared" ca="1" si="12"/>
        <v>-1.2769253000000216</v>
      </c>
    </row>
    <row r="9" spans="2:29" x14ac:dyDescent="0.35">
      <c r="B9" s="40" t="s">
        <v>13</v>
      </c>
      <c r="C9" s="40">
        <v>-298.14920612999998</v>
      </c>
      <c r="D9" s="40">
        <f ca="1">overly!U7</f>
        <v>-321.0154321</v>
      </c>
      <c r="E9" s="40">
        <f ca="1">overly!V7</f>
        <v>-312.22010449999999</v>
      </c>
      <c r="F9" s="40">
        <f ca="1">overly!W7</f>
        <v>-301.60185960000001</v>
      </c>
      <c r="G9" s="40">
        <f ca="1">overly!X7</f>
        <v>-307.82089439999999</v>
      </c>
      <c r="K9" s="40" t="s">
        <v>13</v>
      </c>
      <c r="L9" s="40">
        <f t="shared" ca="1" si="0"/>
        <v>-0.82822597000001652</v>
      </c>
      <c r="M9" s="40">
        <f t="shared" ca="1" si="1"/>
        <v>-1.9528983700000087</v>
      </c>
      <c r="N9" s="40">
        <f t="shared" ca="1" si="2"/>
        <v>0.12634652999997042</v>
      </c>
      <c r="O9" s="40">
        <f t="shared" ca="1" si="3"/>
        <v>-0.41768827000000419</v>
      </c>
      <c r="Q9" s="46">
        <f t="shared" ca="1" si="4"/>
        <v>-320.52943210000001</v>
      </c>
      <c r="R9" s="46">
        <f t="shared" ca="1" si="5"/>
        <v>-312.2101045</v>
      </c>
      <c r="S9" s="40" t="s">
        <v>13</v>
      </c>
      <c r="T9" s="47">
        <v>0</v>
      </c>
      <c r="U9" s="43">
        <f t="shared" ca="1" si="6"/>
        <v>-0.41422597000002526</v>
      </c>
      <c r="V9" s="48">
        <f t="shared" ca="1" si="7"/>
        <v>-1.3738983700000169</v>
      </c>
      <c r="W9" s="43">
        <f t="shared" si="13"/>
        <v>0.12300000000000111</v>
      </c>
      <c r="X9" s="69" t="s">
        <v>13</v>
      </c>
      <c r="Y9" s="46">
        <f t="shared" ca="1" si="8"/>
        <v>-0.41422597000002526</v>
      </c>
      <c r="Z9" s="46">
        <f t="shared" ca="1" si="9"/>
        <v>-1.3738983700000063</v>
      </c>
      <c r="AA9" s="46">
        <f t="shared" ca="1" si="10"/>
        <v>0.28434652999999166</v>
      </c>
      <c r="AB9" s="46">
        <f t="shared" ca="1" si="11"/>
        <v>-8.4688270000013333E-2</v>
      </c>
      <c r="AC9" s="46">
        <f t="shared" ca="1" si="12"/>
        <v>-0.69857250000001692</v>
      </c>
    </row>
    <row r="10" spans="2:29" x14ac:dyDescent="0.35">
      <c r="B10" s="40" t="s">
        <v>14</v>
      </c>
      <c r="C10" s="40">
        <v>-287.20426621000001</v>
      </c>
      <c r="D10" s="40">
        <f ca="1">overly!U8</f>
        <v>-309.6807632</v>
      </c>
      <c r="E10" s="40">
        <f ca="1">overly!V8</f>
        <v>-300.32129579999997</v>
      </c>
      <c r="F10" s="40">
        <f ca="1">overly!W8</f>
        <v>-290.51623310000002</v>
      </c>
      <c r="G10" s="40">
        <f ca="1">overly!X8</f>
        <v>-296.9272302</v>
      </c>
      <c r="K10" s="40" t="s">
        <v>14</v>
      </c>
      <c r="L10" s="40">
        <f t="shared" ca="1" si="0"/>
        <v>-0.4384969899999871</v>
      </c>
      <c r="M10" s="40">
        <f t="shared" ca="1" si="1"/>
        <v>-0.99902958999995839</v>
      </c>
      <c r="N10" s="40">
        <f t="shared" ca="1" si="2"/>
        <v>0.2670331099999923</v>
      </c>
      <c r="O10" s="40">
        <f t="shared" ca="1" si="3"/>
        <v>-0.46896398999998246</v>
      </c>
      <c r="Q10" s="46">
        <f t="shared" ca="1" si="4"/>
        <v>-309.19476320000001</v>
      </c>
      <c r="R10" s="46">
        <f t="shared" ca="1" si="5"/>
        <v>-300.31129579999998</v>
      </c>
      <c r="S10" s="40" t="s">
        <v>14</v>
      </c>
      <c r="T10" s="47">
        <v>0</v>
      </c>
      <c r="U10" s="43">
        <f t="shared" ca="1" si="6"/>
        <v>-2.4496989999995833E-2</v>
      </c>
      <c r="V10" s="48">
        <f t="shared" ca="1" si="7"/>
        <v>-0.42002958999996665</v>
      </c>
      <c r="W10" s="43">
        <f t="shared" si="13"/>
        <v>0.12300000000000111</v>
      </c>
      <c r="X10" s="69" t="s">
        <v>14</v>
      </c>
      <c r="Y10" s="46">
        <f t="shared" ca="1" si="8"/>
        <v>-2.4496989999995833E-2</v>
      </c>
      <c r="Z10" s="46">
        <f t="shared" ca="1" si="9"/>
        <v>-0.42002958999995599</v>
      </c>
      <c r="AA10" s="46">
        <f t="shared" ca="1" si="10"/>
        <v>0.42503311000001354</v>
      </c>
      <c r="AB10" s="46">
        <f t="shared" ca="1" si="11"/>
        <v>-0.1359639899999916</v>
      </c>
      <c r="AC10" s="46">
        <f t="shared" ca="1" si="12"/>
        <v>-0.44953010000000937</v>
      </c>
    </row>
    <row r="11" spans="2:29" x14ac:dyDescent="0.35">
      <c r="B11" s="40" t="s">
        <v>15</v>
      </c>
      <c r="C11" s="40">
        <v>-270.06781725000002</v>
      </c>
      <c r="D11" s="40">
        <f ca="1">overly!U9</f>
        <v>-291.1315558</v>
      </c>
      <c r="E11" s="40">
        <f ca="1">overly!V9</f>
        <v>-282.51854489999999</v>
      </c>
      <c r="F11" s="40">
        <f ca="1">overly!W9</f>
        <v>-272.72633660000002</v>
      </c>
      <c r="G11" s="40">
        <f ca="1">overly!X9</f>
        <v>-278.32116409999998</v>
      </c>
      <c r="K11" s="40" t="s">
        <v>15</v>
      </c>
      <c r="L11" s="40">
        <f t="shared" ca="1" si="0"/>
        <v>0.97426145000001751</v>
      </c>
      <c r="M11" s="40">
        <f t="shared" ca="1" si="1"/>
        <v>-0.33272764999997584</v>
      </c>
      <c r="N11" s="40">
        <f t="shared" ca="1" si="2"/>
        <v>0.92048064999999424</v>
      </c>
      <c r="O11" s="40">
        <f t="shared" ca="1" si="3"/>
        <v>1.0006531500000428</v>
      </c>
      <c r="Q11" s="46">
        <f t="shared" ca="1" si="4"/>
        <v>-290.64555580000001</v>
      </c>
      <c r="R11" s="46">
        <f t="shared" ca="1" si="5"/>
        <v>-282.5085449</v>
      </c>
      <c r="S11" s="40" t="s">
        <v>15</v>
      </c>
      <c r="T11" s="47">
        <v>0</v>
      </c>
      <c r="U11" s="43">
        <f t="shared" ca="1" si="6"/>
        <v>1.3882614500000088</v>
      </c>
      <c r="V11" s="48">
        <f t="shared" ca="1" si="7"/>
        <v>0.2462723500000159</v>
      </c>
      <c r="W11" s="43">
        <f t="shared" si="13"/>
        <v>0.12300000000000111</v>
      </c>
      <c r="X11" s="21" t="s">
        <v>15</v>
      </c>
      <c r="Y11" s="46">
        <f t="shared" ca="1" si="8"/>
        <v>1.3882614500000088</v>
      </c>
      <c r="Z11" s="46">
        <f t="shared" ca="1" si="9"/>
        <v>0.24627235000002656</v>
      </c>
      <c r="AA11" s="46">
        <f t="shared" ca="1" si="10"/>
        <v>1.0784806500000155</v>
      </c>
      <c r="AB11" s="46">
        <f t="shared" ca="1" si="11"/>
        <v>1.3336531500000337</v>
      </c>
      <c r="AC11" s="46">
        <f t="shared" ca="1" si="12"/>
        <v>0.30978079999999331</v>
      </c>
    </row>
    <row r="12" spans="2:29" x14ac:dyDescent="0.35">
      <c r="B12" s="40" t="s">
        <v>16</v>
      </c>
      <c r="C12" s="40">
        <v>-244.73097322000001</v>
      </c>
      <c r="D12" s="40">
        <f ca="1">overly!U10</f>
        <v>-268.79816779999999</v>
      </c>
      <c r="E12" s="40">
        <f ca="1">overly!V10</f>
        <v>-259.8222859</v>
      </c>
      <c r="F12" s="40">
        <f ca="1">overly!W10</f>
        <v>-250.609666</v>
      </c>
      <c r="G12" s="40">
        <f ca="1">overly!X10</f>
        <v>-257.14038399999998</v>
      </c>
      <c r="K12" s="40" t="s">
        <v>16</v>
      </c>
      <c r="L12" s="40">
        <f t="shared" ca="1" si="0"/>
        <v>-2.0291945799999778</v>
      </c>
      <c r="M12" s="40">
        <f t="shared" ca="1" si="1"/>
        <v>-2.9733126799999869</v>
      </c>
      <c r="N12" s="40">
        <f t="shared" ca="1" si="2"/>
        <v>-2.2996927799999942</v>
      </c>
      <c r="O12" s="40">
        <f t="shared" ca="1" si="3"/>
        <v>-3.1554107799999733</v>
      </c>
      <c r="Q12" s="46">
        <f t="shared" ca="1" si="4"/>
        <v>-268.3121678</v>
      </c>
      <c r="R12" s="46">
        <f t="shared" ca="1" si="5"/>
        <v>-259.81228590000001</v>
      </c>
      <c r="S12" s="40" t="s">
        <v>16</v>
      </c>
      <c r="T12" s="47">
        <v>0</v>
      </c>
      <c r="U12" s="43">
        <f t="shared" ca="1" si="6"/>
        <v>-1.6151945799999865</v>
      </c>
      <c r="V12" s="48">
        <f t="shared" ca="1" si="7"/>
        <v>-2.3943126799999952</v>
      </c>
      <c r="W12" s="43">
        <f t="shared" si="13"/>
        <v>0.12300000000000111</v>
      </c>
      <c r="X12" s="21" t="s">
        <v>16</v>
      </c>
      <c r="Y12" s="46">
        <f t="shared" ca="1" si="8"/>
        <v>-1.6151945799999865</v>
      </c>
      <c r="Z12" s="46">
        <f t="shared" ca="1" si="9"/>
        <v>-2.3943126799999845</v>
      </c>
      <c r="AA12" s="46">
        <f t="shared" ca="1" si="10"/>
        <v>-2.1416927800000014</v>
      </c>
      <c r="AB12" s="46">
        <f t="shared" ca="1" si="11"/>
        <v>-2.8224107799999825</v>
      </c>
      <c r="AC12" s="46">
        <f t="shared" ca="1" si="12"/>
        <v>0.5264982000000149</v>
      </c>
    </row>
    <row r="13" spans="2:29" x14ac:dyDescent="0.35">
      <c r="B13" s="40" t="s">
        <v>17</v>
      </c>
      <c r="C13" s="40">
        <v>-304.61279636</v>
      </c>
      <c r="D13" s="40">
        <f ca="1">overly!U11</f>
        <v>-342.82512450000002</v>
      </c>
      <c r="E13" s="40">
        <f ca="1">overly!V11</f>
        <v>-333.07806529999999</v>
      </c>
      <c r="F13" s="40">
        <f ca="1">overly!W11</f>
        <v>-324.28744710000001</v>
      </c>
      <c r="G13" s="40">
        <f ca="1">overly!X11</f>
        <v>-327.65507559999998</v>
      </c>
      <c r="K13" s="40" t="s">
        <v>17</v>
      </c>
      <c r="L13" s="40">
        <f t="shared" ca="1" si="0"/>
        <v>-16.174328140000011</v>
      </c>
      <c r="M13" s="40">
        <f t="shared" ca="1" si="1"/>
        <v>-16.347268939999985</v>
      </c>
      <c r="N13" s="40">
        <f t="shared" ca="1" si="2"/>
        <v>-16.095650740000004</v>
      </c>
      <c r="O13" s="40">
        <f t="shared" ca="1" si="3"/>
        <v>-13.788279239999971</v>
      </c>
      <c r="Q13" s="46">
        <f t="shared" ca="1" si="4"/>
        <v>-342.33912450000003</v>
      </c>
      <c r="R13" s="46">
        <f t="shared" ca="1" si="5"/>
        <v>-333.0680653</v>
      </c>
      <c r="S13" s="40" t="s">
        <v>17</v>
      </c>
      <c r="T13" s="47">
        <v>0</v>
      </c>
      <c r="U13" s="43">
        <f t="shared" ca="1" si="6"/>
        <v>-15.76032814000002</v>
      </c>
      <c r="V13" s="48">
        <f t="shared" ca="1" si="7"/>
        <v>-15.768268939999992</v>
      </c>
      <c r="W13" s="43">
        <f t="shared" si="13"/>
        <v>0.12300000000000111</v>
      </c>
      <c r="X13" s="21" t="s">
        <v>17</v>
      </c>
      <c r="Y13" s="46">
        <f t="shared" ca="1" si="8"/>
        <v>-15.76032814000002</v>
      </c>
      <c r="Z13" s="46">
        <f t="shared" ca="1" si="9"/>
        <v>-15.768268939999984</v>
      </c>
      <c r="AA13" s="46">
        <f t="shared" ca="1" si="10"/>
        <v>-15.937650739999983</v>
      </c>
      <c r="AB13" s="46">
        <f t="shared" ca="1" si="11"/>
        <v>-13.45527923999998</v>
      </c>
      <c r="AC13" s="46">
        <f t="shared" ca="1" si="12"/>
        <v>0.1773225999999628</v>
      </c>
    </row>
    <row r="14" spans="2:29" x14ac:dyDescent="0.35">
      <c r="B14" s="40" t="s">
        <v>18</v>
      </c>
      <c r="C14" s="40">
        <v>-327.63376549999998</v>
      </c>
      <c r="D14" s="40">
        <f ca="1">overly!U12</f>
        <v>-351.24990320000001</v>
      </c>
      <c r="E14" s="40">
        <f ca="1">overly!V12</f>
        <v>-340.50231339999999</v>
      </c>
      <c r="F14" s="40">
        <f ca="1">overly!W12</f>
        <v>-331.25346730000001</v>
      </c>
      <c r="G14" s="40">
        <f ca="1">overly!X12</f>
        <v>-338.83313129999999</v>
      </c>
      <c r="K14" s="40" t="s">
        <v>18</v>
      </c>
      <c r="L14" s="40">
        <f t="shared" ca="1" si="0"/>
        <v>-1.5781377000000245</v>
      </c>
      <c r="M14" s="40">
        <f t="shared" ca="1" si="1"/>
        <v>-0.7505479000000097</v>
      </c>
      <c r="N14" s="40">
        <f t="shared" ca="1" si="2"/>
        <v>-4.0701800000029653E-2</v>
      </c>
      <c r="O14" s="40">
        <f t="shared" ca="1" si="3"/>
        <v>-1.9453658000000096</v>
      </c>
      <c r="Q14" s="46">
        <f t="shared" ca="1" si="4"/>
        <v>-350.76390320000002</v>
      </c>
      <c r="R14" s="46">
        <f t="shared" ca="1" si="5"/>
        <v>-340.4923134</v>
      </c>
      <c r="S14" s="40" t="s">
        <v>18</v>
      </c>
      <c r="T14" s="47">
        <v>0</v>
      </c>
      <c r="U14" s="43">
        <f t="shared" ca="1" si="6"/>
        <v>-1.1641377000000332</v>
      </c>
      <c r="V14" s="48">
        <f t="shared" ca="1" si="7"/>
        <v>-0.17154790000001796</v>
      </c>
      <c r="W14" s="43">
        <f t="shared" si="13"/>
        <v>0.12300000000000111</v>
      </c>
      <c r="X14" s="21" t="s">
        <v>18</v>
      </c>
      <c r="Y14" s="46">
        <f t="shared" ca="1" si="8"/>
        <v>-1.1641377000000332</v>
      </c>
      <c r="Z14" s="46">
        <f t="shared" ca="1" si="9"/>
        <v>-0.1715479000000073</v>
      </c>
      <c r="AA14" s="46">
        <f t="shared" ca="1" si="10"/>
        <v>0.11729819999999158</v>
      </c>
      <c r="AB14" s="46">
        <f t="shared" ca="1" si="11"/>
        <v>-1.6123658000000187</v>
      </c>
      <c r="AC14" s="46">
        <f t="shared" ca="1" si="12"/>
        <v>-1.2814359000000248</v>
      </c>
    </row>
    <row r="15" spans="2:29" x14ac:dyDescent="0.35">
      <c r="B15" s="40" t="s">
        <v>19</v>
      </c>
      <c r="C15" s="40">
        <v>-336.29197413000003</v>
      </c>
      <c r="D15" s="40">
        <f ca="1">overly!U13</f>
        <v>-358.11986439999998</v>
      </c>
      <c r="E15" s="40">
        <f ca="1">overly!V13</f>
        <v>-349.08960200000001</v>
      </c>
      <c r="F15" s="40">
        <f ca="1">overly!W13</f>
        <v>-339.5621673</v>
      </c>
      <c r="G15" s="40">
        <f ca="1">overly!X13</f>
        <v>-346.0113073</v>
      </c>
      <c r="K15" s="40" t="s">
        <v>19</v>
      </c>
      <c r="L15" s="40">
        <f t="shared" ca="1" si="0"/>
        <v>0.21010973000004496</v>
      </c>
      <c r="M15" s="40">
        <f t="shared" ca="1" si="1"/>
        <v>-0.67962786999998492</v>
      </c>
      <c r="N15" s="40">
        <f t="shared" ca="1" si="2"/>
        <v>0.30880683000002973</v>
      </c>
      <c r="O15" s="40">
        <f t="shared" ca="1" si="3"/>
        <v>-0.46533316999997032</v>
      </c>
      <c r="Q15" s="46">
        <f t="shared" ca="1" si="4"/>
        <v>-357.63386439999999</v>
      </c>
      <c r="R15" s="46">
        <f t="shared" ca="1" si="5"/>
        <v>-349.07960200000002</v>
      </c>
      <c r="S15" s="40" t="s">
        <v>19</v>
      </c>
      <c r="T15" s="47">
        <v>0</v>
      </c>
      <c r="U15" s="43">
        <f t="shared" ca="1" si="6"/>
        <v>0.62410973000003622</v>
      </c>
      <c r="V15" s="48">
        <f t="shared" ca="1" si="7"/>
        <v>-0.10062786999999318</v>
      </c>
      <c r="W15" s="43">
        <f t="shared" si="13"/>
        <v>0.12300000000000111</v>
      </c>
      <c r="X15" s="21" t="s">
        <v>19</v>
      </c>
      <c r="Y15" s="46">
        <f t="shared" ca="1" si="8"/>
        <v>0.62410973000003622</v>
      </c>
      <c r="Z15" s="46">
        <f t="shared" ca="1" si="9"/>
        <v>-0.10062786999998252</v>
      </c>
      <c r="AA15" s="46">
        <f t="shared" ca="1" si="10"/>
        <v>0.46680683000005097</v>
      </c>
      <c r="AB15" s="46">
        <f t="shared" ca="1" si="11"/>
        <v>-0.13233316999997946</v>
      </c>
      <c r="AC15" s="46">
        <f t="shared" ca="1" si="12"/>
        <v>0.15730289999998526</v>
      </c>
    </row>
    <row r="16" spans="2:29" x14ac:dyDescent="0.35">
      <c r="B16" s="40" t="s">
        <v>20</v>
      </c>
      <c r="C16" s="40">
        <v>-336.94878917</v>
      </c>
      <c r="D16" s="40">
        <f ca="1">overly!U14</f>
        <v>-358.90967360000002</v>
      </c>
      <c r="E16" s="40">
        <f ca="1">overly!V14</f>
        <v>-350.22237589999997</v>
      </c>
      <c r="F16" s="40">
        <f ca="1">overly!W14</f>
        <v>-340.51733410000003</v>
      </c>
      <c r="G16" s="40">
        <f ca="1">overly!X14</f>
        <v>-346.37681429999998</v>
      </c>
      <c r="K16" s="40" t="s">
        <v>20</v>
      </c>
      <c r="L16" s="40">
        <f t="shared" ca="1" si="0"/>
        <v>7.7115569999978373E-2</v>
      </c>
      <c r="M16" s="40">
        <f t="shared" ca="1" si="1"/>
        <v>-1.1555867299999765</v>
      </c>
      <c r="N16" s="40">
        <f t="shared" ca="1" si="2"/>
        <v>1.0455069999970146E-2</v>
      </c>
      <c r="O16" s="40">
        <f t="shared" ca="1" si="3"/>
        <v>-0.17402512999998043</v>
      </c>
      <c r="Q16" s="46">
        <f t="shared" ca="1" si="4"/>
        <v>-358.42367360000003</v>
      </c>
      <c r="R16" s="46">
        <f t="shared" ca="1" si="5"/>
        <v>-350.21237589999998</v>
      </c>
      <c r="S16" s="40" t="s">
        <v>20</v>
      </c>
      <c r="T16" s="47">
        <v>0</v>
      </c>
      <c r="U16" s="43">
        <f t="shared" ca="1" si="6"/>
        <v>0.49111556999996964</v>
      </c>
      <c r="V16" s="48">
        <f t="shared" ca="1" si="7"/>
        <v>-0.57658672999998473</v>
      </c>
      <c r="W16" s="43">
        <f t="shared" si="13"/>
        <v>0.12300000000000111</v>
      </c>
      <c r="X16" s="21" t="s">
        <v>20</v>
      </c>
      <c r="Y16" s="46">
        <f t="shared" ca="1" si="8"/>
        <v>0.49111556999996964</v>
      </c>
      <c r="Z16" s="46">
        <f t="shared" ca="1" si="9"/>
        <v>-0.57658672999997407</v>
      </c>
      <c r="AA16" s="46">
        <f t="shared" ca="1" si="10"/>
        <v>0.16845506999999138</v>
      </c>
      <c r="AB16" s="46">
        <f t="shared" ca="1" si="11"/>
        <v>0.15897487000001043</v>
      </c>
      <c r="AC16" s="46">
        <f t="shared" ca="1" si="12"/>
        <v>0.32266049999997826</v>
      </c>
    </row>
    <row r="17" spans="2:29" x14ac:dyDescent="0.35">
      <c r="B17" s="40" t="s">
        <v>21</v>
      </c>
      <c r="C17" s="40">
        <v>-316.56662510000001</v>
      </c>
      <c r="D17" s="40">
        <f ca="1">overly!U15</f>
        <v>-338.75253099999998</v>
      </c>
      <c r="E17" s="40">
        <f ca="1">overly!V15</f>
        <v>-330.31515889999997</v>
      </c>
      <c r="F17" s="40">
        <f ca="1">overly!W15</f>
        <v>-320.3400451</v>
      </c>
      <c r="G17" s="40">
        <f ca="1">overly!X15</f>
        <v>-325.19349720000002</v>
      </c>
      <c r="K17" s="40" t="s">
        <v>21</v>
      </c>
      <c r="L17" s="40">
        <f t="shared" ca="1" si="0"/>
        <v>-0.14790589999996628</v>
      </c>
      <c r="M17" s="40">
        <f t="shared" ca="1" si="1"/>
        <v>-1.6305337999999612</v>
      </c>
      <c r="N17" s="40">
        <f t="shared" ca="1" si="2"/>
        <v>-0.19441999999998716</v>
      </c>
      <c r="O17" s="40">
        <f t="shared" ca="1" si="3"/>
        <v>0.62712789999998586</v>
      </c>
      <c r="Q17" s="46">
        <f t="shared" ca="1" si="4"/>
        <v>-338.26653099999999</v>
      </c>
      <c r="R17" s="46">
        <f t="shared" ca="1" si="5"/>
        <v>-330.30515889999998</v>
      </c>
      <c r="S17" s="40" t="s">
        <v>21</v>
      </c>
      <c r="T17" s="47">
        <v>0</v>
      </c>
      <c r="U17" s="43">
        <f t="shared" ca="1" si="6"/>
        <v>0.26609410000002498</v>
      </c>
      <c r="V17" s="48">
        <f t="shared" ca="1" si="7"/>
        <v>-1.0515337999999694</v>
      </c>
      <c r="W17" s="43">
        <f t="shared" si="13"/>
        <v>0.12300000000000111</v>
      </c>
      <c r="X17" s="21" t="s">
        <v>21</v>
      </c>
      <c r="Y17" s="46">
        <f t="shared" ca="1" si="8"/>
        <v>0.26609410000002498</v>
      </c>
      <c r="Z17" s="46">
        <f t="shared" ca="1" si="9"/>
        <v>-1.0515337999999588</v>
      </c>
      <c r="AA17" s="46">
        <f t="shared" ca="1" si="10"/>
        <v>-3.6419999999965924E-2</v>
      </c>
      <c r="AB17" s="46">
        <f t="shared" ca="1" si="11"/>
        <v>0.96012789999997672</v>
      </c>
      <c r="AC17" s="46">
        <f t="shared" ca="1" si="12"/>
        <v>0.3025140999999909</v>
      </c>
    </row>
    <row r="18" spans="2:29" x14ac:dyDescent="0.35">
      <c r="B18" s="40" t="s">
        <v>22</v>
      </c>
      <c r="C18" s="40">
        <v>-304.33515631</v>
      </c>
      <c r="D18" s="40">
        <f ca="1">overly!U16</f>
        <v>-326.06019909999998</v>
      </c>
      <c r="E18" s="40">
        <f ca="1">overly!V16</f>
        <v>-317.4606149</v>
      </c>
      <c r="F18" s="40">
        <f ca="1">overly!W16</f>
        <v>-307.73869910000002</v>
      </c>
      <c r="G18" s="40">
        <f ca="1">overly!X16</f>
        <v>-312.23937640000003</v>
      </c>
      <c r="K18" s="40" t="s">
        <v>22</v>
      </c>
      <c r="L18" s="40">
        <f t="shared" ca="1" si="0"/>
        <v>0.31295721000002485</v>
      </c>
      <c r="M18" s="40">
        <f t="shared" ca="1" si="1"/>
        <v>-1.0074585899999935</v>
      </c>
      <c r="N18" s="40">
        <f t="shared" ca="1" si="2"/>
        <v>0.17545720999998293</v>
      </c>
      <c r="O18" s="40">
        <f t="shared" ca="1" si="3"/>
        <v>1.3497799099999761</v>
      </c>
      <c r="Q18" s="46">
        <f t="shared" ca="1" si="4"/>
        <v>-325.57419909999999</v>
      </c>
      <c r="R18" s="46">
        <f t="shared" ca="1" si="5"/>
        <v>-317.45061490000001</v>
      </c>
      <c r="S18" s="40" t="s">
        <v>22</v>
      </c>
      <c r="T18" s="47">
        <v>0</v>
      </c>
      <c r="U18" s="43">
        <f t="shared" ca="1" si="6"/>
        <v>0.72695721000001612</v>
      </c>
      <c r="V18" s="48">
        <f t="shared" ca="1" si="7"/>
        <v>-0.42845859000000175</v>
      </c>
      <c r="W18" s="43">
        <f t="shared" si="13"/>
        <v>0.12300000000000111</v>
      </c>
      <c r="X18" s="21" t="s">
        <v>22</v>
      </c>
      <c r="Y18" s="46">
        <f t="shared" ca="1" si="8"/>
        <v>0.72695721000001612</v>
      </c>
      <c r="Z18" s="46">
        <f t="shared" ca="1" si="9"/>
        <v>-0.42845858999999109</v>
      </c>
      <c r="AA18" s="46">
        <f t="shared" ca="1" si="10"/>
        <v>0.33345721000000417</v>
      </c>
      <c r="AB18" s="46">
        <f t="shared" ca="1" si="11"/>
        <v>1.682779909999967</v>
      </c>
      <c r="AC18" s="46">
        <f t="shared" ca="1" si="12"/>
        <v>0.39350000000001195</v>
      </c>
    </row>
    <row r="19" spans="2:29" x14ac:dyDescent="0.35">
      <c r="B19" s="40" t="s">
        <v>23</v>
      </c>
      <c r="C19" s="40">
        <v>-257.67476336999999</v>
      </c>
      <c r="D19" s="40">
        <f ca="1">overly!U17</f>
        <v>-278.3497246</v>
      </c>
      <c r="E19" s="40">
        <f ca="1">overly!V17</f>
        <v>-270.01116619999999</v>
      </c>
      <c r="F19" s="40">
        <f ca="1">overly!W17</f>
        <v>-260.18731359999998</v>
      </c>
      <c r="G19" s="40">
        <f ca="1">overly!X17</f>
        <v>-265.42110472000002</v>
      </c>
      <c r="K19" s="40" t="s">
        <v>23</v>
      </c>
      <c r="L19" s="40">
        <f t="shared" ca="1" si="0"/>
        <v>1.3630387699999917</v>
      </c>
      <c r="M19" s="40">
        <f t="shared" ca="1" si="1"/>
        <v>-0.21840282999999694</v>
      </c>
      <c r="N19" s="40">
        <f t="shared" ca="1" si="2"/>
        <v>1.0664497700000122</v>
      </c>
      <c r="O19" s="40">
        <f t="shared" ca="1" si="3"/>
        <v>1.5076586499999771</v>
      </c>
      <c r="Q19" s="46">
        <f ca="1">D19+$Y$33</f>
        <v>-277.86372460000001</v>
      </c>
      <c r="R19" s="46">
        <f t="shared" ca="1" si="5"/>
        <v>-270.0011662</v>
      </c>
      <c r="S19" s="40" t="s">
        <v>23</v>
      </c>
      <c r="T19" s="47">
        <v>0</v>
      </c>
      <c r="U19" s="43">
        <f t="shared" ca="1" si="6"/>
        <v>1.777038769999983</v>
      </c>
      <c r="V19" s="48">
        <f t="shared" ca="1" si="7"/>
        <v>0.3605971699999948</v>
      </c>
      <c r="W19" s="43">
        <f t="shared" si="13"/>
        <v>0.12300000000000111</v>
      </c>
      <c r="X19" s="21" t="s">
        <v>23</v>
      </c>
      <c r="Y19" s="46">
        <f t="shared" ca="1" si="8"/>
        <v>1.777038769999983</v>
      </c>
      <c r="Z19" s="46">
        <f t="shared" ca="1" si="9"/>
        <v>0.36059717000000546</v>
      </c>
      <c r="AA19" s="46">
        <f t="shared" ca="1" si="10"/>
        <v>1.2244497700000334</v>
      </c>
      <c r="AB19" s="46">
        <f t="shared" ca="1" si="11"/>
        <v>1.840658649999968</v>
      </c>
      <c r="AC19" s="46">
        <f t="shared" ca="1" si="12"/>
        <v>0.55258899999994959</v>
      </c>
    </row>
    <row r="23" spans="2:29" ht="15" thickBot="1" x14ac:dyDescent="0.4">
      <c r="Q23" s="87" t="s">
        <v>69</v>
      </c>
      <c r="R23" s="87"/>
      <c r="S23" s="87"/>
      <c r="T23" s="87"/>
      <c r="U23" s="87"/>
      <c r="V23" s="87"/>
      <c r="W23" s="87"/>
      <c r="X23" s="87"/>
      <c r="Y23" s="87"/>
    </row>
    <row r="24" spans="2:29" x14ac:dyDescent="0.35">
      <c r="Q24" s="49"/>
      <c r="R24" s="50" t="s">
        <v>35</v>
      </c>
      <c r="S24" s="50" t="s">
        <v>57</v>
      </c>
      <c r="T24" s="50" t="s">
        <v>58</v>
      </c>
      <c r="U24" s="51" t="s">
        <v>59</v>
      </c>
      <c r="V24" s="50" t="s">
        <v>60</v>
      </c>
      <c r="W24" s="50" t="s">
        <v>61</v>
      </c>
      <c r="X24" s="50" t="s">
        <v>62</v>
      </c>
      <c r="Y24" s="52" t="s">
        <v>63</v>
      </c>
    </row>
    <row r="25" spans="2:29" x14ac:dyDescent="0.35">
      <c r="Q25" s="53" t="s">
        <v>36</v>
      </c>
      <c r="R25" s="54">
        <v>-7.1580000000000004</v>
      </c>
      <c r="S25" s="54">
        <v>0.27400000000000002</v>
      </c>
      <c r="T25" s="54">
        <v>9.0999999999999998E-2</v>
      </c>
      <c r="U25" s="54">
        <v>-0.40200000000000002</v>
      </c>
      <c r="V25" s="54">
        <v>-7.1959999999999997</v>
      </c>
      <c r="W25" s="54">
        <v>0.1</v>
      </c>
      <c r="X25" s="54"/>
      <c r="Y25" s="55">
        <f>V25+W25</f>
        <v>-7.0960000000000001</v>
      </c>
    </row>
    <row r="26" spans="2:29" x14ac:dyDescent="0.35">
      <c r="Q26" s="53" t="s">
        <v>37</v>
      </c>
      <c r="R26" s="54">
        <v>-18.459</v>
      </c>
      <c r="S26" s="54">
        <v>0.30599999999999999</v>
      </c>
      <c r="T26" s="54">
        <v>9.9000000000000005E-2</v>
      </c>
      <c r="U26" s="54">
        <v>-0.66200000000000003</v>
      </c>
      <c r="V26" s="54">
        <v>-18.718</v>
      </c>
      <c r="W26" s="54">
        <v>0.3</v>
      </c>
      <c r="X26" s="54"/>
      <c r="Y26" s="55">
        <f>V26+W26</f>
        <v>-18.417999999999999</v>
      </c>
    </row>
    <row r="27" spans="2:29" x14ac:dyDescent="0.35">
      <c r="Q27" s="53" t="s">
        <v>34</v>
      </c>
      <c r="R27" s="54">
        <v>-12.833</v>
      </c>
      <c r="S27" s="54">
        <v>0.57199999999999995</v>
      </c>
      <c r="T27" s="54">
        <v>0.104</v>
      </c>
      <c r="U27" s="54">
        <v>-0.66900000000000004</v>
      </c>
      <c r="V27" s="54">
        <v>-12.827</v>
      </c>
      <c r="W27" s="54"/>
      <c r="X27" s="54"/>
      <c r="Y27" s="55">
        <f>V27</f>
        <v>-12.827</v>
      </c>
    </row>
    <row r="28" spans="2:29" ht="15" thickBot="1" x14ac:dyDescent="0.4">
      <c r="Q28" s="56" t="s">
        <v>3</v>
      </c>
      <c r="R28" s="57">
        <v>-12.118</v>
      </c>
      <c r="S28" s="57">
        <v>0.13200000000000001</v>
      </c>
      <c r="T28" s="57">
        <v>9.0999999999999998E-2</v>
      </c>
      <c r="U28" s="57">
        <v>-0.66800000000000004</v>
      </c>
      <c r="V28" s="57">
        <v>-12.564</v>
      </c>
      <c r="W28" s="57"/>
      <c r="X28" s="57"/>
      <c r="Y28" s="58">
        <f>V28</f>
        <v>-12.564</v>
      </c>
    </row>
    <row r="29" spans="2:29" ht="15" thickBot="1" x14ac:dyDescent="0.4"/>
    <row r="30" spans="2:29" x14ac:dyDescent="0.35">
      <c r="Q30" s="49" t="s">
        <v>64</v>
      </c>
      <c r="R30" s="50" t="s">
        <v>35</v>
      </c>
      <c r="S30" s="50" t="s">
        <v>57</v>
      </c>
      <c r="T30" s="50" t="s">
        <v>65</v>
      </c>
      <c r="U30" s="51" t="s">
        <v>59</v>
      </c>
      <c r="V30" s="50" t="s">
        <v>60</v>
      </c>
      <c r="W30" s="50" t="s">
        <v>61</v>
      </c>
      <c r="X30" s="50" t="s">
        <v>62</v>
      </c>
      <c r="Y30" s="52" t="s">
        <v>63</v>
      </c>
    </row>
    <row r="31" spans="2:29" x14ac:dyDescent="0.35">
      <c r="Q31" s="53" t="s">
        <v>66</v>
      </c>
      <c r="R31" s="59" t="s">
        <v>67</v>
      </c>
      <c r="S31" s="59" t="s">
        <v>67</v>
      </c>
      <c r="T31" s="59" t="s">
        <v>67</v>
      </c>
      <c r="U31" s="59" t="s">
        <v>67</v>
      </c>
      <c r="V31" s="59" t="s">
        <v>67</v>
      </c>
      <c r="W31" s="59"/>
      <c r="X31" s="59"/>
      <c r="Y31" s="60" t="str">
        <f>V31</f>
        <v>-</v>
      </c>
    </row>
    <row r="32" spans="2:29" x14ac:dyDescent="0.35">
      <c r="Q32" s="53" t="s">
        <v>44</v>
      </c>
      <c r="R32" s="59">
        <v>0</v>
      </c>
      <c r="S32" s="59">
        <v>0.19</v>
      </c>
      <c r="T32" s="59">
        <v>3.0000000000000001E-3</v>
      </c>
      <c r="U32" s="59">
        <v>-4.0000000000000001E-3</v>
      </c>
      <c r="V32" s="59">
        <f>R32+S32+T32+U32</f>
        <v>0.189</v>
      </c>
      <c r="W32" s="59"/>
      <c r="X32" s="59"/>
      <c r="Y32" s="60">
        <f>V32</f>
        <v>0.189</v>
      </c>
    </row>
    <row r="33" spans="17:25" x14ac:dyDescent="0.35">
      <c r="Q33" s="53" t="s">
        <v>42</v>
      </c>
      <c r="R33" s="59">
        <v>0</v>
      </c>
      <c r="S33" s="59">
        <v>0.65700000000000003</v>
      </c>
      <c r="T33" s="59">
        <v>9.0999999999999998E-2</v>
      </c>
      <c r="U33" s="59">
        <v>-0.16200000000000001</v>
      </c>
      <c r="V33" s="59">
        <f>R33+S33+T33+U33</f>
        <v>0.58599999999999997</v>
      </c>
      <c r="W33" s="59">
        <v>0.15</v>
      </c>
      <c r="X33" s="59">
        <v>-0.25</v>
      </c>
      <c r="Y33" s="60">
        <f>V33+W33+X33</f>
        <v>0.48599999999999999</v>
      </c>
    </row>
    <row r="34" spans="17:25" x14ac:dyDescent="0.35">
      <c r="Q34" s="53" t="s">
        <v>43</v>
      </c>
      <c r="R34" s="59">
        <v>0</v>
      </c>
      <c r="S34" s="59">
        <v>0.186</v>
      </c>
      <c r="T34" s="59">
        <v>0.08</v>
      </c>
      <c r="U34" s="59">
        <v>-0.156</v>
      </c>
      <c r="V34" s="59">
        <f>R34+S34+T34+U34</f>
        <v>0.11000000000000001</v>
      </c>
      <c r="W34" s="59"/>
      <c r="X34" s="59">
        <v>-0.1</v>
      </c>
      <c r="Y34" s="60">
        <f>V34+X34</f>
        <v>1.0000000000000009E-2</v>
      </c>
    </row>
    <row r="35" spans="17:25" ht="15" thickBot="1" x14ac:dyDescent="0.4">
      <c r="Q35" s="56" t="s">
        <v>45</v>
      </c>
      <c r="R35" s="61">
        <v>0</v>
      </c>
      <c r="S35" s="61">
        <v>0.35499999999999998</v>
      </c>
      <c r="T35" s="61">
        <v>5.6000000000000001E-2</v>
      </c>
      <c r="U35" s="61">
        <v>-0.10299999999999999</v>
      </c>
      <c r="V35" s="61">
        <f>R35+S35+T35+U35</f>
        <v>0.308</v>
      </c>
      <c r="W35" s="61"/>
      <c r="X35" s="61"/>
      <c r="Y35" s="62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K16" sqref="K16"/>
    </sheetView>
  </sheetViews>
  <sheetFormatPr defaultRowHeight="14.5" x14ac:dyDescent="0.35"/>
  <sheetData>
    <row r="1" spans="1:7" x14ac:dyDescent="0.35">
      <c r="A1" t="s">
        <v>54</v>
      </c>
      <c r="B1" t="s">
        <v>71</v>
      </c>
      <c r="C1" t="s">
        <v>76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5">
      <c r="A2" t="s">
        <v>55</v>
      </c>
      <c r="B2">
        <f>single_b!AC3</f>
        <v>0.31906201999998451</v>
      </c>
      <c r="C2">
        <f>dimer_b!AC3</f>
        <v>0.31906201999998451</v>
      </c>
      <c r="D2">
        <f>triangle_b!AC3</f>
        <v>0.31906201999998451</v>
      </c>
      <c r="E2">
        <f>paral_b!AC3</f>
        <v>0.31906201999998451</v>
      </c>
      <c r="F2">
        <f>island_b!AC3</f>
        <v>0.31906201999998451</v>
      </c>
      <c r="G2">
        <f>overly_b!AC3</f>
        <v>0.31906201999998451</v>
      </c>
    </row>
    <row r="3" spans="1:7" x14ac:dyDescent="0.35">
      <c r="A3" t="s">
        <v>6</v>
      </c>
      <c r="B3">
        <f ca="1">single_b!AC4</f>
        <v>0.38034616999999038</v>
      </c>
      <c r="C3">
        <f ca="1">dimer_b!AC4</f>
        <v>0.18189810999995792</v>
      </c>
      <c r="D3">
        <f ca="1">triangle_b!AC4</f>
        <v>0.2070340299999831</v>
      </c>
      <c r="E3">
        <f ca="1">paral_b!AC4</f>
        <v>-0.24719234000003176</v>
      </c>
      <c r="F3">
        <f ca="1">island_b!AC4</f>
        <v>-0.73936273000004427</v>
      </c>
      <c r="G3">
        <f ca="1">overly_b!AC4</f>
        <v>-0.69311430000005281</v>
      </c>
    </row>
    <row r="4" spans="1:7" x14ac:dyDescent="0.35">
      <c r="A4" t="s">
        <v>9</v>
      </c>
      <c r="B4">
        <f ca="1">single_b!AC5</f>
        <v>0.242381419999953</v>
      </c>
      <c r="C4">
        <f ca="1">dimer_b!AC5</f>
        <v>0.24040997999997593</v>
      </c>
      <c r="D4">
        <f ca="1">triangle_b!AC5</f>
        <v>0.15835722999997337</v>
      </c>
      <c r="E4">
        <f ca="1">paral_b!AC5</f>
        <v>0.10204589999994518</v>
      </c>
      <c r="F4">
        <f ca="1">island_b!AC5</f>
        <v>0.17516977999997074</v>
      </c>
      <c r="G4">
        <f ca="1">overly_b!AC5</f>
        <v>0.45010869999998171</v>
      </c>
    </row>
    <row r="5" spans="1:7" x14ac:dyDescent="0.35">
      <c r="A5" t="s">
        <v>10</v>
      </c>
      <c r="B5">
        <f ca="1">single_b!AC6</f>
        <v>0.36763430999996594</v>
      </c>
      <c r="C5">
        <f ca="1">dimer_b!AC6</f>
        <v>0.74013101999997311</v>
      </c>
      <c r="D5">
        <f ca="1">triangle_b!AC6</f>
        <v>0.62677342999995211</v>
      </c>
      <c r="E5">
        <f ca="1">paral_b!AC6</f>
        <v>0.16836095999996736</v>
      </c>
      <c r="F5">
        <f ca="1">island_b!AC6</f>
        <v>0.27596541999997193</v>
      </c>
      <c r="G5">
        <f ca="1">overly_b!AC6</f>
        <v>0.20096549999993307</v>
      </c>
    </row>
    <row r="6" spans="1:7" x14ac:dyDescent="0.35">
      <c r="A6" t="s">
        <v>11</v>
      </c>
      <c r="B6">
        <f ca="1">single_b!AC7</f>
        <v>0.89258533999997702</v>
      </c>
      <c r="C6">
        <f ca="1">dimer_b!AC7</f>
        <v>0.47658854999996869</v>
      </c>
      <c r="D6">
        <f ca="1">triangle_b!AC7</f>
        <v>0.73240281999999901</v>
      </c>
      <c r="E6">
        <f ca="1">paral_b!AC7</f>
        <v>0.357055979999922</v>
      </c>
      <c r="F6">
        <f ca="1">island_b!AC7</f>
        <v>0.66739129000000652</v>
      </c>
      <c r="G6">
        <f ca="1">overly_b!AC7</f>
        <v>-0.28991700000000797</v>
      </c>
    </row>
    <row r="7" spans="1:7" x14ac:dyDescent="0.35">
      <c r="A7" t="s">
        <v>12</v>
      </c>
      <c r="B7">
        <f ca="1">single_b!AC8</f>
        <v>0.85206966999998635</v>
      </c>
      <c r="C7">
        <f ca="1">dimer_b!AC8</f>
        <v>0.70208688999997015</v>
      </c>
      <c r="D7">
        <f ca="1">triangle_b!AC8</f>
        <v>0.70280913999999406</v>
      </c>
      <c r="E7">
        <f ca="1">paral_b!AC8</f>
        <v>0.40765778999996805</v>
      </c>
      <c r="F7">
        <f ca="1">island_b!AC8</f>
        <v>0.50819639999996902</v>
      </c>
      <c r="G7">
        <f ca="1">overly_b!AC8</f>
        <v>-1.2769253000000216</v>
      </c>
    </row>
    <row r="8" spans="1:7" x14ac:dyDescent="0.35">
      <c r="A8" t="s">
        <v>13</v>
      </c>
      <c r="B8">
        <f ca="1">single_b!AC9</f>
        <v>0.66616086999999347</v>
      </c>
      <c r="C8">
        <f ca="1">dimer_b!AC9</f>
        <v>0.86400328999996567</v>
      </c>
      <c r="D8">
        <f ca="1">triangle_b!AC9</f>
        <v>0.89333830999998476</v>
      </c>
      <c r="E8">
        <f ca="1">paral_b!AC9</f>
        <v>0.23509937999994612</v>
      </c>
      <c r="F8">
        <f ca="1">island_b!AC9</f>
        <v>0.70693385999998704</v>
      </c>
      <c r="G8">
        <f ca="1">overly_b!AC9</f>
        <v>-0.69857250000001692</v>
      </c>
    </row>
    <row r="9" spans="1:7" x14ac:dyDescent="0.35">
      <c r="A9" t="s">
        <v>14</v>
      </c>
      <c r="B9">
        <f ca="1">single_b!AC10</f>
        <v>0.32496179999997743</v>
      </c>
      <c r="C9">
        <f ca="1">dimer_b!AC10</f>
        <v>0.44183471000001795</v>
      </c>
      <c r="D9">
        <f ca="1">triangle_b!AC10</f>
        <v>0.51499599999993428</v>
      </c>
      <c r="E9">
        <f ca="1">paral_b!AC10</f>
        <v>0.35765689999998962</v>
      </c>
      <c r="F9">
        <f ca="1">island_b!AC10</f>
        <v>0.49544176000000029</v>
      </c>
      <c r="G9">
        <f ca="1">overly_b!AC10</f>
        <v>-0.44953010000000937</v>
      </c>
    </row>
    <row r="10" spans="1:7" x14ac:dyDescent="0.35">
      <c r="A10" t="s">
        <v>15</v>
      </c>
      <c r="B10">
        <f ca="1">single_b!AC11</f>
        <v>0.38169634000001373</v>
      </c>
      <c r="C10">
        <f ca="1">dimer_b!AC11</f>
        <v>0.40701291999993749</v>
      </c>
      <c r="D10">
        <f ca="1">triangle_b!AC11</f>
        <v>0.53089850999998056</v>
      </c>
      <c r="E10">
        <f ca="1">paral_b!AC11</f>
        <v>0.49519358999992313</v>
      </c>
      <c r="F10">
        <f ca="1">island_b!AC11</f>
        <v>0.5439931299999845</v>
      </c>
      <c r="G10">
        <f ca="1">overly_b!AC11</f>
        <v>0.30978079999999331</v>
      </c>
    </row>
    <row r="11" spans="1:7" x14ac:dyDescent="0.35">
      <c r="A11" t="s">
        <v>16</v>
      </c>
      <c r="B11">
        <f ca="1">single_b!AC12</f>
        <v>0.43904312999995376</v>
      </c>
      <c r="C11">
        <f ca="1">dimer_b!AC12</f>
        <v>0.34741176999994572</v>
      </c>
      <c r="D11">
        <f ca="1">triangle_b!AC12</f>
        <v>0.24596121999996434</v>
      </c>
      <c r="E11">
        <f ca="1">paral_b!AC12</f>
        <v>0.15499374000000365</v>
      </c>
      <c r="F11">
        <f ca="1">island_b!AC12</f>
        <v>0.23321104999996045</v>
      </c>
      <c r="G11">
        <f ca="1">overly_b!AC12</f>
        <v>0.5264982000000149</v>
      </c>
    </row>
    <row r="12" spans="1:7" x14ac:dyDescent="0.35">
      <c r="A12" t="s">
        <v>17</v>
      </c>
      <c r="B12">
        <f ca="1">single_b!AC13</f>
        <v>0.37021408999998506</v>
      </c>
      <c r="C12">
        <f ca="1">dimer_b!AC13</f>
        <v>3.6810689999976276E-2</v>
      </c>
      <c r="D12">
        <f ca="1">triangle_b!AC13</f>
        <v>0.26083419000002017</v>
      </c>
      <c r="E12">
        <f ca="1">paral_b!AC13</f>
        <v>0.29879335999998524</v>
      </c>
      <c r="F12">
        <f ca="1">island_b!AC13</f>
        <v>-0.29984307000007071</v>
      </c>
      <c r="G12">
        <f ca="1">overly_b!AC13</f>
        <v>0.1773225999999628</v>
      </c>
    </row>
    <row r="13" spans="1:7" x14ac:dyDescent="0.35">
      <c r="A13" t="s">
        <v>18</v>
      </c>
      <c r="B13">
        <f ca="1">single_b!AC14</f>
        <v>0.11048069999997701</v>
      </c>
      <c r="C13">
        <f ca="1">dimer_b!AC14</f>
        <v>-9.1465110000006788E-2</v>
      </c>
      <c r="D13">
        <f ca="1">triangle_b!AC14</f>
        <v>4.1888969999996917E-2</v>
      </c>
      <c r="E13">
        <f ca="1">paral_b!AC14</f>
        <v>-0.20123377000004972</v>
      </c>
      <c r="F13">
        <f ca="1">island_b!AC14</f>
        <v>-0.59066510999998023</v>
      </c>
      <c r="G13">
        <f ca="1">overly_b!AC14</f>
        <v>-1.2814359000000248</v>
      </c>
    </row>
    <row r="14" spans="1:7" x14ac:dyDescent="0.35">
      <c r="A14" t="s">
        <v>19</v>
      </c>
      <c r="B14">
        <f ca="1">single_b!AC15</f>
        <v>0.7355614999999549</v>
      </c>
      <c r="C14">
        <f ca="1">dimer_b!AC15</f>
        <v>0.30431282999995268</v>
      </c>
      <c r="D14">
        <f ca="1">triangle_b!AC15</f>
        <v>0.10690691999996638</v>
      </c>
      <c r="E14">
        <f ca="1">paral_b!AC15</f>
        <v>4.2594919999993763E-2</v>
      </c>
      <c r="F14">
        <f ca="1">island_b!AC15</f>
        <v>-0.12334353000000498</v>
      </c>
      <c r="G14">
        <f ca="1">overly_b!AC15</f>
        <v>0.15730289999998526</v>
      </c>
    </row>
    <row r="15" spans="1:7" x14ac:dyDescent="0.35">
      <c r="A15" t="s">
        <v>20</v>
      </c>
      <c r="B15">
        <f ca="1">single_b!AC16</f>
        <v>0.70324511999995742</v>
      </c>
      <c r="C15">
        <f ca="1">dimer_b!AC16</f>
        <v>0.51221641999995349</v>
      </c>
      <c r="D15">
        <f ca="1">triangle_b!AC16</f>
        <v>0.36829844999999217</v>
      </c>
      <c r="E15">
        <f ca="1">paral_b!AC16</f>
        <v>-3.2948530000060927E-2</v>
      </c>
      <c r="F15">
        <f ca="1">island_b!AC16</f>
        <v>1.2644119999942305E-2</v>
      </c>
      <c r="G15">
        <f ca="1">overly_b!AC16</f>
        <v>0.32266049999997826</v>
      </c>
    </row>
    <row r="16" spans="1:7" x14ac:dyDescent="0.35">
      <c r="A16" t="s">
        <v>21</v>
      </c>
      <c r="B16">
        <f ca="1">single_b!AC17</f>
        <v>0.7413884900000145</v>
      </c>
      <c r="C16">
        <f ca="1">dimer_b!AC17</f>
        <v>0.6140785599999905</v>
      </c>
      <c r="D16">
        <f ca="1">triangle_b!AC17</f>
        <v>0.62053356999995835</v>
      </c>
      <c r="E16">
        <f ca="1">paral_b!AC17</f>
        <v>0.50954924999995832</v>
      </c>
      <c r="F16">
        <f ca="1">island_b!AC17</f>
        <v>0.83595165999997256</v>
      </c>
      <c r="G16">
        <f ca="1">overly_b!AC17</f>
        <v>0.3025140999999909</v>
      </c>
    </row>
    <row r="17" spans="1:7" x14ac:dyDescent="0.35">
      <c r="A17" t="s">
        <v>22</v>
      </c>
      <c r="B17">
        <f ca="1">single_b!AC18</f>
        <v>0.6140247799999603</v>
      </c>
      <c r="C17">
        <f ca="1">dimer_b!AC18</f>
        <v>0.62254261999998484</v>
      </c>
      <c r="D17">
        <f ca="1">triangle_b!AC18</f>
        <v>0.50388551999997766</v>
      </c>
      <c r="E17">
        <f ca="1">paral_b!AC18</f>
        <v>0.56613300999998195</v>
      </c>
      <c r="F17">
        <f ca="1">island_b!AC18</f>
        <v>0.50909119999999497</v>
      </c>
      <c r="G17">
        <f ca="1">overly_b!AC18</f>
        <v>0.39350000000001195</v>
      </c>
    </row>
    <row r="18" spans="1:7" x14ac:dyDescent="0.35">
      <c r="A18" t="s">
        <v>23</v>
      </c>
      <c r="B18">
        <f ca="1">single_b!AC19</f>
        <v>0.41966399999994941</v>
      </c>
      <c r="C18">
        <f ca="1">dimer_b!AC19</f>
        <v>0.51457778999997039</v>
      </c>
      <c r="D18">
        <f ca="1">triangle_b!AC19</f>
        <v>0.45529327999997271</v>
      </c>
      <c r="E18">
        <f ca="1">paral_b!AC19</f>
        <v>0.53372089999998629</v>
      </c>
      <c r="F18">
        <f ca="1">island_b!AC19</f>
        <v>0.60059158000000856</v>
      </c>
      <c r="G18">
        <f ca="1">overly_b!AC19</f>
        <v>0.55258899999994959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K1" workbookViewId="0">
      <selection activeCell="AB4" sqref="AB4:AB5"/>
    </sheetView>
  </sheetViews>
  <sheetFormatPr defaultRowHeight="14.5" x14ac:dyDescent="0.35"/>
  <sheetData>
    <row r="1" spans="1:29" x14ac:dyDescent="0.35">
      <c r="L1" s="80" t="s">
        <v>39</v>
      </c>
      <c r="M1" s="80"/>
      <c r="N1" s="80"/>
      <c r="O1" s="80"/>
      <c r="Q1" s="81" t="s">
        <v>40</v>
      </c>
      <c r="R1" s="81"/>
      <c r="T1" s="80" t="s">
        <v>41</v>
      </c>
      <c r="U1" s="80"/>
      <c r="V1" s="80"/>
      <c r="W1" s="80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1:29" x14ac:dyDescent="0.35">
      <c r="B3" t="s">
        <v>55</v>
      </c>
      <c r="C3">
        <v>-285.37088276999998</v>
      </c>
      <c r="D3">
        <f>single!L54</f>
        <v>-307.00320395</v>
      </c>
      <c r="E3">
        <f>single!M54</f>
        <v>-297.85147833000002</v>
      </c>
      <c r="F3">
        <f>single!N54</f>
        <v>-288.60726597000001</v>
      </c>
      <c r="G3">
        <f>single!O54</f>
        <v>-293.37647772999998</v>
      </c>
      <c r="I3" s="11" t="s">
        <v>36</v>
      </c>
      <c r="J3" s="10">
        <v>-7.1580000000000004</v>
      </c>
      <c r="K3" s="40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5">
        <f>D3+$Y$33</f>
        <v>-306.51720395000001</v>
      </c>
      <c r="R3" s="15">
        <f>E3+$Y$34</f>
        <v>-297.84147833000003</v>
      </c>
      <c r="S3" s="40" t="s">
        <v>70</v>
      </c>
      <c r="T3" s="3">
        <v>0</v>
      </c>
      <c r="U3" s="14">
        <f>Q3-C3-0.5*$Y$25-$Y$26</f>
        <v>0.81967881999997161</v>
      </c>
      <c r="V3" s="16">
        <f>R3+$Y$27-C3-$Y$25-$Y$26</f>
        <v>0.21640443999995185</v>
      </c>
      <c r="W3" s="14">
        <f>$Y$28+$Y$27-$Y$26-$Y$25</f>
        <v>0.12300000000000111</v>
      </c>
      <c r="X3" s="40" t="s">
        <v>70</v>
      </c>
      <c r="Y3" s="15">
        <f>Q3-C3-0.5*$Y$25-$Y$26</f>
        <v>0.81967881999997161</v>
      </c>
      <c r="Z3" s="15">
        <f>R3+$Y$27-$Y$26-$Y$25-C3</f>
        <v>0.21640443999996251</v>
      </c>
      <c r="AA3" s="15">
        <f>F3+$Y$32-C3-0.5*$Y$25</f>
        <v>0.50061679999998709</v>
      </c>
      <c r="AB3" s="15">
        <f>G3+$Y$35+0.5*$Y$25-C3-$Y$27</f>
        <v>1.5814050399999946</v>
      </c>
      <c r="AC3" s="15">
        <f>Y3-AA3</f>
        <v>0.31906201999998451</v>
      </c>
    </row>
    <row r="4" spans="1:29" x14ac:dyDescent="0.35">
      <c r="A4" s="7"/>
      <c r="B4" s="7" t="s">
        <v>6</v>
      </c>
      <c r="C4" s="7">
        <v>-289.72874337000002</v>
      </c>
      <c r="D4" s="7">
        <f ca="1">single!U2</f>
        <v>-311.11844488999998</v>
      </c>
      <c r="E4" s="7">
        <f ca="1">single!V2</f>
        <v>-302.39947102999997</v>
      </c>
      <c r="F4" s="7">
        <f ca="1">single!W2</f>
        <v>-292.78379106</v>
      </c>
      <c r="G4" s="7">
        <f ca="1">single!X2</f>
        <v>-299.59827001000002</v>
      </c>
      <c r="H4" s="7"/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0.64829848000003976</v>
      </c>
      <c r="M4" s="7">
        <f t="shared" ref="M4:M19" ca="1" si="1">E4-C4-$J$6</f>
        <v>-0.55272765999995421</v>
      </c>
      <c r="N4" s="7">
        <f t="shared" ref="N4:N19" ca="1" si="2">F4-C4-0.5*$J$3</f>
        <v>0.52395231000001941</v>
      </c>
      <c r="O4" s="7">
        <f t="shared" ref="O4:O19" ca="1" si="3">G4-C4-$J$5+0.5*$J$3</f>
        <v>-0.61552664000000368</v>
      </c>
      <c r="P4" s="7"/>
      <c r="Q4" s="19">
        <f t="shared" ref="Q4:Q18" ca="1" si="4">D4+$Y$33</f>
        <v>-310.63244488999999</v>
      </c>
      <c r="R4" s="19">
        <f t="shared" ref="R4:R19" ca="1" si="5">E4+$Y$34</f>
        <v>-302.38947102999998</v>
      </c>
      <c r="S4" s="21" t="s">
        <v>6</v>
      </c>
      <c r="T4" s="20">
        <v>0</v>
      </c>
      <c r="U4" s="21">
        <f t="shared" ref="U4:U19" ca="1" si="6">Q4-C4-0.5*$Y$25-$Y$26</f>
        <v>1.062298480000031</v>
      </c>
      <c r="V4" s="22">
        <f t="shared" ref="V4:V19" ca="1" si="7">R4+$Y$27-C4-$Y$25-$Y$26</f>
        <v>2.6272340000037531E-2</v>
      </c>
      <c r="W4" s="21">
        <f>$Y$28+$Y$27-$Y$26-$Y$25</f>
        <v>0.12300000000000111</v>
      </c>
      <c r="X4" s="21" t="s">
        <v>6</v>
      </c>
      <c r="Y4" s="19">
        <f t="shared" ref="Y4:Y19" ca="1" si="8">Q4-C4-0.5*$Y$25-$Y$26</f>
        <v>1.062298480000031</v>
      </c>
      <c r="Z4" s="15">
        <f t="shared" ref="Z4:Z19" ca="1" si="9">R4+$Y$27-$Y$26-$Y$25-C4</f>
        <v>2.6272340000048189E-2</v>
      </c>
      <c r="AA4" s="19">
        <f t="shared" ref="AA4:AA19" ca="1" si="10">F4+$Y$32-C4-0.5*$Y$25</f>
        <v>0.68195231000004064</v>
      </c>
      <c r="AB4" s="19">
        <f t="shared" ref="AB4:AB19" ca="1" si="11">G4+$Y$35+0.5*$Y$25-C4-$Y$27</f>
        <v>-0.28252664000001282</v>
      </c>
      <c r="AC4" s="19">
        <f t="shared" ref="AC4:AC19" ca="1" si="12">Y4-AA4</f>
        <v>0.38034616999999038</v>
      </c>
    </row>
    <row r="5" spans="1:29" x14ac:dyDescent="0.35">
      <c r="A5" s="7"/>
      <c r="B5" s="7" t="s">
        <v>9</v>
      </c>
      <c r="C5" s="7">
        <v>-290.57792719999998</v>
      </c>
      <c r="D5" s="1">
        <f ca="1">single!U3</f>
        <v>-312.11340293000001</v>
      </c>
      <c r="E5" s="7">
        <f ca="1">single!V3</f>
        <v>-303.48788851</v>
      </c>
      <c r="F5" s="7">
        <f ca="1">single!W3</f>
        <v>-293.64078434999999</v>
      </c>
      <c r="G5" s="7">
        <f ca="1">single!X3</f>
        <v>-300.24812918999999</v>
      </c>
      <c r="H5" s="7"/>
      <c r="I5" s="17" t="s">
        <v>34</v>
      </c>
      <c r="J5" s="18">
        <v>-12.833</v>
      </c>
      <c r="K5" s="7" t="s">
        <v>9</v>
      </c>
      <c r="L5" s="7">
        <f t="shared" ca="1" si="0"/>
        <v>0.50252426999996969</v>
      </c>
      <c r="M5" s="7">
        <f t="shared" ca="1" si="1"/>
        <v>-0.79196131000002801</v>
      </c>
      <c r="N5" s="7">
        <f t="shared" ca="1" si="2"/>
        <v>0.51614284999998672</v>
      </c>
      <c r="O5" s="7">
        <f t="shared" ca="1" si="3"/>
        <v>-0.41620199000000957</v>
      </c>
      <c r="P5" s="7"/>
      <c r="Q5" s="19">
        <f t="shared" ca="1" si="4"/>
        <v>-311.62740293000002</v>
      </c>
      <c r="R5" s="19">
        <f t="shared" ca="1" si="5"/>
        <v>-303.47788851000001</v>
      </c>
      <c r="S5" s="21" t="s">
        <v>9</v>
      </c>
      <c r="T5" s="20">
        <v>0</v>
      </c>
      <c r="U5" s="21">
        <f t="shared" ca="1" si="6"/>
        <v>0.91652426999996095</v>
      </c>
      <c r="V5" s="22">
        <f t="shared" ca="1" si="7"/>
        <v>-0.21296131000003626</v>
      </c>
      <c r="W5" s="21">
        <f t="shared" ref="W5:W19" si="13">$Y$28+$Y$27-$Y$26-$Y$25</f>
        <v>0.12300000000000111</v>
      </c>
      <c r="X5" s="21" t="s">
        <v>9</v>
      </c>
      <c r="Y5" s="19">
        <f t="shared" ca="1" si="8"/>
        <v>0.91652426999996095</v>
      </c>
      <c r="Z5" s="15">
        <f t="shared" ca="1" si="9"/>
        <v>-0.21296131000002561</v>
      </c>
      <c r="AA5" s="19">
        <f t="shared" ca="1" si="10"/>
        <v>0.67414285000000795</v>
      </c>
      <c r="AB5" s="19">
        <f t="shared" ca="1" si="11"/>
        <v>-8.3201990000018711E-2</v>
      </c>
      <c r="AC5" s="19">
        <f t="shared" ca="1" si="12"/>
        <v>0.242381419999953</v>
      </c>
    </row>
    <row r="6" spans="1:29" x14ac:dyDescent="0.35">
      <c r="B6" t="s">
        <v>10</v>
      </c>
      <c r="C6">
        <v>-290.01870248</v>
      </c>
      <c r="D6">
        <f ca="1">single!U4</f>
        <v>-311.63327561</v>
      </c>
      <c r="E6">
        <f ca="1">single!V4</f>
        <v>-303.15909555000002</v>
      </c>
      <c r="F6">
        <f ca="1">single!W4</f>
        <v>-293.28590991999999</v>
      </c>
      <c r="G6">
        <f ca="1">single!X4</f>
        <v>-299.51915525999999</v>
      </c>
      <c r="I6" s="11" t="s">
        <v>3</v>
      </c>
      <c r="J6" s="10">
        <v>-12.118</v>
      </c>
      <c r="K6" t="s">
        <v>10</v>
      </c>
      <c r="L6">
        <f t="shared" ca="1" si="0"/>
        <v>0.42342687000000323</v>
      </c>
      <c r="M6">
        <f t="shared" ca="1" si="1"/>
        <v>-1.0223930700000157</v>
      </c>
      <c r="N6">
        <f t="shared" ca="1" si="2"/>
        <v>0.31179256000000732</v>
      </c>
      <c r="O6">
        <f t="shared" ca="1" si="3"/>
        <v>-0.24645277999998916</v>
      </c>
      <c r="Q6" s="15">
        <f t="shared" ca="1" si="4"/>
        <v>-311.14727561000001</v>
      </c>
      <c r="R6" s="15">
        <f t="shared" ca="1" si="5"/>
        <v>-303.14909555000003</v>
      </c>
      <c r="S6" s="14" t="s">
        <v>10</v>
      </c>
      <c r="T6" s="3">
        <v>0</v>
      </c>
      <c r="U6" s="14">
        <f t="shared" ca="1" si="6"/>
        <v>0.83742686999999449</v>
      </c>
      <c r="V6" s="16">
        <f t="shared" ca="1" si="7"/>
        <v>-0.44339307000002393</v>
      </c>
      <c r="W6" s="14">
        <f t="shared" si="13"/>
        <v>0.12300000000000111</v>
      </c>
      <c r="X6" s="69" t="s">
        <v>10</v>
      </c>
      <c r="Y6" s="15">
        <f t="shared" ca="1" si="8"/>
        <v>0.83742686999999449</v>
      </c>
      <c r="Z6" s="15">
        <f t="shared" ca="1" si="9"/>
        <v>-0.44339307000001327</v>
      </c>
      <c r="AA6" s="15">
        <f t="shared" ca="1" si="10"/>
        <v>0.46979256000002856</v>
      </c>
      <c r="AB6" s="15">
        <f ca="1">G6+$Y$35+0.5*$Y$25-C6-$Y$27</f>
        <v>8.6547220000001701E-2</v>
      </c>
      <c r="AC6" s="15">
        <f t="shared" ca="1" si="12"/>
        <v>0.36763430999996594</v>
      </c>
    </row>
    <row r="7" spans="1:29" x14ac:dyDescent="0.35">
      <c r="B7" t="s">
        <v>11</v>
      </c>
      <c r="C7">
        <v>-288.80757864999998</v>
      </c>
      <c r="D7">
        <f ca="1">single!U5</f>
        <v>-310.42072695000002</v>
      </c>
      <c r="E7" s="7">
        <f ca="1">single!V5</f>
        <v>-302.53336610000002</v>
      </c>
      <c r="F7">
        <f ca="1">single!W5</f>
        <v>-292.59831229000002</v>
      </c>
      <c r="G7">
        <f ca="1">single!X5</f>
        <v>-297.62446527999998</v>
      </c>
      <c r="K7" t="s">
        <v>11</v>
      </c>
      <c r="L7">
        <f t="shared" ca="1" si="0"/>
        <v>0.42485169999996542</v>
      </c>
      <c r="M7">
        <f t="shared" ca="1" si="1"/>
        <v>-1.6077874500000409</v>
      </c>
      <c r="N7">
        <f t="shared" ca="1" si="2"/>
        <v>-0.21173364000004158</v>
      </c>
      <c r="O7">
        <f t="shared" ca="1" si="3"/>
        <v>0.43711337000000094</v>
      </c>
      <c r="Q7" s="15">
        <f t="shared" ca="1" si="4"/>
        <v>-309.93472695000003</v>
      </c>
      <c r="R7" s="15">
        <f t="shared" ca="1" si="5"/>
        <v>-302.52336610000003</v>
      </c>
      <c r="S7" s="14" t="s">
        <v>11</v>
      </c>
      <c r="T7" s="3">
        <v>0</v>
      </c>
      <c r="U7" s="14">
        <f t="shared" ca="1" si="6"/>
        <v>0.83885169999995668</v>
      </c>
      <c r="V7" s="16">
        <f t="shared" ca="1" si="7"/>
        <v>-1.0287874500000491</v>
      </c>
      <c r="W7" s="14">
        <f t="shared" si="13"/>
        <v>0.12300000000000111</v>
      </c>
      <c r="X7" s="69" t="s">
        <v>11</v>
      </c>
      <c r="Y7" s="15">
        <f t="shared" ca="1" si="8"/>
        <v>0.83885169999995668</v>
      </c>
      <c r="Z7" s="15">
        <f t="shared" ca="1" si="9"/>
        <v>-1.0287874500000385</v>
      </c>
      <c r="AA7" s="15">
        <f t="shared" ca="1" si="10"/>
        <v>-5.3733640000020344E-2</v>
      </c>
      <c r="AB7" s="15">
        <f t="shared" ca="1" si="11"/>
        <v>0.7701133699999918</v>
      </c>
      <c r="AC7" s="15">
        <f t="shared" ca="1" si="12"/>
        <v>0.89258533999997702</v>
      </c>
    </row>
    <row r="8" spans="1:29" x14ac:dyDescent="0.35">
      <c r="B8" t="s">
        <v>12</v>
      </c>
      <c r="C8">
        <v>-288.0872263</v>
      </c>
      <c r="D8">
        <f ca="1">single!U6</f>
        <v>-309.72268563</v>
      </c>
      <c r="E8">
        <f ca="1">single!V6</f>
        <v>-301.66473439999999</v>
      </c>
      <c r="F8">
        <f ca="1">single!W6</f>
        <v>-291.85975530000002</v>
      </c>
      <c r="G8">
        <f ca="1">single!X6</f>
        <v>-296.54859580999999</v>
      </c>
      <c r="K8" t="s">
        <v>12</v>
      </c>
      <c r="L8">
        <f t="shared" ca="1" si="0"/>
        <v>0.40254066999999649</v>
      </c>
      <c r="M8">
        <f t="shared" ca="1" si="1"/>
        <v>-1.4595080999999883</v>
      </c>
      <c r="N8">
        <f t="shared" ca="1" si="2"/>
        <v>-0.19352900000001982</v>
      </c>
      <c r="O8">
        <f t="shared" ca="1" si="3"/>
        <v>0.79263049000000274</v>
      </c>
      <c r="Q8" s="15">
        <f t="shared" ca="1" si="4"/>
        <v>-309.23668563000001</v>
      </c>
      <c r="R8" s="15">
        <f t="shared" ca="1" si="5"/>
        <v>-301.6547344</v>
      </c>
      <c r="S8" s="14" t="s">
        <v>12</v>
      </c>
      <c r="T8" s="3">
        <v>0</v>
      </c>
      <c r="U8" s="14">
        <f t="shared" ca="1" si="6"/>
        <v>0.81654066999998776</v>
      </c>
      <c r="V8" s="16">
        <f t="shared" ca="1" si="7"/>
        <v>-0.88050809999999657</v>
      </c>
      <c r="W8" s="14">
        <f t="shared" si="13"/>
        <v>0.12300000000000111</v>
      </c>
      <c r="X8" s="69" t="s">
        <v>12</v>
      </c>
      <c r="Y8" s="15">
        <f t="shared" ca="1" si="8"/>
        <v>0.81654066999998776</v>
      </c>
      <c r="Z8" s="15">
        <f t="shared" ca="1" si="9"/>
        <v>-0.88050809999998592</v>
      </c>
      <c r="AA8" s="15">
        <f t="shared" ca="1" si="10"/>
        <v>-3.5528999999998589E-2</v>
      </c>
      <c r="AB8" s="15">
        <f t="shared" ca="1" si="11"/>
        <v>1.1256304899999936</v>
      </c>
      <c r="AC8" s="15">
        <f t="shared" ca="1" si="12"/>
        <v>0.85206966999998635</v>
      </c>
    </row>
    <row r="9" spans="1:29" x14ac:dyDescent="0.35">
      <c r="B9" t="s">
        <v>13</v>
      </c>
      <c r="C9">
        <v>-287.21830326999998</v>
      </c>
      <c r="D9">
        <f ca="1">single!U7</f>
        <v>-308.70821479</v>
      </c>
      <c r="E9">
        <f ca="1">single!V7</f>
        <v>-300.29497135000003</v>
      </c>
      <c r="F9">
        <f ca="1">single!W7</f>
        <v>-290.65937566000002</v>
      </c>
      <c r="G9">
        <f ca="1">single!X7</f>
        <v>-295.26758140999999</v>
      </c>
      <c r="K9" t="s">
        <v>13</v>
      </c>
      <c r="L9">
        <f t="shared" ca="1" si="0"/>
        <v>0.54808847999997878</v>
      </c>
      <c r="M9">
        <f t="shared" ca="1" si="1"/>
        <v>-0.95866808000004688</v>
      </c>
      <c r="N9">
        <f t="shared" ca="1" si="2"/>
        <v>0.13792760999995535</v>
      </c>
      <c r="O9">
        <f t="shared" ca="1" si="3"/>
        <v>1.2047218599999874</v>
      </c>
      <c r="Q9" s="15">
        <f t="shared" ca="1" si="4"/>
        <v>-308.22221479000001</v>
      </c>
      <c r="R9" s="15">
        <f t="shared" ca="1" si="5"/>
        <v>-300.28497135000003</v>
      </c>
      <c r="S9" s="14" t="s">
        <v>13</v>
      </c>
      <c r="T9" s="3">
        <v>0</v>
      </c>
      <c r="U9" s="14">
        <f t="shared" ca="1" si="6"/>
        <v>0.96208847999997005</v>
      </c>
      <c r="V9" s="16">
        <f t="shared" ca="1" si="7"/>
        <v>-0.37966808000005514</v>
      </c>
      <c r="W9" s="14">
        <f t="shared" si="13"/>
        <v>0.12300000000000111</v>
      </c>
      <c r="X9" s="69" t="s">
        <v>13</v>
      </c>
      <c r="Y9" s="15">
        <f t="shared" ca="1" si="8"/>
        <v>0.96208847999997005</v>
      </c>
      <c r="Z9" s="15">
        <f t="shared" ca="1" si="9"/>
        <v>-0.37966808000004448</v>
      </c>
      <c r="AA9" s="15">
        <f t="shared" ca="1" si="10"/>
        <v>0.29592760999997658</v>
      </c>
      <c r="AB9" s="15">
        <f t="shared" ca="1" si="11"/>
        <v>1.5377218599999782</v>
      </c>
      <c r="AC9" s="15">
        <f t="shared" ca="1" si="12"/>
        <v>0.66616086999999347</v>
      </c>
    </row>
    <row r="10" spans="1:29" x14ac:dyDescent="0.35">
      <c r="B10" t="s">
        <v>14</v>
      </c>
      <c r="C10">
        <v>-285.89770778000002</v>
      </c>
      <c r="D10">
        <f ca="1">single!U8</f>
        <v>-307.36840891999998</v>
      </c>
      <c r="E10">
        <f ca="1">single!V8</f>
        <v>-298.49361398000002</v>
      </c>
      <c r="F10">
        <f ca="1">single!W8</f>
        <v>-288.97837071999999</v>
      </c>
      <c r="G10">
        <f ca="1">single!X8</f>
        <v>-294.09274377000003</v>
      </c>
      <c r="K10" t="s">
        <v>14</v>
      </c>
      <c r="L10">
        <f t="shared" ca="1" si="0"/>
        <v>0.56729886000003971</v>
      </c>
      <c r="M10">
        <f t="shared" ca="1" si="1"/>
        <v>-0.47790620000000139</v>
      </c>
      <c r="N10">
        <f t="shared" ca="1" si="2"/>
        <v>0.49833706000003231</v>
      </c>
      <c r="O10">
        <f t="shared" ca="1" si="3"/>
        <v>1.058964009999992</v>
      </c>
      <c r="Q10" s="15">
        <f t="shared" ca="1" si="4"/>
        <v>-306.88240891999999</v>
      </c>
      <c r="R10" s="15">
        <f t="shared" ca="1" si="5"/>
        <v>-298.48361398000003</v>
      </c>
      <c r="S10" s="14" t="s">
        <v>14</v>
      </c>
      <c r="T10" s="3">
        <v>0</v>
      </c>
      <c r="U10" s="14">
        <f t="shared" ca="1" si="6"/>
        <v>0.98129886000003097</v>
      </c>
      <c r="V10" s="16">
        <f t="shared" ca="1" si="7"/>
        <v>0.10109379999999035</v>
      </c>
      <c r="W10" s="14">
        <f t="shared" si="13"/>
        <v>0.12300000000000111</v>
      </c>
      <c r="X10" s="69" t="s">
        <v>14</v>
      </c>
      <c r="Y10" s="15">
        <f t="shared" ca="1" si="8"/>
        <v>0.98129886000003097</v>
      </c>
      <c r="Z10" s="15">
        <f t="shared" ca="1" si="9"/>
        <v>0.10109380000000101</v>
      </c>
      <c r="AA10" s="15">
        <f t="shared" ca="1" si="10"/>
        <v>0.65633706000005354</v>
      </c>
      <c r="AB10" s="15">
        <f t="shared" ca="1" si="11"/>
        <v>1.3919640099999828</v>
      </c>
      <c r="AC10" s="15">
        <f t="shared" ca="1" si="12"/>
        <v>0.32496179999997743</v>
      </c>
    </row>
    <row r="11" spans="1:29" x14ac:dyDescent="0.35">
      <c r="A11" s="7"/>
      <c r="B11" s="7" t="s">
        <v>15</v>
      </c>
      <c r="C11" s="7">
        <v>-284.05826666000002</v>
      </c>
      <c r="D11" s="7">
        <f ca="1">single!U9</f>
        <v>-305.45364368999998</v>
      </c>
      <c r="E11" s="7">
        <f ca="1">single!V9</f>
        <v>-296.36700737000001</v>
      </c>
      <c r="F11" s="1">
        <f ca="1">single!W9</f>
        <v>-287.12034003000002</v>
      </c>
      <c r="G11" s="7">
        <f ca="1">single!X9</f>
        <v>-291.84187272999998</v>
      </c>
      <c r="H11" s="7"/>
      <c r="I11" s="7"/>
      <c r="J11" s="7"/>
      <c r="K11" s="7" t="s">
        <v>15</v>
      </c>
      <c r="L11" s="7">
        <f t="shared" ca="1" si="0"/>
        <v>0.64262297000003654</v>
      </c>
      <c r="M11" s="7">
        <f t="shared" ca="1" si="1"/>
        <v>-0.19074070999999471</v>
      </c>
      <c r="N11" s="7">
        <f t="shared" ca="1" si="2"/>
        <v>0.51692662999999284</v>
      </c>
      <c r="O11" s="7">
        <f t="shared" ca="1" si="3"/>
        <v>1.4703939300000379</v>
      </c>
      <c r="P11" s="7"/>
      <c r="Q11" s="19">
        <f t="shared" ca="1" si="4"/>
        <v>-304.96764368999999</v>
      </c>
      <c r="R11" s="19">
        <f t="shared" ca="1" si="5"/>
        <v>-296.35700737000002</v>
      </c>
      <c r="S11" s="21" t="s">
        <v>15</v>
      </c>
      <c r="T11" s="20">
        <v>0</v>
      </c>
      <c r="U11" s="21">
        <f t="shared" ca="1" si="6"/>
        <v>1.0566229700000278</v>
      </c>
      <c r="V11" s="22">
        <f t="shared" ca="1" si="7"/>
        <v>0.38825928999999704</v>
      </c>
      <c r="W11" s="21">
        <f t="shared" si="13"/>
        <v>0.12300000000000111</v>
      </c>
      <c r="X11" s="21" t="s">
        <v>15</v>
      </c>
      <c r="Y11" s="19">
        <f t="shared" ca="1" si="8"/>
        <v>1.0566229700000278</v>
      </c>
      <c r="Z11" s="15">
        <f t="shared" ca="1" si="9"/>
        <v>0.3882592900000077</v>
      </c>
      <c r="AA11" s="19">
        <f t="shared" ca="1" si="10"/>
        <v>0.67492663000001407</v>
      </c>
      <c r="AB11" s="19">
        <f t="shared" ca="1" si="11"/>
        <v>1.8033939300000288</v>
      </c>
      <c r="AC11" s="19">
        <f t="shared" ca="1" si="12"/>
        <v>0.38169634000001373</v>
      </c>
    </row>
    <row r="12" spans="1:29" x14ac:dyDescent="0.35">
      <c r="A12" s="7"/>
      <c r="B12" s="7" t="s">
        <v>16</v>
      </c>
      <c r="C12" s="7">
        <v>-281.80560274999999</v>
      </c>
      <c r="D12" s="7">
        <f ca="1">single!U10</f>
        <v>-303.15309731000002</v>
      </c>
      <c r="E12" s="7">
        <f ca="1">single!V10</f>
        <v>-294.08074978000002</v>
      </c>
      <c r="F12" s="7">
        <f ca="1">single!W10</f>
        <v>-284.87714044000001</v>
      </c>
      <c r="G12" s="7">
        <f ca="1">single!X10</f>
        <v>-290.38895095999999</v>
      </c>
      <c r="H12" s="7"/>
      <c r="I12" s="7"/>
      <c r="J12" s="7"/>
      <c r="K12" s="7" t="s">
        <v>16</v>
      </c>
      <c r="L12" s="7">
        <f t="shared" ca="1" si="0"/>
        <v>0.69050543999997016</v>
      </c>
      <c r="M12" s="7">
        <f t="shared" ca="1" si="1"/>
        <v>-0.1571470300000275</v>
      </c>
      <c r="N12" s="7">
        <f t="shared" ca="1" si="2"/>
        <v>0.50746230999998643</v>
      </c>
      <c r="O12" s="7">
        <f t="shared" ca="1" si="3"/>
        <v>0.67065179000000308</v>
      </c>
      <c r="P12" s="7"/>
      <c r="Q12" s="19">
        <f t="shared" ca="1" si="4"/>
        <v>-302.66709731000003</v>
      </c>
      <c r="R12" s="19">
        <f t="shared" ca="1" si="5"/>
        <v>-294.07074978000003</v>
      </c>
      <c r="S12" s="21" t="s">
        <v>16</v>
      </c>
      <c r="T12" s="20">
        <v>0</v>
      </c>
      <c r="U12" s="21">
        <f t="shared" ca="1" si="6"/>
        <v>1.1045054399999614</v>
      </c>
      <c r="V12" s="22">
        <f t="shared" ca="1" si="7"/>
        <v>0.42185296999996424</v>
      </c>
      <c r="W12" s="21">
        <f t="shared" si="13"/>
        <v>0.12300000000000111</v>
      </c>
      <c r="X12" s="21" t="s">
        <v>16</v>
      </c>
      <c r="Y12" s="19">
        <f t="shared" ca="1" si="8"/>
        <v>1.1045054399999614</v>
      </c>
      <c r="Z12" s="15">
        <f t="shared" ca="1" si="9"/>
        <v>0.4218529699999749</v>
      </c>
      <c r="AA12" s="19">
        <f t="shared" ca="1" si="10"/>
        <v>0.66546231000000766</v>
      </c>
      <c r="AB12" s="19">
        <f t="shared" ca="1" si="11"/>
        <v>1.0036517899999939</v>
      </c>
      <c r="AC12" s="19">
        <f t="shared" ca="1" si="12"/>
        <v>0.43904312999995376</v>
      </c>
    </row>
    <row r="13" spans="1:29" x14ac:dyDescent="0.35">
      <c r="A13" s="7"/>
      <c r="B13" s="7" t="s">
        <v>17</v>
      </c>
      <c r="C13" s="7">
        <v>-290.40232599000001</v>
      </c>
      <c r="D13" s="7">
        <f ca="1">single!U11</f>
        <v>-311.96724952</v>
      </c>
      <c r="E13" s="7">
        <f ca="1">single!V11</f>
        <v>-303.07013769999998</v>
      </c>
      <c r="F13" s="7">
        <f ca="1">single!W11</f>
        <v>-293.62246361000001</v>
      </c>
      <c r="G13" s="7">
        <f ca="1">single!X11</f>
        <v>-300.45643017999998</v>
      </c>
      <c r="H13" s="7"/>
      <c r="I13" s="7"/>
      <c r="J13" s="7"/>
      <c r="K13" s="7" t="s">
        <v>17</v>
      </c>
      <c r="L13" s="7">
        <f t="shared" ca="1" si="0"/>
        <v>0.47307647000001252</v>
      </c>
      <c r="M13" s="7">
        <f t="shared" ca="1" si="1"/>
        <v>-0.54981170999996642</v>
      </c>
      <c r="N13" s="7">
        <f t="shared" ca="1" si="2"/>
        <v>0.35886237999999748</v>
      </c>
      <c r="O13" s="7">
        <f t="shared" ca="1" si="3"/>
        <v>-0.80010418999997546</v>
      </c>
      <c r="P13" s="7"/>
      <c r="Q13" s="19">
        <f t="shared" ca="1" si="4"/>
        <v>-311.48124952000001</v>
      </c>
      <c r="R13" s="19">
        <f t="shared" ca="1" si="5"/>
        <v>-303.06013769999998</v>
      </c>
      <c r="S13" s="21" t="s">
        <v>17</v>
      </c>
      <c r="T13" s="20">
        <v>0</v>
      </c>
      <c r="U13" s="21">
        <f t="shared" ca="1" si="6"/>
        <v>0.88707647000000378</v>
      </c>
      <c r="V13" s="22">
        <f t="shared" ca="1" si="7"/>
        <v>2.9188290000025319E-2</v>
      </c>
      <c r="W13" s="21">
        <f t="shared" si="13"/>
        <v>0.12300000000000111</v>
      </c>
      <c r="X13" s="21" t="s">
        <v>17</v>
      </c>
      <c r="Y13" s="19">
        <f t="shared" ca="1" si="8"/>
        <v>0.88707647000000378</v>
      </c>
      <c r="Z13" s="15">
        <f t="shared" ca="1" si="9"/>
        <v>2.9188290000035977E-2</v>
      </c>
      <c r="AA13" s="19">
        <f t="shared" ca="1" si="10"/>
        <v>0.51686238000001872</v>
      </c>
      <c r="AB13" s="19">
        <f t="shared" ca="1" si="11"/>
        <v>-0.4671041899999846</v>
      </c>
      <c r="AC13" s="19">
        <f t="shared" ca="1" si="12"/>
        <v>0.37021408999998506</v>
      </c>
    </row>
    <row r="14" spans="1:29" x14ac:dyDescent="0.35">
      <c r="A14" s="7"/>
      <c r="B14" s="7" t="s">
        <v>18</v>
      </c>
      <c r="C14" s="7">
        <v>-291.25230219000002</v>
      </c>
      <c r="D14" s="1">
        <f ca="1">single!U12</f>
        <v>-312.94027140999998</v>
      </c>
      <c r="E14" s="1">
        <f ca="1">single!V12</f>
        <v>-304.18736374999997</v>
      </c>
      <c r="F14" s="7">
        <f ca="1">single!W12</f>
        <v>-294.33575210999999</v>
      </c>
      <c r="G14" s="7">
        <f ca="1">single!X12</f>
        <v>-301.35710131000002</v>
      </c>
      <c r="H14" s="7"/>
      <c r="I14" s="7"/>
      <c r="J14" s="7"/>
      <c r="K14" s="7" t="s">
        <v>18</v>
      </c>
      <c r="L14" s="7">
        <f t="shared" ca="1" si="0"/>
        <v>0.35003078000004306</v>
      </c>
      <c r="M14" s="7">
        <f t="shared" ca="1" si="1"/>
        <v>-0.81706155999995111</v>
      </c>
      <c r="N14" s="7">
        <f t="shared" ca="1" si="2"/>
        <v>0.49555008000003609</v>
      </c>
      <c r="O14" s="7">
        <f t="shared" ca="1" si="3"/>
        <v>-0.85079911999999558</v>
      </c>
      <c r="P14" s="7"/>
      <c r="Q14" s="19">
        <f t="shared" ca="1" si="4"/>
        <v>-312.45427140999999</v>
      </c>
      <c r="R14" s="19">
        <f t="shared" ca="1" si="5"/>
        <v>-304.17736374999998</v>
      </c>
      <c r="S14" s="21" t="s">
        <v>18</v>
      </c>
      <c r="T14" s="20">
        <v>0</v>
      </c>
      <c r="U14" s="21">
        <f t="shared" ca="1" si="6"/>
        <v>0.76403078000003433</v>
      </c>
      <c r="V14" s="22">
        <f t="shared" ca="1" si="7"/>
        <v>-0.23806155999995937</v>
      </c>
      <c r="W14" s="21">
        <f t="shared" si="13"/>
        <v>0.12300000000000111</v>
      </c>
      <c r="X14" s="21" t="s">
        <v>18</v>
      </c>
      <c r="Y14" s="19">
        <f t="shared" ca="1" si="8"/>
        <v>0.76403078000003433</v>
      </c>
      <c r="Z14" s="15">
        <f t="shared" ca="1" si="9"/>
        <v>-0.23806155999994871</v>
      </c>
      <c r="AA14" s="19">
        <f t="shared" ca="1" si="10"/>
        <v>0.65355008000005732</v>
      </c>
      <c r="AB14" s="19">
        <f t="shared" ca="1" si="11"/>
        <v>-0.51779912000000472</v>
      </c>
      <c r="AC14" s="19">
        <f t="shared" ca="1" si="12"/>
        <v>0.11048069999997701</v>
      </c>
    </row>
    <row r="15" spans="1:29" x14ac:dyDescent="0.35">
      <c r="A15" s="7"/>
      <c r="B15" s="7" t="s">
        <v>19</v>
      </c>
      <c r="C15" s="7">
        <v>-291.10294408999999</v>
      </c>
      <c r="D15" s="1">
        <f ca="1">single!U13</f>
        <v>-312.80041827000002</v>
      </c>
      <c r="E15" s="7">
        <f ca="1">single!V13</f>
        <v>-304.23201022000001</v>
      </c>
      <c r="F15" s="7">
        <f ca="1">single!W13</f>
        <v>-294.82097977000001</v>
      </c>
      <c r="G15" s="7">
        <f ca="1">single!X13</f>
        <v>-300.77902576999998</v>
      </c>
      <c r="H15" s="7"/>
      <c r="I15" s="7"/>
      <c r="J15" s="7"/>
      <c r="K15" s="7" t="s">
        <v>19</v>
      </c>
      <c r="L15" s="7">
        <f t="shared" ca="1" si="0"/>
        <v>0.340525819999971</v>
      </c>
      <c r="M15" s="7">
        <f t="shared" ca="1" si="1"/>
        <v>-1.0110661300000121</v>
      </c>
      <c r="N15" s="7">
        <f t="shared" ca="1" si="2"/>
        <v>-0.13903568000001387</v>
      </c>
      <c r="O15" s="7">
        <f t="shared" ca="1" si="3"/>
        <v>-0.42208167999998158</v>
      </c>
      <c r="P15" s="7"/>
      <c r="Q15" s="19">
        <f t="shared" ca="1" si="4"/>
        <v>-312.31441827000003</v>
      </c>
      <c r="R15" s="19">
        <f t="shared" ca="1" si="5"/>
        <v>-304.22201022000002</v>
      </c>
      <c r="S15" s="21" t="s">
        <v>19</v>
      </c>
      <c r="T15" s="20">
        <v>0</v>
      </c>
      <c r="U15" s="21">
        <f t="shared" ca="1" si="6"/>
        <v>0.75452581999996227</v>
      </c>
      <c r="V15" s="22">
        <f t="shared" ca="1" si="7"/>
        <v>-0.43206613000002037</v>
      </c>
      <c r="W15" s="21">
        <f t="shared" si="13"/>
        <v>0.12300000000000111</v>
      </c>
      <c r="X15" s="21" t="s">
        <v>19</v>
      </c>
      <c r="Y15" s="19">
        <f t="shared" ca="1" si="8"/>
        <v>0.75452581999996227</v>
      </c>
      <c r="Z15" s="15">
        <f t="shared" ca="1" si="9"/>
        <v>-0.43206613000000971</v>
      </c>
      <c r="AA15" s="19">
        <f t="shared" ca="1" si="10"/>
        <v>1.8964320000007362E-2</v>
      </c>
      <c r="AB15" s="19">
        <f t="shared" ca="1" si="11"/>
        <v>-8.9081679999990726E-2</v>
      </c>
      <c r="AC15" s="19">
        <f t="shared" ca="1" si="12"/>
        <v>0.7355614999999549</v>
      </c>
    </row>
    <row r="16" spans="1:29" x14ac:dyDescent="0.35">
      <c r="A16" s="7"/>
      <c r="B16" s="7" t="s">
        <v>20</v>
      </c>
      <c r="C16" s="7">
        <v>-290.87909450000001</v>
      </c>
      <c r="D16" s="7">
        <f ca="1">single!U14</f>
        <v>-312.48252503999998</v>
      </c>
      <c r="E16" s="7">
        <f ca="1">single!V14</f>
        <v>-304.30134577000001</v>
      </c>
      <c r="F16" s="7">
        <f ca="1">single!W14</f>
        <v>-294.47077015999997</v>
      </c>
      <c r="G16" s="7">
        <f ca="1">single!X14</f>
        <v>-300.06447415000002</v>
      </c>
      <c r="H16" s="7"/>
      <c r="I16" s="7"/>
      <c r="J16" s="7"/>
      <c r="K16" s="7" t="s">
        <v>20</v>
      </c>
      <c r="L16" s="7">
        <f t="shared" ca="1" si="0"/>
        <v>0.43456946000002317</v>
      </c>
      <c r="M16" s="7">
        <f t="shared" ca="1" si="1"/>
        <v>-1.3042512700000035</v>
      </c>
      <c r="N16" s="7">
        <f t="shared" ca="1" si="2"/>
        <v>-1.2675659999964228E-2</v>
      </c>
      <c r="O16" s="7">
        <f t="shared" ca="1" si="3"/>
        <v>6.8620349999984231E-2</v>
      </c>
      <c r="P16" s="7"/>
      <c r="Q16" s="19">
        <f t="shared" ca="1" si="4"/>
        <v>-311.99652503999999</v>
      </c>
      <c r="R16" s="19">
        <f t="shared" ca="1" si="5"/>
        <v>-304.29134577000002</v>
      </c>
      <c r="S16" s="21" t="s">
        <v>20</v>
      </c>
      <c r="T16" s="20">
        <v>0</v>
      </c>
      <c r="U16" s="21">
        <f t="shared" ca="1" si="6"/>
        <v>0.84856946000001443</v>
      </c>
      <c r="V16" s="22">
        <f t="shared" ca="1" si="7"/>
        <v>-0.72525127000001177</v>
      </c>
      <c r="W16" s="21">
        <f t="shared" si="13"/>
        <v>0.12300000000000111</v>
      </c>
      <c r="X16" s="21" t="s">
        <v>20</v>
      </c>
      <c r="Y16" s="19">
        <f t="shared" ca="1" si="8"/>
        <v>0.84856946000001443</v>
      </c>
      <c r="Z16" s="15">
        <f t="shared" ca="1" si="9"/>
        <v>-0.72525127000000111</v>
      </c>
      <c r="AA16" s="19">
        <f t="shared" ca="1" si="10"/>
        <v>0.14532434000005701</v>
      </c>
      <c r="AB16" s="19">
        <f t="shared" ca="1" si="11"/>
        <v>0.40162034999997509</v>
      </c>
      <c r="AC16" s="19">
        <f t="shared" ca="1" si="12"/>
        <v>0.70324511999995742</v>
      </c>
    </row>
    <row r="17" spans="1:29" x14ac:dyDescent="0.35">
      <c r="A17" s="7"/>
      <c r="B17" s="7" t="s">
        <v>21</v>
      </c>
      <c r="C17" s="7">
        <v>-289.12599057</v>
      </c>
      <c r="D17" s="7">
        <f ca="1">single!U15</f>
        <v>-310.90920698999997</v>
      </c>
      <c r="E17" s="7">
        <f ca="1">single!V15</f>
        <v>-302.66419612999999</v>
      </c>
      <c r="F17" s="7">
        <f ca="1">single!W15</f>
        <v>-292.93559548000002</v>
      </c>
      <c r="G17" s="7">
        <f ca="1">single!X15</f>
        <v>-297.61178477999999</v>
      </c>
      <c r="H17" s="7"/>
      <c r="I17" s="7"/>
      <c r="J17" s="7"/>
      <c r="K17" s="7" t="s">
        <v>21</v>
      </c>
      <c r="L17" s="7">
        <f t="shared" ca="1" si="0"/>
        <v>0.25478358000002599</v>
      </c>
      <c r="M17" s="7">
        <f t="shared" ca="1" si="1"/>
        <v>-1.4202055599999941</v>
      </c>
      <c r="N17" s="7">
        <f t="shared" ca="1" si="2"/>
        <v>-0.23060491000001848</v>
      </c>
      <c r="O17" s="7">
        <f t="shared" ca="1" si="3"/>
        <v>0.76820579000000544</v>
      </c>
      <c r="P17" s="7"/>
      <c r="Q17" s="19">
        <f t="shared" ca="1" si="4"/>
        <v>-310.42320698999998</v>
      </c>
      <c r="R17" s="19">
        <f t="shared" ca="1" si="5"/>
        <v>-302.65419613</v>
      </c>
      <c r="S17" s="21" t="s">
        <v>21</v>
      </c>
      <c r="T17" s="20">
        <v>0</v>
      </c>
      <c r="U17" s="21">
        <f t="shared" ca="1" si="6"/>
        <v>0.66878358000001725</v>
      </c>
      <c r="V17" s="22">
        <f t="shared" ca="1" si="7"/>
        <v>-0.84120556000000235</v>
      </c>
      <c r="W17" s="21">
        <f t="shared" si="13"/>
        <v>0.12300000000000111</v>
      </c>
      <c r="X17" s="21" t="s">
        <v>21</v>
      </c>
      <c r="Y17" s="19">
        <f t="shared" ca="1" si="8"/>
        <v>0.66878358000001725</v>
      </c>
      <c r="Z17" s="15">
        <f t="shared" ca="1" si="9"/>
        <v>-0.84120555999999169</v>
      </c>
      <c r="AA17" s="19">
        <f t="shared" ca="1" si="10"/>
        <v>-7.2604909999997247E-2</v>
      </c>
      <c r="AB17" s="19">
        <f t="shared" ca="1" si="11"/>
        <v>1.1012057899999963</v>
      </c>
      <c r="AC17" s="19">
        <f t="shared" ca="1" si="12"/>
        <v>0.7413884900000145</v>
      </c>
    </row>
    <row r="18" spans="1:29" x14ac:dyDescent="0.35">
      <c r="A18" s="7"/>
      <c r="B18" s="7" t="s">
        <v>22</v>
      </c>
      <c r="C18" s="7">
        <v>-287.8558931</v>
      </c>
      <c r="D18" s="7">
        <f ca="1">single!U16</f>
        <v>-309.33129532999999</v>
      </c>
      <c r="E18" s="7">
        <f ca="1">single!V16</f>
        <v>-300.67292461</v>
      </c>
      <c r="F18" s="7">
        <f ca="1">single!W16</f>
        <v>-291.23032010999998</v>
      </c>
      <c r="G18" s="7">
        <f ca="1">single!X16</f>
        <v>-295.72955893</v>
      </c>
      <c r="H18" s="7"/>
      <c r="I18" s="7"/>
      <c r="J18" s="7"/>
      <c r="K18" s="7" t="s">
        <v>22</v>
      </c>
      <c r="L18" s="7">
        <f t="shared" ca="1" si="0"/>
        <v>0.56259777000001376</v>
      </c>
      <c r="M18" s="7">
        <f t="shared" ca="1" si="1"/>
        <v>-0.6990315099999922</v>
      </c>
      <c r="N18" s="7">
        <f t="shared" ca="1" si="2"/>
        <v>0.20457299000002349</v>
      </c>
      <c r="O18" s="7">
        <f t="shared" ca="1" si="3"/>
        <v>1.3803341700000069</v>
      </c>
      <c r="P18" s="7"/>
      <c r="Q18" s="19">
        <f t="shared" ca="1" si="4"/>
        <v>-308.84529533</v>
      </c>
      <c r="R18" s="19">
        <f t="shared" ca="1" si="5"/>
        <v>-300.66292461</v>
      </c>
      <c r="S18" s="21" t="s">
        <v>22</v>
      </c>
      <c r="T18" s="20">
        <v>0</v>
      </c>
      <c r="U18" s="21">
        <f t="shared" ca="1" si="6"/>
        <v>0.97659777000000503</v>
      </c>
      <c r="V18" s="22">
        <f t="shared" ca="1" si="7"/>
        <v>-0.12003151000000045</v>
      </c>
      <c r="W18" s="21">
        <f t="shared" si="13"/>
        <v>0.12300000000000111</v>
      </c>
      <c r="X18" s="21" t="s">
        <v>22</v>
      </c>
      <c r="Y18" s="19">
        <f t="shared" ca="1" si="8"/>
        <v>0.97659777000000503</v>
      </c>
      <c r="Z18" s="15">
        <f t="shared" ca="1" si="9"/>
        <v>-0.12003150999998979</v>
      </c>
      <c r="AA18" s="19">
        <f t="shared" ca="1" si="10"/>
        <v>0.36257299000004473</v>
      </c>
      <c r="AB18" s="19">
        <f t="shared" ca="1" si="11"/>
        <v>1.7133341699999978</v>
      </c>
      <c r="AC18" s="19">
        <f t="shared" ca="1" si="12"/>
        <v>0.6140247799999603</v>
      </c>
    </row>
    <row r="19" spans="1:29" x14ac:dyDescent="0.35">
      <c r="A19" s="7"/>
      <c r="B19" s="7" t="s">
        <v>23</v>
      </c>
      <c r="C19" s="7">
        <v>-282.91038247</v>
      </c>
      <c r="D19" s="7">
        <f ca="1">single!U17</f>
        <v>-304.27309733999999</v>
      </c>
      <c r="E19" s="7">
        <f ca="1">single!V17</f>
        <v>-295.14669812</v>
      </c>
      <c r="F19" s="7">
        <f ca="1">single!W17</f>
        <v>-285.97776133999997</v>
      </c>
      <c r="G19" s="7">
        <f ca="1">single!X17</f>
        <v>-290.48866231</v>
      </c>
      <c r="H19" s="7"/>
      <c r="I19" s="7"/>
      <c r="J19" s="7"/>
      <c r="K19" s="7" t="s">
        <v>23</v>
      </c>
      <c r="L19" s="7">
        <f t="shared" ca="1" si="0"/>
        <v>0.67528513000000912</v>
      </c>
      <c r="M19" s="7">
        <f t="shared" ca="1" si="1"/>
        <v>-0.11831564999999422</v>
      </c>
      <c r="N19" s="7">
        <f t="shared" ca="1" si="2"/>
        <v>0.51162113000002973</v>
      </c>
      <c r="O19" s="7">
        <f t="shared" ca="1" si="3"/>
        <v>1.6757201600000067</v>
      </c>
      <c r="P19" s="7"/>
      <c r="Q19" s="19">
        <f ca="1">D19+$Y$33</f>
        <v>-303.78709734</v>
      </c>
      <c r="R19" s="19">
        <f t="shared" ca="1" si="5"/>
        <v>-295.13669812000001</v>
      </c>
      <c r="S19" s="21" t="s">
        <v>23</v>
      </c>
      <c r="T19" s="20">
        <v>0</v>
      </c>
      <c r="U19" s="21">
        <f t="shared" ca="1" si="6"/>
        <v>1.0892851300000004</v>
      </c>
      <c r="V19" s="22">
        <f t="shared" ca="1" si="7"/>
        <v>0.46068434999999752</v>
      </c>
      <c r="W19" s="21">
        <f t="shared" si="13"/>
        <v>0.12300000000000111</v>
      </c>
      <c r="X19" s="21" t="s">
        <v>23</v>
      </c>
      <c r="Y19" s="19">
        <f t="shared" ca="1" si="8"/>
        <v>1.0892851300000004</v>
      </c>
      <c r="Z19" s="15">
        <f t="shared" ca="1" si="9"/>
        <v>0.46068435000000818</v>
      </c>
      <c r="AA19" s="19">
        <f t="shared" ca="1" si="10"/>
        <v>0.66962113000005097</v>
      </c>
      <c r="AB19" s="19">
        <f t="shared" ca="1" si="11"/>
        <v>2.0087201599999975</v>
      </c>
      <c r="AC19" s="19">
        <f t="shared" ca="1" si="12"/>
        <v>0.41966399999994941</v>
      </c>
    </row>
    <row r="20" spans="1:29" x14ac:dyDescent="0.35">
      <c r="AA20" s="15"/>
    </row>
    <row r="21" spans="1:29" x14ac:dyDescent="0.35"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29" x14ac:dyDescent="0.35"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</row>
    <row r="23" spans="1:29" ht="15" thickBot="1" x14ac:dyDescent="0.4">
      <c r="B23" s="67"/>
      <c r="C23" s="67"/>
      <c r="D23" s="67"/>
      <c r="E23" s="67"/>
      <c r="F23" s="67"/>
      <c r="G23" s="67"/>
      <c r="H23" s="67"/>
      <c r="I23" s="66"/>
      <c r="J23" s="66"/>
      <c r="K23" s="66"/>
      <c r="L23" s="66"/>
      <c r="M23" s="7"/>
      <c r="N23" s="7"/>
      <c r="O23" s="7"/>
      <c r="P23" s="7"/>
      <c r="Q23" s="82" t="s">
        <v>56</v>
      </c>
      <c r="R23" s="82"/>
      <c r="S23" s="82"/>
      <c r="T23" s="82"/>
      <c r="U23" s="82"/>
      <c r="V23" s="82"/>
      <c r="W23" s="82"/>
      <c r="X23" s="82"/>
      <c r="Y23" s="82"/>
    </row>
    <row r="24" spans="1:29" x14ac:dyDescent="0.35">
      <c r="B24" s="67"/>
      <c r="C24" s="67"/>
      <c r="D24" s="67"/>
      <c r="E24" s="67"/>
      <c r="F24" s="67"/>
      <c r="G24" s="67"/>
      <c r="H24" s="67"/>
      <c r="I24" s="66"/>
      <c r="J24" s="66"/>
      <c r="K24" s="66"/>
      <c r="L24" s="66"/>
      <c r="M24" s="7"/>
      <c r="N24" s="7"/>
      <c r="O24" s="7"/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1:29" x14ac:dyDescent="0.35">
      <c r="B25" s="66"/>
      <c r="C25" s="67"/>
      <c r="D25" s="67"/>
      <c r="E25" s="67"/>
      <c r="F25" s="67"/>
      <c r="G25" s="67"/>
      <c r="H25" s="67"/>
      <c r="I25" s="66"/>
      <c r="J25" s="66"/>
      <c r="K25" s="66"/>
      <c r="L25" s="66"/>
      <c r="M25" s="7"/>
      <c r="N25" s="7"/>
      <c r="O25" s="7"/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1:29" x14ac:dyDescent="0.35">
      <c r="B26" s="66"/>
      <c r="C26" s="67"/>
      <c r="D26" s="67"/>
      <c r="E26" s="67"/>
      <c r="F26" s="67"/>
      <c r="G26" s="67"/>
      <c r="H26" s="67"/>
      <c r="I26" s="66"/>
      <c r="J26" s="66"/>
      <c r="K26" s="66"/>
      <c r="L26" s="66"/>
      <c r="M26" s="7"/>
      <c r="N26" s="7"/>
      <c r="O26" s="7"/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1:29" x14ac:dyDescent="0.35">
      <c r="B27" s="66"/>
      <c r="C27" s="67"/>
      <c r="D27" s="67"/>
      <c r="E27" s="67"/>
      <c r="F27" s="67"/>
      <c r="G27" s="67"/>
      <c r="H27" s="67"/>
      <c r="I27" s="66"/>
      <c r="J27" s="66"/>
      <c r="K27" s="66"/>
      <c r="L27" s="66"/>
      <c r="M27" s="7"/>
      <c r="N27" s="7"/>
      <c r="O27" s="7"/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1:29" ht="15" thickBot="1" x14ac:dyDescent="0.4">
      <c r="B28" s="66"/>
      <c r="C28" s="67"/>
      <c r="D28" s="67"/>
      <c r="E28" s="67"/>
      <c r="F28" s="67"/>
      <c r="G28" s="67"/>
      <c r="H28" s="67"/>
      <c r="I28" s="66"/>
      <c r="J28" s="66"/>
      <c r="K28" s="66"/>
      <c r="L28" s="66"/>
      <c r="M28" s="7"/>
      <c r="N28" s="7"/>
      <c r="O28" s="7"/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</row>
    <row r="29" spans="1:29" ht="15" thickBot="1" x14ac:dyDescent="0.4">
      <c r="B29" s="66"/>
      <c r="C29" s="67"/>
      <c r="D29" s="67"/>
      <c r="E29" s="67"/>
      <c r="F29" s="67"/>
      <c r="G29" s="67"/>
      <c r="H29" s="67"/>
      <c r="I29" s="66"/>
      <c r="J29" s="66"/>
      <c r="K29" s="66"/>
      <c r="L29" s="66"/>
      <c r="M29" s="7"/>
      <c r="N29" s="7"/>
      <c r="O29" s="7"/>
    </row>
    <row r="30" spans="1:29" x14ac:dyDescent="0.35">
      <c r="B30" s="67"/>
      <c r="C30" s="67"/>
      <c r="D30" s="67"/>
      <c r="E30" s="67"/>
      <c r="F30" s="67"/>
      <c r="G30" s="67"/>
      <c r="H30" s="67"/>
      <c r="I30" s="66"/>
      <c r="J30" s="66"/>
      <c r="K30" s="66"/>
      <c r="L30" s="66"/>
      <c r="M30" s="7"/>
      <c r="N30" s="7"/>
      <c r="O30" s="7"/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1:29" x14ac:dyDescent="0.35">
      <c r="B31" s="67"/>
      <c r="C31" s="67"/>
      <c r="D31" s="67"/>
      <c r="E31" s="67"/>
      <c r="F31" s="67"/>
      <c r="G31" s="67"/>
      <c r="H31" s="67"/>
      <c r="I31" s="66"/>
      <c r="J31" s="66"/>
      <c r="K31" s="66"/>
      <c r="L31" s="66"/>
      <c r="M31" s="7"/>
      <c r="N31" s="7"/>
      <c r="O31" s="7"/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1:29" x14ac:dyDescent="0.35">
      <c r="B32" s="67"/>
      <c r="C32" s="67"/>
      <c r="D32" s="67"/>
      <c r="E32" s="67"/>
      <c r="F32" s="67"/>
      <c r="G32" s="67"/>
      <c r="H32" s="67"/>
      <c r="I32" s="66"/>
      <c r="J32" s="66"/>
      <c r="K32" s="66"/>
      <c r="L32" s="66"/>
      <c r="M32" s="7"/>
      <c r="N32" s="7"/>
      <c r="O32" s="7"/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2:25" x14ac:dyDescent="0.35">
      <c r="B33" s="67"/>
      <c r="C33" s="67"/>
      <c r="D33" s="67"/>
      <c r="E33" s="67"/>
      <c r="F33" s="67"/>
      <c r="G33" s="67"/>
      <c r="H33" s="67"/>
      <c r="I33" s="66"/>
      <c r="J33" s="66"/>
      <c r="K33" s="66"/>
      <c r="L33" s="66"/>
      <c r="M33" s="7"/>
      <c r="N33" s="7"/>
      <c r="O33" s="7"/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2:25" x14ac:dyDescent="0.35">
      <c r="B34" s="67"/>
      <c r="C34" s="67"/>
      <c r="D34" s="67"/>
      <c r="E34" s="67"/>
      <c r="F34" s="67"/>
      <c r="G34" s="67"/>
      <c r="H34" s="67"/>
      <c r="I34" s="66"/>
      <c r="J34" s="66"/>
      <c r="K34" s="66"/>
      <c r="L34" s="66"/>
      <c r="M34" s="7"/>
      <c r="N34" s="7"/>
      <c r="O34" s="7"/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2:25" ht="15" thickBot="1" x14ac:dyDescent="0.4">
      <c r="B35" s="67"/>
      <c r="C35" s="66"/>
      <c r="D35" s="66"/>
      <c r="E35" s="66"/>
      <c r="F35" s="66"/>
      <c r="G35" s="66"/>
      <c r="H35" s="66"/>
      <c r="I35" s="66"/>
      <c r="J35" s="66"/>
      <c r="K35" s="66"/>
      <c r="L35" s="66"/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B21" zoomScale="85" zoomScaleNormal="85" workbookViewId="0">
      <selection activeCell="AC1" sqref="AC1:AH65"/>
    </sheetView>
  </sheetViews>
  <sheetFormatPr defaultRowHeight="14.5" x14ac:dyDescent="0.35"/>
  <cols>
    <col min="19" max="19" width="8.7265625" style="12"/>
  </cols>
  <sheetData>
    <row r="1" spans="1:34" x14ac:dyDescent="0.35">
      <c r="A1" s="4" t="s">
        <v>24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70" t="s">
        <v>85</v>
      </c>
      <c r="AD1" s="70" t="s">
        <v>1</v>
      </c>
      <c r="AE1" s="70" t="s">
        <v>42</v>
      </c>
      <c r="AF1" s="70" t="s">
        <v>43</v>
      </c>
      <c r="AG1" s="70" t="s">
        <v>44</v>
      </c>
      <c r="AH1" s="70" t="s">
        <v>45</v>
      </c>
    </row>
    <row r="2" spans="1:34" x14ac:dyDescent="0.35">
      <c r="A2" s="83" t="s">
        <v>6</v>
      </c>
      <c r="B2" s="4" t="s">
        <v>7</v>
      </c>
      <c r="C2" s="5">
        <v>-315.07917222999998</v>
      </c>
      <c r="D2" s="5">
        <v>-305.97564209000001</v>
      </c>
      <c r="E2" s="4">
        <v>-295.80667355000003</v>
      </c>
      <c r="F2" s="5">
        <v>-303.40065509999999</v>
      </c>
      <c r="G2">
        <f>MIN(C2:C5)-C2</f>
        <v>-0.29244555000002492</v>
      </c>
      <c r="H2">
        <f t="shared" ref="H2:J2" si="0">MIN(D2:D5)-D2</f>
        <v>-1.9489299999690957E-3</v>
      </c>
      <c r="I2">
        <f t="shared" si="0"/>
        <v>-1.0318423399999688</v>
      </c>
      <c r="J2">
        <f t="shared" si="0"/>
        <v>-4.436619000000519E-2</v>
      </c>
      <c r="L2">
        <f>MIN(C2:C5)</f>
        <v>-315.37161778000001</v>
      </c>
      <c r="M2">
        <f t="shared" ref="M2:O2" si="1">MIN(D2:D5)</f>
        <v>-305.97759101999998</v>
      </c>
      <c r="N2">
        <f t="shared" si="1"/>
        <v>-296.83851589</v>
      </c>
      <c r="O2">
        <f t="shared" si="1"/>
        <v>-303.44502129</v>
      </c>
      <c r="Q2" s="4"/>
      <c r="R2" s="4" t="s">
        <v>35</v>
      </c>
      <c r="T2" s="12" t="s">
        <v>6</v>
      </c>
      <c r="U2">
        <f ca="1">OFFSET($L$2,(ROW(U1)*4)-4,0)</f>
        <v>-315.37161778000001</v>
      </c>
      <c r="V2">
        <f ca="1">OFFSET($M$2,(ROW(V1)*4)-4,0)</f>
        <v>-305.97759101999998</v>
      </c>
      <c r="W2">
        <f ca="1">OFFSET($N$2,(ROW(W1)*4)-4,0)</f>
        <v>-296.83851589</v>
      </c>
      <c r="X2">
        <f ca="1">OFFSET($O$2,(ROW(X1)*4)-4,0)</f>
        <v>-303.44502129</v>
      </c>
      <c r="Z2">
        <f>dimer_b!C4</f>
        <v>-293.35039803000001</v>
      </c>
      <c r="AA2">
        <f>INDEX($Z$2:$Z$17,ROUND(ROW(Z2)/4, 0))</f>
        <v>-293.35039803000001</v>
      </c>
      <c r="AC2" s="76" t="s">
        <v>6</v>
      </c>
      <c r="AD2" s="70" t="s">
        <v>7</v>
      </c>
      <c r="AE2" s="74">
        <f>C2-AA2-$R$4-0.5*$R$3</f>
        <v>0.30922580000002453</v>
      </c>
      <c r="AF2" s="74">
        <f>D2-AA2-$R$6</f>
        <v>-0.50724405999999966</v>
      </c>
      <c r="AG2" s="74">
        <f>E2-AA2-0.5*$R$3</f>
        <v>1.1227244799999805</v>
      </c>
      <c r="AH2" s="74">
        <f>F2-AA2-$R$5+0.5*$R$3</f>
        <v>-0.79625706999998647</v>
      </c>
    </row>
    <row r="3" spans="1:34" x14ac:dyDescent="0.35">
      <c r="A3" s="83"/>
      <c r="B3" s="4" t="s">
        <v>25</v>
      </c>
      <c r="C3" s="4">
        <v>-314.48557349999999</v>
      </c>
      <c r="D3" s="4">
        <v>-305.2388052</v>
      </c>
      <c r="E3" s="4">
        <v>-296.34576288</v>
      </c>
      <c r="F3" s="4">
        <v>-303.37876469000003</v>
      </c>
      <c r="L3" s="68" t="str">
        <f>INDEX($B$2:$B$5, MATCH(MIN(C2:C5),C2:C5,0))</f>
        <v>hollow2</v>
      </c>
      <c r="M3" s="68" t="str">
        <f t="shared" ref="M3:O3" si="2">INDEX($B$2:$B$5, MATCH(MIN(D2:D5),D2:D5,0))</f>
        <v>hollow2</v>
      </c>
      <c r="N3" s="68" t="str">
        <f t="shared" si="2"/>
        <v>hollow2</v>
      </c>
      <c r="O3" s="68" t="str">
        <f t="shared" si="2"/>
        <v>hollow1</v>
      </c>
      <c r="Q3" s="4" t="s">
        <v>36</v>
      </c>
      <c r="R3" s="4">
        <v>-7.1580000000000004</v>
      </c>
      <c r="T3" s="12" t="s">
        <v>9</v>
      </c>
      <c r="U3">
        <f t="shared" ref="U3:U17" ca="1" si="3">OFFSET($L$2,(ROW(U2)*4)-4,0)</f>
        <v>-317.25607017999999</v>
      </c>
      <c r="V3">
        <f t="shared" ref="V3:V17" ca="1" si="4">OFFSET($M$2,(ROW(V2)*4)-4,0)</f>
        <v>-308.4616628</v>
      </c>
      <c r="W3">
        <f t="shared" ref="W3:W17" ca="1" si="5">OFFSET($N$2,(ROW(W2)*4)-4,0)</f>
        <v>-298.78148016</v>
      </c>
      <c r="X3">
        <f t="shared" ref="X3:X17" ca="1" si="6">OFFSET($O$2,(ROW(X2)*4)-4,0)</f>
        <v>-305.36638352</v>
      </c>
      <c r="Z3" s="7">
        <f>dimer_b!C5</f>
        <v>-295.58632627999998</v>
      </c>
      <c r="AA3">
        <f t="shared" ref="AA3:AA65" si="7">INDEX($Z$2:$Z$17,ROUND(ROW(Z3)/4, 0))</f>
        <v>-293.35039803000001</v>
      </c>
      <c r="AC3" s="76"/>
      <c r="AD3" s="70" t="s">
        <v>25</v>
      </c>
      <c r="AE3" s="74">
        <f t="shared" ref="AE3:AE65" si="8">C3-AA3-$R$4-0.5*$R$3</f>
        <v>0.90282453000002105</v>
      </c>
      <c r="AF3" s="74">
        <f t="shared" ref="AF3:AF65" si="9">D3-AA3-$R$6</f>
        <v>0.22959283000000674</v>
      </c>
      <c r="AG3" s="74">
        <f t="shared" ref="AG3:AG65" si="10">E3-AA3-0.5*$R$3</f>
        <v>0.58363515000001298</v>
      </c>
      <c r="AH3" s="74">
        <f t="shared" ref="AH3:AH65" si="11">F3-AA3-$R$5+0.5*$R$3</f>
        <v>-0.77436666000001741</v>
      </c>
    </row>
    <row r="4" spans="1:34" x14ac:dyDescent="0.35">
      <c r="A4" s="83"/>
      <c r="B4" s="4" t="s">
        <v>8</v>
      </c>
      <c r="C4" s="4">
        <v>-315.13472309000002</v>
      </c>
      <c r="D4" s="4">
        <v>-305.94018474000001</v>
      </c>
      <c r="E4" s="4">
        <v>-296.69547335999999</v>
      </c>
      <c r="F4" s="4">
        <v>-303.44502129</v>
      </c>
      <c r="Q4" s="4" t="s">
        <v>37</v>
      </c>
      <c r="R4" s="4">
        <v>-18.459</v>
      </c>
      <c r="T4" s="12" t="s">
        <v>10</v>
      </c>
      <c r="U4">
        <f t="shared" ca="1" si="3"/>
        <v>-316.24323815000002</v>
      </c>
      <c r="V4">
        <f t="shared" ca="1" si="4"/>
        <v>-307.75759203000001</v>
      </c>
      <c r="W4">
        <f t="shared" ca="1" si="5"/>
        <v>-298.26836917000003</v>
      </c>
      <c r="X4">
        <f t="shared" ca="1" si="6"/>
        <v>-304.09750281999999</v>
      </c>
      <c r="Z4" s="7">
        <f>dimer_b!C6</f>
        <v>-294.60246881</v>
      </c>
      <c r="AA4">
        <f t="shared" si="7"/>
        <v>-293.35039803000001</v>
      </c>
      <c r="AC4" s="76"/>
      <c r="AD4" s="70" t="s">
        <v>8</v>
      </c>
      <c r="AE4" s="74">
        <f t="shared" si="8"/>
        <v>0.25367493999998514</v>
      </c>
      <c r="AF4" s="74">
        <f t="shared" si="9"/>
        <v>-0.47178670999999817</v>
      </c>
      <c r="AG4" s="74">
        <f t="shared" si="10"/>
        <v>0.23392467000001416</v>
      </c>
      <c r="AH4" s="74">
        <f t="shared" si="11"/>
        <v>-0.84062325999999166</v>
      </c>
    </row>
    <row r="5" spans="1:34" x14ac:dyDescent="0.35">
      <c r="A5" s="83"/>
      <c r="B5" s="4" t="s">
        <v>26</v>
      </c>
      <c r="C5" s="4">
        <v>-315.37161778000001</v>
      </c>
      <c r="D5" s="4">
        <v>-305.97759101999998</v>
      </c>
      <c r="E5" s="5">
        <v>-296.83851589</v>
      </c>
      <c r="F5" s="4">
        <v>-303.40096691000002</v>
      </c>
      <c r="Q5" s="4" t="s">
        <v>34</v>
      </c>
      <c r="R5" s="4">
        <v>-12.833</v>
      </c>
      <c r="T5" s="12" t="s">
        <v>11</v>
      </c>
      <c r="U5">
        <f t="shared" ca="1" si="3"/>
        <v>-314.31060801000001</v>
      </c>
      <c r="V5">
        <f t="shared" ca="1" si="4"/>
        <v>-305.89117389</v>
      </c>
      <c r="W5">
        <f t="shared" ca="1" si="5"/>
        <v>-296.07219656000001</v>
      </c>
      <c r="X5">
        <f t="shared" ca="1" si="6"/>
        <v>-301.75009120999999</v>
      </c>
      <c r="Z5">
        <f>dimer_b!C7</f>
        <v>-292.37869689000001</v>
      </c>
      <c r="AA5">
        <f t="shared" si="7"/>
        <v>-293.35039803000001</v>
      </c>
      <c r="AC5" s="76"/>
      <c r="AD5" s="70" t="s">
        <v>26</v>
      </c>
      <c r="AE5" s="74">
        <f t="shared" si="8"/>
        <v>1.6780249999999608E-2</v>
      </c>
      <c r="AF5" s="74">
        <f t="shared" si="9"/>
        <v>-0.50919298999996876</v>
      </c>
      <c r="AG5" s="74">
        <f t="shared" si="10"/>
        <v>9.0882140000011713E-2</v>
      </c>
      <c r="AH5" s="74">
        <f t="shared" si="11"/>
        <v>-0.79656888000001436</v>
      </c>
    </row>
    <row r="6" spans="1:34" x14ac:dyDescent="0.35">
      <c r="A6" s="83" t="s">
        <v>9</v>
      </c>
      <c r="B6" s="4" t="s">
        <v>7</v>
      </c>
      <c r="C6" s="5">
        <v>-317.21700903999999</v>
      </c>
      <c r="D6" s="5">
        <v>-308.45562164</v>
      </c>
      <c r="E6" s="4">
        <v>-298.44898819999997</v>
      </c>
      <c r="F6" s="5">
        <v>-305.36638352</v>
      </c>
      <c r="G6">
        <f>MIN(C6:C9)-C6</f>
        <v>-3.906114000000116E-2</v>
      </c>
      <c r="H6">
        <f t="shared" ref="H6" si="12">MIN(D6:D9)-D6</f>
        <v>-6.0411599999952159E-3</v>
      </c>
      <c r="I6">
        <f t="shared" ref="I6" si="13">MIN(E6:E9)-E6</f>
        <v>-0.33249196000002712</v>
      </c>
      <c r="J6">
        <f t="shared" ref="J6" si="14">MIN(F6:F9)-F6</f>
        <v>0</v>
      </c>
      <c r="L6">
        <f t="shared" ref="L6" si="15">MIN(C6:C9)</f>
        <v>-317.25607017999999</v>
      </c>
      <c r="M6">
        <f t="shared" ref="M6" si="16">MIN(D6:D9)</f>
        <v>-308.4616628</v>
      </c>
      <c r="N6">
        <f t="shared" ref="N6" si="17">MIN(E6:E9)</f>
        <v>-298.78148016</v>
      </c>
      <c r="O6">
        <f t="shared" ref="O6" si="18">MIN(F6:F9)</f>
        <v>-305.36638352</v>
      </c>
      <c r="Q6" s="4" t="s">
        <v>3</v>
      </c>
      <c r="R6" s="4">
        <v>-12.118</v>
      </c>
      <c r="T6" s="12" t="s">
        <v>12</v>
      </c>
      <c r="U6">
        <f t="shared" ca="1" si="3"/>
        <v>-312.53539558</v>
      </c>
      <c r="V6">
        <f t="shared" ca="1" si="4"/>
        <v>-304.23689149</v>
      </c>
      <c r="W6">
        <f t="shared" ca="1" si="5"/>
        <v>-294.52248247</v>
      </c>
      <c r="X6">
        <f t="shared" ca="1" si="6"/>
        <v>-299.41198768999999</v>
      </c>
      <c r="Z6">
        <f>dimer_b!C8</f>
        <v>-290.75830592</v>
      </c>
      <c r="AA6">
        <f t="shared" si="7"/>
        <v>-295.58632627999998</v>
      </c>
      <c r="AC6" s="76" t="s">
        <v>9</v>
      </c>
      <c r="AD6" s="70" t="s">
        <v>7</v>
      </c>
      <c r="AE6" s="74">
        <f t="shared" si="8"/>
        <v>0.40731723999998648</v>
      </c>
      <c r="AF6" s="74">
        <f t="shared" si="9"/>
        <v>-0.75129536000002339</v>
      </c>
      <c r="AG6" s="74">
        <f t="shared" si="10"/>
        <v>0.71633808000000654</v>
      </c>
      <c r="AH6" s="74">
        <f t="shared" si="11"/>
        <v>-0.52605724000001919</v>
      </c>
    </row>
    <row r="7" spans="1:34" x14ac:dyDescent="0.35">
      <c r="A7" s="83"/>
      <c r="B7" s="4" t="s">
        <v>25</v>
      </c>
      <c r="C7" s="4">
        <v>-316.61150567999999</v>
      </c>
      <c r="D7" s="4">
        <v>-307.54082388</v>
      </c>
      <c r="E7" s="4">
        <v>-298.29929629999998</v>
      </c>
      <c r="F7" s="4">
        <v>-305.21065016</v>
      </c>
      <c r="L7" s="68" t="str">
        <f t="shared" ref="L7" si="19">INDEX($B$2:$B$5, MATCH(MIN(C6:C9),C6:C9,0))</f>
        <v>hollow1</v>
      </c>
      <c r="M7" s="68" t="str">
        <f t="shared" ref="M7" si="20">INDEX($B$2:$B$5, MATCH(MIN(D6:D9),D6:D9,0))</f>
        <v>hollow2</v>
      </c>
      <c r="N7" s="68" t="str">
        <f t="shared" ref="N7" si="21">INDEX($B$2:$B$5, MATCH(MIN(E6:E9),E6:E9,0))</f>
        <v>hollow2</v>
      </c>
      <c r="O7" s="68" t="str">
        <f t="shared" ref="O7" si="22">INDEX($B$2:$B$5, MATCH(MIN(F6:F9),F6:F9,0))</f>
        <v>top</v>
      </c>
      <c r="T7" s="12" t="s">
        <v>13</v>
      </c>
      <c r="U7">
        <f t="shared" ca="1" si="3"/>
        <v>-310.38128698000003</v>
      </c>
      <c r="V7">
        <f t="shared" ca="1" si="4"/>
        <v>-302.02214242000002</v>
      </c>
      <c r="W7">
        <f t="shared" ca="1" si="5"/>
        <v>-292.53029027000002</v>
      </c>
      <c r="X7">
        <f t="shared" ca="1" si="6"/>
        <v>-297.18448627999999</v>
      </c>
      <c r="Z7">
        <f>dimer_b!C9</f>
        <v>-288.95021006000002</v>
      </c>
      <c r="AA7">
        <f t="shared" si="7"/>
        <v>-295.58632627999998</v>
      </c>
      <c r="AC7" s="76"/>
      <c r="AD7" s="70" t="s">
        <v>25</v>
      </c>
      <c r="AE7" s="74">
        <f t="shared" si="8"/>
        <v>1.0128205999999866</v>
      </c>
      <c r="AF7" s="74">
        <f t="shared" si="9"/>
        <v>0.16350239999997562</v>
      </c>
      <c r="AG7" s="74">
        <f t="shared" si="10"/>
        <v>0.86602997999999998</v>
      </c>
      <c r="AH7" s="74">
        <f t="shared" si="11"/>
        <v>-0.37032388000001992</v>
      </c>
    </row>
    <row r="8" spans="1:34" x14ac:dyDescent="0.35">
      <c r="A8" s="83"/>
      <c r="B8" s="4" t="s">
        <v>8</v>
      </c>
      <c r="C8" s="4">
        <v>-317.25607017999999</v>
      </c>
      <c r="D8" s="4">
        <v>-308.45510793</v>
      </c>
      <c r="E8" s="4">
        <v>-298.74773420000002</v>
      </c>
      <c r="F8" s="4">
        <v>-305.21835597</v>
      </c>
      <c r="T8" s="12" t="s">
        <v>14</v>
      </c>
      <c r="U8">
        <f t="shared" ca="1" si="3"/>
        <v>-307.67573420999997</v>
      </c>
      <c r="V8">
        <f t="shared" ca="1" si="4"/>
        <v>-298.90531052</v>
      </c>
      <c r="W8">
        <f t="shared" ca="1" si="5"/>
        <v>-289.40256892000002</v>
      </c>
      <c r="X8">
        <f t="shared" ca="1" si="6"/>
        <v>-294.43630202999998</v>
      </c>
      <c r="Z8">
        <f>dimer_b!C10</f>
        <v>-286.25359058999999</v>
      </c>
      <c r="AA8">
        <f t="shared" si="7"/>
        <v>-295.58632627999998</v>
      </c>
      <c r="AC8" s="76"/>
      <c r="AD8" s="70" t="s">
        <v>8</v>
      </c>
      <c r="AE8" s="74">
        <f t="shared" si="8"/>
        <v>0.36825609999998532</v>
      </c>
      <c r="AF8" s="74">
        <f t="shared" si="9"/>
        <v>-0.7507816500000164</v>
      </c>
      <c r="AG8" s="74">
        <f t="shared" si="10"/>
        <v>0.41759207999995551</v>
      </c>
      <c r="AH8" s="74">
        <f t="shared" si="11"/>
        <v>-0.3780296900000244</v>
      </c>
    </row>
    <row r="9" spans="1:34" x14ac:dyDescent="0.35">
      <c r="A9" s="83"/>
      <c r="B9" s="4" t="s">
        <v>26</v>
      </c>
      <c r="C9" s="4">
        <v>-317.11255978000003</v>
      </c>
      <c r="D9" s="4">
        <v>-308.4616628</v>
      </c>
      <c r="E9" s="5">
        <v>-298.78148016</v>
      </c>
      <c r="F9" s="4">
        <v>-305.30992775999999</v>
      </c>
      <c r="T9" s="12" t="s">
        <v>15</v>
      </c>
      <c r="U9">
        <f t="shared" ca="1" si="3"/>
        <v>-303.82523878000001</v>
      </c>
      <c r="V9">
        <f t="shared" ca="1" si="4"/>
        <v>-294.79862111</v>
      </c>
      <c r="W9">
        <f t="shared" ca="1" si="5"/>
        <v>-285.51725169999997</v>
      </c>
      <c r="X9">
        <f t="shared" ca="1" si="6"/>
        <v>-290.59909848000001</v>
      </c>
      <c r="Z9">
        <f>dimer_b!C11</f>
        <v>-282.50032442000003</v>
      </c>
      <c r="AA9">
        <f t="shared" si="7"/>
        <v>-295.58632627999998</v>
      </c>
      <c r="AC9" s="76"/>
      <c r="AD9" s="70" t="s">
        <v>26</v>
      </c>
      <c r="AE9" s="74">
        <f t="shared" si="8"/>
        <v>0.51176649999995361</v>
      </c>
      <c r="AF9" s="74">
        <f t="shared" si="9"/>
        <v>-0.75733652000001861</v>
      </c>
      <c r="AG9" s="74">
        <f t="shared" si="10"/>
        <v>0.38384611999997942</v>
      </c>
      <c r="AH9" s="74">
        <f t="shared" si="11"/>
        <v>-0.46960148000001345</v>
      </c>
    </row>
    <row r="10" spans="1:34" x14ac:dyDescent="0.35">
      <c r="A10" s="83" t="s">
        <v>10</v>
      </c>
      <c r="B10" s="4" t="s">
        <v>7</v>
      </c>
      <c r="C10" s="5">
        <v>-316.24323815000002</v>
      </c>
      <c r="D10" s="5">
        <v>-307.73608122000002</v>
      </c>
      <c r="E10" s="4">
        <v>-298.26836917000003</v>
      </c>
      <c r="F10" s="5">
        <v>-304.09750281999999</v>
      </c>
      <c r="G10">
        <f>MIN(C10:C13)-C10</f>
        <v>0</v>
      </c>
      <c r="H10">
        <f t="shared" ref="H10" si="23">MIN(D10:D13)-D10</f>
        <v>-2.1510809999995217E-2</v>
      </c>
      <c r="I10">
        <f t="shared" ref="I10" si="24">MIN(E10:E13)-E10</f>
        <v>0</v>
      </c>
      <c r="J10">
        <f t="shared" ref="J10" si="25">MIN(F10:F13)-F10</f>
        <v>0</v>
      </c>
      <c r="L10">
        <f t="shared" ref="L10" si="26">MIN(C10:C13)</f>
        <v>-316.24323815000002</v>
      </c>
      <c r="M10">
        <f t="shared" ref="M10" si="27">MIN(D10:D13)</f>
        <v>-307.75759203000001</v>
      </c>
      <c r="N10">
        <f t="shared" ref="N10" si="28">MIN(E10:E13)</f>
        <v>-298.26836917000003</v>
      </c>
      <c r="O10">
        <f t="shared" ref="O10" si="29">MIN(F10:F13)</f>
        <v>-304.09750281999999</v>
      </c>
      <c r="T10" s="12" t="s">
        <v>16</v>
      </c>
      <c r="U10">
        <f t="shared" ca="1" si="3"/>
        <v>-299.13754690000002</v>
      </c>
      <c r="V10">
        <f t="shared" ca="1" si="4"/>
        <v>-290.05213724999999</v>
      </c>
      <c r="W10">
        <f t="shared" ca="1" si="5"/>
        <v>-280.76995866999999</v>
      </c>
      <c r="X10">
        <f t="shared" ca="1" si="6"/>
        <v>-286.76377459999998</v>
      </c>
      <c r="Z10" s="7">
        <f>dimer_b!C12</f>
        <v>-277.79529903999997</v>
      </c>
      <c r="AA10">
        <f t="shared" si="7"/>
        <v>-294.60246881</v>
      </c>
      <c r="AC10" s="76" t="s">
        <v>10</v>
      </c>
      <c r="AD10" s="70" t="s">
        <v>7</v>
      </c>
      <c r="AE10" s="74">
        <f t="shared" si="8"/>
        <v>0.39723065999997997</v>
      </c>
      <c r="AF10" s="74">
        <f t="shared" si="9"/>
        <v>-1.0156124100000117</v>
      </c>
      <c r="AG10" s="74">
        <f t="shared" si="10"/>
        <v>-8.6900360000023102E-2</v>
      </c>
      <c r="AH10" s="74">
        <f t="shared" si="11"/>
        <v>-0.24103400999998348</v>
      </c>
    </row>
    <row r="11" spans="1:34" x14ac:dyDescent="0.35">
      <c r="A11" s="83" t="s">
        <v>10</v>
      </c>
      <c r="B11" s="4" t="s">
        <v>25</v>
      </c>
      <c r="C11" s="4">
        <v>-315.70085974</v>
      </c>
      <c r="D11" s="4">
        <v>-306.52617325</v>
      </c>
      <c r="E11" s="4">
        <v>-297.31721225000001</v>
      </c>
      <c r="F11" s="4">
        <v>-303.74097647000002</v>
      </c>
      <c r="L11" s="68" t="str">
        <f t="shared" ref="L11" si="30">INDEX($B$2:$B$5, MATCH(MIN(C10:C13),C10:C13,0))</f>
        <v>top</v>
      </c>
      <c r="M11" s="68" t="str">
        <f t="shared" ref="M11" si="31">INDEX($B$2:$B$5, MATCH(MIN(D10:D13),D10:D13,0))</f>
        <v>hollow2</v>
      </c>
      <c r="N11" s="68" t="str">
        <f t="shared" ref="N11" si="32">INDEX($B$2:$B$5, MATCH(MIN(E10:E13),E10:E13,0))</f>
        <v>top</v>
      </c>
      <c r="O11" s="68" t="str">
        <f t="shared" ref="O11" si="33">INDEX($B$2:$B$5, MATCH(MIN(F10:F13),F10:F13,0))</f>
        <v>top</v>
      </c>
      <c r="T11" s="12" t="s">
        <v>17</v>
      </c>
      <c r="U11">
        <f t="shared" ca="1" si="3"/>
        <v>-316.76990884999998</v>
      </c>
      <c r="V11">
        <f t="shared" ca="1" si="4"/>
        <v>-306.76719935</v>
      </c>
      <c r="W11">
        <f t="shared" ca="1" si="5"/>
        <v>-298.09171953999999</v>
      </c>
      <c r="X11">
        <f t="shared" ca="1" si="6"/>
        <v>-304.61653107000001</v>
      </c>
      <c r="Z11" s="7">
        <f>dimer_b!C13</f>
        <v>-294.26010859000002</v>
      </c>
      <c r="AA11">
        <f t="shared" si="7"/>
        <v>-294.60246881</v>
      </c>
      <c r="AC11" s="76" t="s">
        <v>10</v>
      </c>
      <c r="AD11" s="70" t="s">
        <v>25</v>
      </c>
      <c r="AE11" s="74">
        <f t="shared" si="8"/>
        <v>0.93960907000000615</v>
      </c>
      <c r="AF11" s="74">
        <f t="shared" si="9"/>
        <v>0.19429556000000581</v>
      </c>
      <c r="AG11" s="74">
        <f t="shared" si="10"/>
        <v>0.86425655999999362</v>
      </c>
      <c r="AH11" s="74">
        <f t="shared" si="11"/>
        <v>0.11549233999998387</v>
      </c>
    </row>
    <row r="12" spans="1:34" x14ac:dyDescent="0.35">
      <c r="A12" s="83" t="s">
        <v>10</v>
      </c>
      <c r="B12" s="4" t="s">
        <v>8</v>
      </c>
      <c r="C12" s="4">
        <v>-316.23171982000002</v>
      </c>
      <c r="D12" s="4">
        <v>-307.75712721000002</v>
      </c>
      <c r="E12" s="4">
        <v>-297.85755743999999</v>
      </c>
      <c r="F12" s="4">
        <v>-303.67695416999999</v>
      </c>
      <c r="T12" s="12" t="s">
        <v>18</v>
      </c>
      <c r="U12">
        <f t="shared" ca="1" si="3"/>
        <v>-318.81809860999999</v>
      </c>
      <c r="V12">
        <f t="shared" ca="1" si="4"/>
        <v>-309.42652280999999</v>
      </c>
      <c r="W12">
        <f t="shared" ca="1" si="5"/>
        <v>-300.01163350000002</v>
      </c>
      <c r="X12">
        <f t="shared" ca="1" si="6"/>
        <v>-306.81622684000001</v>
      </c>
      <c r="Z12" s="7">
        <f>dimer_b!C14</f>
        <v>-296.55986614</v>
      </c>
      <c r="AA12">
        <f t="shared" si="7"/>
        <v>-294.60246881</v>
      </c>
      <c r="AC12" s="76" t="s">
        <v>10</v>
      </c>
      <c r="AD12" s="70" t="s">
        <v>8</v>
      </c>
      <c r="AE12" s="74">
        <f t="shared" si="8"/>
        <v>0.40874898999998122</v>
      </c>
      <c r="AF12" s="74">
        <f t="shared" si="9"/>
        <v>-1.0366584000000163</v>
      </c>
      <c r="AG12" s="74">
        <f t="shared" si="10"/>
        <v>0.32391137000001136</v>
      </c>
      <c r="AH12" s="74">
        <f t="shared" si="11"/>
        <v>0.17951464000001716</v>
      </c>
    </row>
    <row r="13" spans="1:34" x14ac:dyDescent="0.35">
      <c r="A13" s="83" t="s">
        <v>10</v>
      </c>
      <c r="B13" s="4" t="s">
        <v>26</v>
      </c>
      <c r="C13" s="4">
        <v>-316.17038183</v>
      </c>
      <c r="D13" s="4">
        <v>-307.75759203000001</v>
      </c>
      <c r="E13" s="4">
        <v>-297.68762977</v>
      </c>
      <c r="F13" s="4">
        <v>-304.04322099000001</v>
      </c>
      <c r="T13" s="12" t="s">
        <v>19</v>
      </c>
      <c r="U13">
        <f t="shared" ca="1" si="3"/>
        <v>-318.32618622000001</v>
      </c>
      <c r="V13">
        <f t="shared" ca="1" si="4"/>
        <v>-309.72830780999999</v>
      </c>
      <c r="W13">
        <f t="shared" ca="1" si="5"/>
        <v>-299.91549904999999</v>
      </c>
      <c r="X13">
        <f t="shared" ca="1" si="6"/>
        <v>-306.38187346000001</v>
      </c>
      <c r="Z13" s="7">
        <f>dimer_b!C15</f>
        <v>-296.65121391999998</v>
      </c>
      <c r="AA13">
        <f t="shared" si="7"/>
        <v>-294.60246881</v>
      </c>
      <c r="AC13" s="76" t="s">
        <v>10</v>
      </c>
      <c r="AD13" s="70" t="s">
        <v>26</v>
      </c>
      <c r="AE13" s="74">
        <f t="shared" si="8"/>
        <v>0.47008698000000804</v>
      </c>
      <c r="AF13" s="74">
        <f t="shared" si="9"/>
        <v>-1.0371232200000069</v>
      </c>
      <c r="AG13" s="74">
        <f t="shared" si="10"/>
        <v>0.49383904000000411</v>
      </c>
      <c r="AH13" s="74">
        <f t="shared" si="11"/>
        <v>-0.18675218000000404</v>
      </c>
    </row>
    <row r="14" spans="1:34" x14ac:dyDescent="0.35">
      <c r="A14" s="83" t="s">
        <v>11</v>
      </c>
      <c r="B14" s="4" t="s">
        <v>7</v>
      </c>
      <c r="C14" s="5">
        <v>-314.22267581</v>
      </c>
      <c r="D14" s="5">
        <v>-305.89117389</v>
      </c>
      <c r="E14" s="4">
        <v>-296.07219656000001</v>
      </c>
      <c r="F14" s="5">
        <v>-301.24507096000002</v>
      </c>
      <c r="G14">
        <f>MIN(C14:C17)-C14</f>
        <v>-8.7932200000011562E-2</v>
      </c>
      <c r="H14">
        <f t="shared" ref="H14" si="34">MIN(D14:D17)-D14</f>
        <v>0</v>
      </c>
      <c r="I14">
        <f t="shared" ref="I14" si="35">MIN(E14:E17)-E14</f>
        <v>0</v>
      </c>
      <c r="J14">
        <f t="shared" ref="J14" si="36">MIN(F14:F17)-F14</f>
        <v>-0.50502024999997275</v>
      </c>
      <c r="L14">
        <f t="shared" ref="L14" si="37">MIN(C14:C17)</f>
        <v>-314.31060801000001</v>
      </c>
      <c r="M14">
        <f t="shared" ref="M14" si="38">MIN(D14:D17)</f>
        <v>-305.89117389</v>
      </c>
      <c r="N14">
        <f t="shared" ref="N14" si="39">MIN(E14:E17)</f>
        <v>-296.07219656000001</v>
      </c>
      <c r="O14">
        <f t="shared" ref="O14" si="40">MIN(F14:F17)</f>
        <v>-301.75009120999999</v>
      </c>
      <c r="T14" s="12" t="s">
        <v>20</v>
      </c>
      <c r="U14">
        <f t="shared" ca="1" si="3"/>
        <v>-318.42324078000001</v>
      </c>
      <c r="V14">
        <f t="shared" ca="1" si="4"/>
        <v>-309.87641503999998</v>
      </c>
      <c r="W14">
        <f t="shared" ca="1" si="5"/>
        <v>-300.2204572</v>
      </c>
      <c r="X14">
        <f t="shared" ca="1" si="6"/>
        <v>-305.83057377</v>
      </c>
      <c r="Z14" s="7">
        <f>dimer_b!C16</f>
        <v>-296.62848849</v>
      </c>
      <c r="AA14">
        <f t="shared" si="7"/>
        <v>-292.37869689000001</v>
      </c>
      <c r="AC14" s="76" t="s">
        <v>11</v>
      </c>
      <c r="AD14" s="70" t="s">
        <v>7</v>
      </c>
      <c r="AE14" s="74">
        <f t="shared" si="8"/>
        <v>0.19402108000001617</v>
      </c>
      <c r="AF14" s="74">
        <f t="shared" si="9"/>
        <v>-1.3944769999999895</v>
      </c>
      <c r="AG14" s="74">
        <f t="shared" si="10"/>
        <v>-0.11449966999999406</v>
      </c>
      <c r="AH14" s="74">
        <f t="shared" si="11"/>
        <v>0.38762592999999379</v>
      </c>
    </row>
    <row r="15" spans="1:34" x14ac:dyDescent="0.35">
      <c r="A15" s="83" t="s">
        <v>11</v>
      </c>
      <c r="B15" s="4" t="s">
        <v>25</v>
      </c>
      <c r="C15" s="4">
        <v>-313.62649468000001</v>
      </c>
      <c r="D15" s="4">
        <v>-304.47614242999998</v>
      </c>
      <c r="E15" s="4">
        <v>-295.19748492000002</v>
      </c>
      <c r="F15" s="4">
        <v>-299.85870648999997</v>
      </c>
      <c r="L15" s="68" t="str">
        <f t="shared" ref="L15" si="41">INDEX($B$2:$B$5, MATCH(MIN(C14:C17),C14:C17,0))</f>
        <v>hollow1</v>
      </c>
      <c r="M15" s="68" t="str">
        <f t="shared" ref="M15" si="42">INDEX($B$2:$B$5, MATCH(MIN(D14:D17),D14:D17,0))</f>
        <v>top</v>
      </c>
      <c r="N15" s="68" t="str">
        <f t="shared" ref="N15" si="43">INDEX($B$2:$B$5, MATCH(MIN(E14:E17),E14:E17,0))</f>
        <v>top</v>
      </c>
      <c r="O15" s="68" t="str">
        <f t="shared" ref="O15" si="44">INDEX($B$2:$B$5, MATCH(MIN(F14:F17),F14:F17,0))</f>
        <v>hollow1</v>
      </c>
      <c r="T15" s="12" t="s">
        <v>21</v>
      </c>
      <c r="U15">
        <f t="shared" ca="1" si="3"/>
        <v>-314.55233042999998</v>
      </c>
      <c r="V15">
        <f t="shared" ca="1" si="4"/>
        <v>-306.18539633</v>
      </c>
      <c r="W15">
        <f t="shared" ca="1" si="5"/>
        <v>-296.45140899</v>
      </c>
      <c r="X15">
        <f t="shared" ca="1" si="6"/>
        <v>-301.16578597</v>
      </c>
      <c r="Z15" s="7">
        <f>dimer_b!C17</f>
        <v>-292.72810299999998</v>
      </c>
      <c r="AA15">
        <f t="shared" si="7"/>
        <v>-292.37869689000001</v>
      </c>
      <c r="AC15" s="76" t="s">
        <v>11</v>
      </c>
      <c r="AD15" s="70" t="s">
        <v>25</v>
      </c>
      <c r="AE15" s="74">
        <f t="shared" si="8"/>
        <v>0.79020221000000701</v>
      </c>
      <c r="AF15" s="74">
        <f t="shared" si="9"/>
        <v>2.0554460000033359E-2</v>
      </c>
      <c r="AG15" s="74">
        <f t="shared" si="10"/>
        <v>0.76021196999999274</v>
      </c>
      <c r="AH15" s="74">
        <f t="shared" si="11"/>
        <v>1.7739904000000402</v>
      </c>
    </row>
    <row r="16" spans="1:34" x14ac:dyDescent="0.35">
      <c r="A16" s="83" t="s">
        <v>11</v>
      </c>
      <c r="B16" s="4" t="s">
        <v>8</v>
      </c>
      <c r="C16" s="4">
        <v>-314.31060801000001</v>
      </c>
      <c r="D16" s="4">
        <v>-305.82881832999999</v>
      </c>
      <c r="E16" s="4">
        <v>-295.69408057999999</v>
      </c>
      <c r="F16" s="4">
        <v>-301.75009120999999</v>
      </c>
      <c r="T16" s="12" t="s">
        <v>22</v>
      </c>
      <c r="U16">
        <f t="shared" ca="1" si="3"/>
        <v>-311.54894008999997</v>
      </c>
      <c r="V16">
        <f t="shared" ca="1" si="4"/>
        <v>-302.91271030000001</v>
      </c>
      <c r="W16">
        <f t="shared" ca="1" si="5"/>
        <v>-293.45648270999999</v>
      </c>
      <c r="X16">
        <f t="shared" ca="1" si="6"/>
        <v>-298.20764946999998</v>
      </c>
      <c r="Z16" s="7">
        <f>dimer_b!C18</f>
        <v>-290.08258510000002</v>
      </c>
      <c r="AA16">
        <f t="shared" si="7"/>
        <v>-292.37869689000001</v>
      </c>
      <c r="AC16" s="76" t="s">
        <v>11</v>
      </c>
      <c r="AD16" s="70" t="s">
        <v>8</v>
      </c>
      <c r="AE16" s="74">
        <f t="shared" si="8"/>
        <v>0.1060888800000046</v>
      </c>
      <c r="AF16" s="74">
        <f t="shared" si="9"/>
        <v>-1.332121439999975</v>
      </c>
      <c r="AG16" s="74">
        <f t="shared" si="10"/>
        <v>0.26361631000002417</v>
      </c>
      <c r="AH16" s="74">
        <f t="shared" si="11"/>
        <v>-0.11739431999997896</v>
      </c>
    </row>
    <row r="17" spans="1:34" x14ac:dyDescent="0.35">
      <c r="A17" s="83" t="s">
        <v>11</v>
      </c>
      <c r="B17" s="4" t="s">
        <v>26</v>
      </c>
      <c r="C17" s="4">
        <v>-313.57467901000001</v>
      </c>
      <c r="D17" s="4">
        <v>-305.89088221999998</v>
      </c>
      <c r="E17" s="4">
        <v>-295.63333845</v>
      </c>
      <c r="F17" s="4">
        <v>-301.01871348999998</v>
      </c>
      <c r="T17" s="12" t="s">
        <v>23</v>
      </c>
      <c r="U17">
        <f t="shared" ca="1" si="3"/>
        <v>-301.43040246999999</v>
      </c>
      <c r="V17">
        <f t="shared" ca="1" si="4"/>
        <v>-292.40690999999998</v>
      </c>
      <c r="W17">
        <f t="shared" ca="1" si="5"/>
        <v>-283.22998025999999</v>
      </c>
      <c r="X17">
        <f t="shared" ca="1" si="6"/>
        <v>-287.97400449000003</v>
      </c>
      <c r="Z17" s="7">
        <f>dimer_b!C19</f>
        <v>-280.17143047000002</v>
      </c>
      <c r="AA17">
        <f t="shared" si="7"/>
        <v>-292.37869689000001</v>
      </c>
      <c r="AC17" s="76" t="s">
        <v>11</v>
      </c>
      <c r="AD17" s="70" t="s">
        <v>26</v>
      </c>
      <c r="AE17" s="74">
        <f t="shared" si="8"/>
        <v>0.84201788000000333</v>
      </c>
      <c r="AF17" s="74">
        <f t="shared" si="9"/>
        <v>-1.3941853299999654</v>
      </c>
      <c r="AG17" s="74">
        <f t="shared" si="10"/>
        <v>0.32435844000001834</v>
      </c>
      <c r="AH17" s="74">
        <f t="shared" si="11"/>
        <v>0.61398340000003282</v>
      </c>
    </row>
    <row r="18" spans="1:34" x14ac:dyDescent="0.35">
      <c r="A18" s="83" t="s">
        <v>12</v>
      </c>
      <c r="B18" s="4" t="s">
        <v>7</v>
      </c>
      <c r="C18" s="5">
        <v>-312.34694767000002</v>
      </c>
      <c r="D18" s="4">
        <v>-304.23455432999998</v>
      </c>
      <c r="E18" s="4">
        <v>-294.52248247</v>
      </c>
      <c r="F18" s="5">
        <v>-299.26782228000002</v>
      </c>
      <c r="G18">
        <f>MIN(C18:C21)-C18</f>
        <v>-0.1884479099999794</v>
      </c>
      <c r="H18">
        <f t="shared" ref="H18" si="45">MIN(D18:D21)-D18</f>
        <v>-2.3371600000245962E-3</v>
      </c>
      <c r="I18">
        <f t="shared" ref="I18" si="46">MIN(E18:E21)-E18</f>
        <v>0</v>
      </c>
      <c r="J18">
        <f t="shared" ref="J18" si="47">MIN(F18:F21)-F18</f>
        <v>-0.14416540999997096</v>
      </c>
      <c r="L18">
        <f t="shared" ref="L18" si="48">MIN(C18:C21)</f>
        <v>-312.53539558</v>
      </c>
      <c r="M18">
        <f t="shared" ref="M18" si="49">MIN(D18:D21)</f>
        <v>-304.23689149</v>
      </c>
      <c r="N18">
        <f t="shared" ref="N18" si="50">MIN(E18:E21)</f>
        <v>-294.52248247</v>
      </c>
      <c r="O18">
        <f t="shared" ref="O18" si="51">MIN(F18:F21)</f>
        <v>-299.41198768999999</v>
      </c>
      <c r="Z18" s="7"/>
      <c r="AA18">
        <f t="shared" si="7"/>
        <v>-290.75830592</v>
      </c>
      <c r="AC18" s="76" t="s">
        <v>12</v>
      </c>
      <c r="AD18" s="70" t="s">
        <v>7</v>
      </c>
      <c r="AE18" s="74">
        <f t="shared" si="8"/>
        <v>0.44935824999997775</v>
      </c>
      <c r="AF18" s="74">
        <f t="shared" si="9"/>
        <v>-1.3582484099999821</v>
      </c>
      <c r="AG18" s="74">
        <f t="shared" si="10"/>
        <v>-0.18517655000000177</v>
      </c>
      <c r="AH18" s="74">
        <f t="shared" si="11"/>
        <v>0.74448363999997946</v>
      </c>
    </row>
    <row r="19" spans="1:34" x14ac:dyDescent="0.35">
      <c r="A19" s="83" t="s">
        <v>12</v>
      </c>
      <c r="B19" s="4" t="s">
        <v>25</v>
      </c>
      <c r="C19" s="4">
        <v>-312.08797391000002</v>
      </c>
      <c r="D19" s="4">
        <v>-302.90038449000002</v>
      </c>
      <c r="E19" s="4">
        <v>-293.61600995999999</v>
      </c>
      <c r="F19" s="4">
        <v>-298.21995132000001</v>
      </c>
      <c r="L19" s="68" t="str">
        <f t="shared" ref="L19" si="52">INDEX($B$2:$B$5, MATCH(MIN(C18:C21),C18:C21,0))</f>
        <v>hollow1</v>
      </c>
      <c r="M19" s="68" t="str">
        <f t="shared" ref="M19" si="53">INDEX($B$2:$B$5, MATCH(MIN(D18:D21),D18:D21,0))</f>
        <v>hollow2</v>
      </c>
      <c r="N19" s="68" t="str">
        <f t="shared" ref="N19" si="54">INDEX($B$2:$B$5, MATCH(MIN(E18:E21),E18:E21,0))</f>
        <v>top</v>
      </c>
      <c r="O19" s="68" t="str">
        <f t="shared" ref="O19" si="55">INDEX($B$2:$B$5, MATCH(MIN(F18:F21),F18:F21,0))</f>
        <v>hollow1</v>
      </c>
      <c r="AA19">
        <f t="shared" si="7"/>
        <v>-290.75830592</v>
      </c>
      <c r="AC19" s="76" t="s">
        <v>12</v>
      </c>
      <c r="AD19" s="70" t="s">
        <v>25</v>
      </c>
      <c r="AE19" s="74">
        <f t="shared" si="8"/>
        <v>0.70833200999998125</v>
      </c>
      <c r="AF19" s="74">
        <f t="shared" si="9"/>
        <v>-2.4078570000023447E-2</v>
      </c>
      <c r="AG19" s="74">
        <f t="shared" si="10"/>
        <v>0.72129596000001284</v>
      </c>
      <c r="AH19" s="74">
        <f t="shared" si="11"/>
        <v>1.792354599999991</v>
      </c>
    </row>
    <row r="20" spans="1:34" x14ac:dyDescent="0.35">
      <c r="A20" s="83" t="s">
        <v>12</v>
      </c>
      <c r="B20" s="4" t="s">
        <v>8</v>
      </c>
      <c r="C20" s="4">
        <v>-312.53539558</v>
      </c>
      <c r="D20" s="4">
        <v>-303.56411880000002</v>
      </c>
      <c r="E20" s="4">
        <v>-294.07949184</v>
      </c>
      <c r="F20" s="4">
        <v>-299.41198768999999</v>
      </c>
      <c r="AA20">
        <f t="shared" si="7"/>
        <v>-290.75830592</v>
      </c>
      <c r="AC20" s="76" t="s">
        <v>12</v>
      </c>
      <c r="AD20" s="70" t="s">
        <v>8</v>
      </c>
      <c r="AE20" s="74">
        <f t="shared" si="8"/>
        <v>0.26091033999999835</v>
      </c>
      <c r="AF20" s="74">
        <f t="shared" si="9"/>
        <v>-0.68781288000001872</v>
      </c>
      <c r="AG20" s="74">
        <f t="shared" si="10"/>
        <v>0.25781407999999528</v>
      </c>
      <c r="AH20" s="74">
        <f t="shared" si="11"/>
        <v>0.6003182300000085</v>
      </c>
    </row>
    <row r="21" spans="1:34" x14ac:dyDescent="0.35">
      <c r="A21" s="83" t="s">
        <v>12</v>
      </c>
      <c r="B21" s="4" t="s">
        <v>26</v>
      </c>
      <c r="C21" s="4">
        <v>-311.89344836999999</v>
      </c>
      <c r="D21" s="4">
        <v>-304.23689149</v>
      </c>
      <c r="E21" s="4">
        <v>-294.14235273000003</v>
      </c>
      <c r="F21" s="4">
        <v>-299.26426526</v>
      </c>
      <c r="AA21">
        <f t="shared" si="7"/>
        <v>-290.75830592</v>
      </c>
      <c r="AC21" s="76" t="s">
        <v>12</v>
      </c>
      <c r="AD21" s="70" t="s">
        <v>26</v>
      </c>
      <c r="AE21" s="74">
        <f t="shared" si="8"/>
        <v>0.90285755000001044</v>
      </c>
      <c r="AF21" s="74">
        <f t="shared" si="9"/>
        <v>-1.3605855700000067</v>
      </c>
      <c r="AG21" s="74">
        <f t="shared" si="10"/>
        <v>0.1949531899999708</v>
      </c>
      <c r="AH21" s="74">
        <f t="shared" si="11"/>
        <v>0.74804065999999603</v>
      </c>
    </row>
    <row r="22" spans="1:34" x14ac:dyDescent="0.35">
      <c r="A22" s="83" t="s">
        <v>13</v>
      </c>
      <c r="B22" s="4" t="s">
        <v>7</v>
      </c>
      <c r="C22" s="5">
        <v>-310.36093697000001</v>
      </c>
      <c r="D22" s="5">
        <v>-302.02214242000002</v>
      </c>
      <c r="E22" s="4">
        <v>-292.53029027000002</v>
      </c>
      <c r="F22" s="5">
        <v>-297.18448627999999</v>
      </c>
      <c r="G22">
        <f>MIN(C22:C25)-C22</f>
        <v>-2.0350010000015573E-2</v>
      </c>
      <c r="H22">
        <f t="shared" ref="H22" si="56">MIN(D22:D25)-D22</f>
        <v>0</v>
      </c>
      <c r="I22">
        <f t="shared" ref="I22" si="57">MIN(E22:E25)-E22</f>
        <v>0</v>
      </c>
      <c r="J22">
        <f t="shared" ref="J22" si="58">MIN(F22:F25)-F22</f>
        <v>0</v>
      </c>
      <c r="L22">
        <f t="shared" ref="L22" si="59">MIN(C22:C25)</f>
        <v>-310.38128698000003</v>
      </c>
      <c r="M22">
        <f t="shared" ref="M22" si="60">MIN(D22:D25)</f>
        <v>-302.02214242000002</v>
      </c>
      <c r="N22">
        <f t="shared" ref="N22" si="61">MIN(E22:E25)</f>
        <v>-292.53029027000002</v>
      </c>
      <c r="O22">
        <f t="shared" ref="O22" si="62">MIN(F22:F25)</f>
        <v>-297.18448627999999</v>
      </c>
      <c r="AA22">
        <f t="shared" si="7"/>
        <v>-288.95021006000002</v>
      </c>
      <c r="AC22" s="76" t="s">
        <v>13</v>
      </c>
      <c r="AD22" s="70" t="s">
        <v>7</v>
      </c>
      <c r="AE22" s="74">
        <f t="shared" si="8"/>
        <v>0.62727309000000586</v>
      </c>
      <c r="AF22" s="74">
        <f t="shared" si="9"/>
        <v>-0.95393236000000492</v>
      </c>
      <c r="AG22" s="74">
        <f t="shared" si="10"/>
        <v>-1.0802100000053549E-3</v>
      </c>
      <c r="AH22" s="74">
        <f t="shared" si="11"/>
        <v>1.0197237800000303</v>
      </c>
    </row>
    <row r="23" spans="1:34" x14ac:dyDescent="0.35">
      <c r="A23" s="83" t="s">
        <v>13</v>
      </c>
      <c r="B23" s="4" t="s">
        <v>25</v>
      </c>
      <c r="C23" s="4">
        <v>-310.35308679000002</v>
      </c>
      <c r="D23" s="4">
        <v>-301.17676664999999</v>
      </c>
      <c r="E23" s="4">
        <v>-291.86252217999998</v>
      </c>
      <c r="F23" s="4">
        <v>-296.47038538999999</v>
      </c>
      <c r="L23" s="68" t="str">
        <f t="shared" ref="L23" si="63">INDEX($B$2:$B$5, MATCH(MIN(C22:C25),C22:C25,0))</f>
        <v>hollow1</v>
      </c>
      <c r="M23" s="68" t="str">
        <f t="shared" ref="M23" si="64">INDEX($B$2:$B$5, MATCH(MIN(D22:D25),D22:D25,0))</f>
        <v>top</v>
      </c>
      <c r="N23" s="68" t="str">
        <f t="shared" ref="N23" si="65">INDEX($B$2:$B$5, MATCH(MIN(E22:E25),E22:E25,0))</f>
        <v>top</v>
      </c>
      <c r="O23" s="68" t="str">
        <f t="shared" ref="O23" si="66">INDEX($B$2:$B$5, MATCH(MIN(F22:F25),F22:F25,0))</f>
        <v>top</v>
      </c>
      <c r="AA23">
        <f t="shared" si="7"/>
        <v>-288.95021006000002</v>
      </c>
      <c r="AC23" s="76" t="s">
        <v>13</v>
      </c>
      <c r="AD23" s="70" t="s">
        <v>25</v>
      </c>
      <c r="AE23" s="74">
        <f t="shared" si="8"/>
        <v>0.63512326999999713</v>
      </c>
      <c r="AF23" s="74">
        <f t="shared" si="9"/>
        <v>-0.10855658999997253</v>
      </c>
      <c r="AG23" s="74">
        <f t="shared" si="10"/>
        <v>0.66668788000003287</v>
      </c>
      <c r="AH23" s="74">
        <f t="shared" si="11"/>
        <v>1.7338246700000277</v>
      </c>
    </row>
    <row r="24" spans="1:34" x14ac:dyDescent="0.35">
      <c r="A24" s="83" t="s">
        <v>13</v>
      </c>
      <c r="B24" s="4" t="s">
        <v>8</v>
      </c>
      <c r="C24" s="4">
        <v>-310.38128698000003</v>
      </c>
      <c r="D24" s="4">
        <v>-301.40230536000001</v>
      </c>
      <c r="E24" s="4">
        <v>-292.09920340999997</v>
      </c>
      <c r="F24" s="4">
        <v>-297.13449789999999</v>
      </c>
      <c r="AA24">
        <f t="shared" si="7"/>
        <v>-288.95021006000002</v>
      </c>
      <c r="AC24" s="76" t="s">
        <v>13</v>
      </c>
      <c r="AD24" s="70" t="s">
        <v>8</v>
      </c>
      <c r="AE24" s="74">
        <f t="shared" si="8"/>
        <v>0.60692307999999029</v>
      </c>
      <c r="AF24" s="74">
        <f t="shared" si="9"/>
        <v>-0.33409529999999599</v>
      </c>
      <c r="AG24" s="74">
        <f t="shared" si="10"/>
        <v>0.43000665000004501</v>
      </c>
      <c r="AH24" s="74">
        <f t="shared" si="11"/>
        <v>1.0697121600000323</v>
      </c>
    </row>
    <row r="25" spans="1:34" x14ac:dyDescent="0.35">
      <c r="A25" s="83" t="s">
        <v>13</v>
      </c>
      <c r="B25" s="4" t="s">
        <v>26</v>
      </c>
      <c r="C25" s="4">
        <v>-310.36111847000001</v>
      </c>
      <c r="D25" s="4">
        <v>-301.91732551000001</v>
      </c>
      <c r="E25" s="4">
        <v>-292.17728246000001</v>
      </c>
      <c r="F25" s="4">
        <v>-297.11568315</v>
      </c>
      <c r="AA25">
        <f t="shared" si="7"/>
        <v>-288.95021006000002</v>
      </c>
      <c r="AC25" s="76" t="s">
        <v>13</v>
      </c>
      <c r="AD25" s="70" t="s">
        <v>26</v>
      </c>
      <c r="AE25" s="74">
        <f t="shared" si="8"/>
        <v>0.62709159000000936</v>
      </c>
      <c r="AF25" s="74">
        <f t="shared" si="9"/>
        <v>-0.849115449999994</v>
      </c>
      <c r="AG25" s="74">
        <f t="shared" si="10"/>
        <v>0.35192760000000289</v>
      </c>
      <c r="AH25" s="74">
        <f t="shared" si="11"/>
        <v>1.0885269100000223</v>
      </c>
    </row>
    <row r="26" spans="1:34" x14ac:dyDescent="0.35">
      <c r="A26" s="83" t="s">
        <v>14</v>
      </c>
      <c r="B26" s="4" t="s">
        <v>7</v>
      </c>
      <c r="C26" s="8">
        <v>-307.63787793</v>
      </c>
      <c r="D26" s="5">
        <v>-298.86226520999998</v>
      </c>
      <c r="E26" s="4">
        <v>-290.00095168000001</v>
      </c>
      <c r="F26" s="5">
        <v>-294.21998403999999</v>
      </c>
      <c r="G26">
        <f>MIN(C26:C29)-C26</f>
        <v>-3.7856279999971321E-2</v>
      </c>
      <c r="H26">
        <f t="shared" ref="H26" si="67">MIN(D26:D29)-D26</f>
        <v>-4.3045310000024983E-2</v>
      </c>
      <c r="I26">
        <f t="shared" ref="I26" si="68">MIN(E26:E29)-E26</f>
        <v>0</v>
      </c>
      <c r="J26">
        <f t="shared" ref="J26" si="69">MIN(F26:F29)-F26</f>
        <v>-1.460798039999986</v>
      </c>
      <c r="L26">
        <f t="shared" ref="L26" si="70">MIN(C26:C29)</f>
        <v>-307.67573420999997</v>
      </c>
      <c r="M26">
        <f t="shared" ref="M26" si="71">MIN(D26:D29)</f>
        <v>-298.90531052</v>
      </c>
      <c r="N26">
        <f>MIN(E27:E29)</f>
        <v>-289.40256892000002</v>
      </c>
      <c r="O26">
        <f>MIN(F26,F27,F29)</f>
        <v>-294.43630202999998</v>
      </c>
      <c r="AA26">
        <f t="shared" si="7"/>
        <v>-286.25359058999999</v>
      </c>
      <c r="AC26" s="76" t="s">
        <v>14</v>
      </c>
      <c r="AD26" s="70" t="s">
        <v>7</v>
      </c>
      <c r="AE26" s="74">
        <f t="shared" si="8"/>
        <v>0.6537126599999854</v>
      </c>
      <c r="AF26" s="74">
        <f t="shared" si="9"/>
        <v>-0.49067461999998763</v>
      </c>
      <c r="AG26" s="74">
        <f t="shared" si="10"/>
        <v>-0.16836109000002653</v>
      </c>
      <c r="AH26" s="74">
        <f t="shared" si="11"/>
        <v>1.2876065500000018</v>
      </c>
    </row>
    <row r="27" spans="1:34" x14ac:dyDescent="0.35">
      <c r="A27" s="83" t="s">
        <v>14</v>
      </c>
      <c r="B27" s="4" t="s">
        <v>25</v>
      </c>
      <c r="C27" s="4">
        <v>-307.67573420999997</v>
      </c>
      <c r="D27" s="4">
        <v>-298.60980254999998</v>
      </c>
      <c r="E27" s="4">
        <v>-289.24018867000001</v>
      </c>
      <c r="F27" s="4">
        <v>-293.88141166999998</v>
      </c>
      <c r="L27" s="68" t="str">
        <f t="shared" ref="L27" si="72">INDEX($B$2:$B$5, MATCH(MIN(C26:C29),C26:C29,0))</f>
        <v>top2</v>
      </c>
      <c r="M27" s="68" t="str">
        <f t="shared" ref="M27" si="73">INDEX($B$2:$B$5, MATCH(MIN(D26:D29),D26:D29,0))</f>
        <v>hollow1</v>
      </c>
      <c r="N27" s="68" t="str">
        <f t="shared" ref="N27" si="74">INDEX($B$2:$B$5, MATCH(MIN(E26:E29),E26:E29,0))</f>
        <v>top</v>
      </c>
      <c r="O27" s="68" t="str">
        <f>INDEX($B$2:$B$5, MATCH(MIN(F26:F29),F26:F29,0))</f>
        <v>hollow1</v>
      </c>
      <c r="AA27">
        <f t="shared" si="7"/>
        <v>-286.25359058999999</v>
      </c>
      <c r="AC27" s="76" t="s">
        <v>14</v>
      </c>
      <c r="AD27" s="70" t="s">
        <v>25</v>
      </c>
      <c r="AE27" s="74">
        <f t="shared" si="8"/>
        <v>0.61585638000001408</v>
      </c>
      <c r="AF27" s="74">
        <f t="shared" si="9"/>
        <v>-0.23821195999999567</v>
      </c>
      <c r="AG27" s="74">
        <f t="shared" si="10"/>
        <v>0.5924019199999786</v>
      </c>
      <c r="AH27" s="74">
        <f t="shared" si="11"/>
        <v>1.6261789200000103</v>
      </c>
    </row>
    <row r="28" spans="1:34" x14ac:dyDescent="0.35">
      <c r="A28" s="83" t="s">
        <v>14</v>
      </c>
      <c r="B28" s="4" t="s">
        <v>8</v>
      </c>
      <c r="C28" s="4">
        <v>-307.64005025</v>
      </c>
      <c r="D28" s="4">
        <v>-298.90531052</v>
      </c>
      <c r="E28" s="4">
        <v>-289.28609304000003</v>
      </c>
      <c r="F28" s="4">
        <v>-295.68078207999997</v>
      </c>
      <c r="G28" t="s">
        <v>34</v>
      </c>
      <c r="AA28">
        <f t="shared" si="7"/>
        <v>-286.25359058999999</v>
      </c>
      <c r="AC28" s="76" t="s">
        <v>14</v>
      </c>
      <c r="AD28" s="70" t="s">
        <v>8</v>
      </c>
      <c r="AE28" s="74">
        <f t="shared" si="8"/>
        <v>0.65154033999998573</v>
      </c>
      <c r="AF28" s="74">
        <f t="shared" si="9"/>
        <v>-0.53371993000001261</v>
      </c>
      <c r="AG28" s="74">
        <f t="shared" si="10"/>
        <v>0.54649754999996203</v>
      </c>
      <c r="AH28" s="74">
        <f t="shared" si="11"/>
        <v>-0.17319148999998424</v>
      </c>
    </row>
    <row r="29" spans="1:34" x14ac:dyDescent="0.35">
      <c r="A29" s="83" t="s">
        <v>14</v>
      </c>
      <c r="B29" s="4" t="s">
        <v>26</v>
      </c>
      <c r="C29" s="4">
        <v>-307.66859632000001</v>
      </c>
      <c r="D29" s="4">
        <v>-298.48936150999998</v>
      </c>
      <c r="E29" s="4">
        <v>-289.40256892000002</v>
      </c>
      <c r="F29" s="4">
        <v>-294.43630202999998</v>
      </c>
      <c r="AA29">
        <f t="shared" si="7"/>
        <v>-286.25359058999999</v>
      </c>
      <c r="AC29" s="76" t="s">
        <v>14</v>
      </c>
      <c r="AD29" s="70" t="s">
        <v>26</v>
      </c>
      <c r="AE29" s="74">
        <f t="shared" si="8"/>
        <v>0.62299426999998131</v>
      </c>
      <c r="AF29" s="74">
        <f t="shared" si="9"/>
        <v>-0.11777091999999278</v>
      </c>
      <c r="AG29" s="74">
        <f t="shared" si="10"/>
        <v>0.43002166999996616</v>
      </c>
      <c r="AH29" s="74">
        <f t="shared" si="11"/>
        <v>1.0712885600000086</v>
      </c>
    </row>
    <row r="30" spans="1:34" x14ac:dyDescent="0.35">
      <c r="A30" s="83" t="s">
        <v>15</v>
      </c>
      <c r="B30" s="4" t="s">
        <v>7</v>
      </c>
      <c r="C30" s="4">
        <v>-303.31138865999998</v>
      </c>
      <c r="D30" s="5">
        <v>-294.79862111</v>
      </c>
      <c r="E30" s="4">
        <v>-286.13411707</v>
      </c>
      <c r="F30" s="5">
        <v>-290.59909848000001</v>
      </c>
      <c r="G30">
        <f>MIN(C30:C33)-C30</f>
        <v>-0.51385012000002916</v>
      </c>
      <c r="H30">
        <f t="shared" ref="H30" si="75">MIN(D30:D33)-D30</f>
        <v>0</v>
      </c>
      <c r="I30">
        <f t="shared" ref="I30" si="76">MIN(E30:E33)-E30</f>
        <v>0</v>
      </c>
      <c r="J30">
        <f t="shared" ref="J30" si="77">MIN(F30:F33)-F30</f>
        <v>-1.3137065899999811</v>
      </c>
      <c r="L30">
        <f t="shared" ref="L30" si="78">MIN(C30:C33)</f>
        <v>-303.82523878000001</v>
      </c>
      <c r="M30">
        <f t="shared" ref="M30" si="79">MIN(D30:D33)</f>
        <v>-294.79862111</v>
      </c>
      <c r="N30">
        <f>MIN(E31:E33)</f>
        <v>-285.51725169999997</v>
      </c>
      <c r="O30">
        <f>MIN(F30:F32)</f>
        <v>-290.59909848000001</v>
      </c>
      <c r="AA30">
        <f t="shared" si="7"/>
        <v>-282.50032442000003</v>
      </c>
      <c r="AC30" s="76" t="s">
        <v>15</v>
      </c>
      <c r="AD30" s="70" t="s">
        <v>7</v>
      </c>
      <c r="AE30" s="74">
        <f t="shared" si="8"/>
        <v>1.2269357600000492</v>
      </c>
      <c r="AF30" s="74">
        <f t="shared" si="9"/>
        <v>-0.18029668999997206</v>
      </c>
      <c r="AG30" s="74">
        <f t="shared" si="10"/>
        <v>-5.4792649999975129E-2</v>
      </c>
      <c r="AH30" s="74">
        <f t="shared" si="11"/>
        <v>1.1552259400000175</v>
      </c>
    </row>
    <row r="31" spans="1:34" x14ac:dyDescent="0.35">
      <c r="A31" s="83" t="s">
        <v>15</v>
      </c>
      <c r="B31" s="4" t="s">
        <v>25</v>
      </c>
      <c r="C31" s="4">
        <v>-303.78672490999998</v>
      </c>
      <c r="D31" s="4">
        <v>-294.66819491000001</v>
      </c>
      <c r="E31" s="4">
        <v>-285.41029619</v>
      </c>
      <c r="F31" s="4">
        <v>-290.00583559</v>
      </c>
      <c r="L31" s="68" t="str">
        <f t="shared" ref="L31" si="80">INDEX($B$2:$B$5, MATCH(MIN(C30:C33),C30:C33,0))</f>
        <v>hollow2</v>
      </c>
      <c r="M31" s="68" t="str">
        <f t="shared" ref="M31" si="81">INDEX($B$2:$B$5, MATCH(MIN(D30:D33),D30:D33,0))</f>
        <v>top</v>
      </c>
      <c r="N31" s="68" t="str">
        <f t="shared" ref="N31" si="82">INDEX($B$2:$B$5, MATCH(MIN(E30:E33),E30:E33,0))</f>
        <v>top</v>
      </c>
      <c r="O31" s="68" t="str">
        <f t="shared" ref="O31" si="83">INDEX($B$2:$B$5, MATCH(MIN(F30:F33),F30:F33,0))</f>
        <v>hollow2</v>
      </c>
      <c r="AA31">
        <f t="shared" si="7"/>
        <v>-282.50032442000003</v>
      </c>
      <c r="AC31" s="76" t="s">
        <v>15</v>
      </c>
      <c r="AD31" s="70" t="s">
        <v>25</v>
      </c>
      <c r="AE31" s="74">
        <f t="shared" si="8"/>
        <v>0.75159951000005121</v>
      </c>
      <c r="AF31" s="74">
        <f t="shared" si="9"/>
        <v>-4.9870489999984002E-2</v>
      </c>
      <c r="AG31" s="74">
        <f t="shared" si="10"/>
        <v>0.66902823000003009</v>
      </c>
      <c r="AH31" s="74">
        <f t="shared" si="11"/>
        <v>1.748488830000023</v>
      </c>
    </row>
    <row r="32" spans="1:34" x14ac:dyDescent="0.35">
      <c r="A32" s="83" t="s">
        <v>15</v>
      </c>
      <c r="B32" s="4" t="s">
        <v>8</v>
      </c>
      <c r="C32" s="4">
        <v>-303.74999628</v>
      </c>
      <c r="D32" s="4">
        <v>-294.72902039000002</v>
      </c>
      <c r="E32" s="4">
        <v>-285.23711642000001</v>
      </c>
      <c r="F32" s="4">
        <v>-290.48910094000001</v>
      </c>
      <c r="AA32">
        <f t="shared" si="7"/>
        <v>-282.50032442000003</v>
      </c>
      <c r="AC32" s="76" t="s">
        <v>15</v>
      </c>
      <c r="AD32" s="70" t="s">
        <v>8</v>
      </c>
      <c r="AE32" s="74">
        <f t="shared" si="8"/>
        <v>0.78832814000002172</v>
      </c>
      <c r="AF32" s="74">
        <f t="shared" si="9"/>
        <v>-0.11069596999998943</v>
      </c>
      <c r="AG32" s="74">
        <f t="shared" si="10"/>
        <v>0.84220800000002027</v>
      </c>
      <c r="AH32" s="74">
        <f t="shared" si="11"/>
        <v>1.2652234800000124</v>
      </c>
    </row>
    <row r="33" spans="1:34" x14ac:dyDescent="0.35">
      <c r="A33" s="83" t="s">
        <v>15</v>
      </c>
      <c r="B33" s="4" t="s">
        <v>26</v>
      </c>
      <c r="C33" s="4">
        <v>-303.82523878000001</v>
      </c>
      <c r="D33" s="4">
        <v>-294.7333764</v>
      </c>
      <c r="E33" s="4">
        <v>-285.51725169999997</v>
      </c>
      <c r="F33" s="4">
        <v>-291.91280506999999</v>
      </c>
      <c r="G33" t="s">
        <v>34</v>
      </c>
      <c r="AA33">
        <f t="shared" si="7"/>
        <v>-282.50032442000003</v>
      </c>
      <c r="AC33" s="76" t="s">
        <v>15</v>
      </c>
      <c r="AD33" s="70" t="s">
        <v>26</v>
      </c>
      <c r="AE33" s="74">
        <f t="shared" si="8"/>
        <v>0.71308564000002006</v>
      </c>
      <c r="AF33" s="74">
        <f t="shared" si="9"/>
        <v>-0.1150519799999703</v>
      </c>
      <c r="AG33" s="74">
        <f t="shared" si="10"/>
        <v>0.56207272000005259</v>
      </c>
      <c r="AH33" s="74">
        <f t="shared" si="11"/>
        <v>-0.15848064999996359</v>
      </c>
    </row>
    <row r="34" spans="1:34" x14ac:dyDescent="0.35">
      <c r="A34" s="83" t="s">
        <v>16</v>
      </c>
      <c r="B34" s="4" t="s">
        <v>7</v>
      </c>
      <c r="C34" s="5">
        <v>-299.13754690000002</v>
      </c>
      <c r="D34" s="8">
        <v>-290.03431548999998</v>
      </c>
      <c r="E34" s="4">
        <v>-280.66927018000001</v>
      </c>
      <c r="F34" s="4">
        <v>-286.58588106000002</v>
      </c>
      <c r="G34">
        <f>MIN(C34:C37)-C34</f>
        <v>0</v>
      </c>
      <c r="H34">
        <f t="shared" ref="H34" si="84">MIN(D34:D37)-D34</f>
        <v>-1.7821760000003906E-2</v>
      </c>
      <c r="I34">
        <f t="shared" ref="I34" si="85">MIN(E34:E37)-E34</f>
        <v>-0.10068848999998181</v>
      </c>
      <c r="J34">
        <f t="shared" ref="J34" si="86">MIN(F34:F37)-F34</f>
        <v>-1.1629654999999843</v>
      </c>
      <c r="L34">
        <f t="shared" ref="L34" si="87">MIN(C34:C37)</f>
        <v>-299.13754690000002</v>
      </c>
      <c r="M34">
        <f t="shared" ref="M34" si="88">MIN(D34:D37)</f>
        <v>-290.05213724999999</v>
      </c>
      <c r="N34">
        <f t="shared" ref="N34" si="89">MIN(E34:E37)</f>
        <v>-280.76995866999999</v>
      </c>
      <c r="O34">
        <f>MIN(F37,F35,F34)</f>
        <v>-286.76377459999998</v>
      </c>
      <c r="AA34">
        <f t="shared" si="7"/>
        <v>-277.79529903999997</v>
      </c>
      <c r="AC34" s="76" t="s">
        <v>16</v>
      </c>
      <c r="AD34" s="70" t="s">
        <v>7</v>
      </c>
      <c r="AE34" s="74">
        <f t="shared" si="8"/>
        <v>0.69575213999995666</v>
      </c>
      <c r="AF34" s="74">
        <f t="shared" si="9"/>
        <v>-0.12101645000000794</v>
      </c>
      <c r="AG34" s="74">
        <f t="shared" si="10"/>
        <v>0.70502885999996279</v>
      </c>
      <c r="AH34" s="74">
        <f t="shared" si="11"/>
        <v>0.46341797999995515</v>
      </c>
    </row>
    <row r="35" spans="1:34" x14ac:dyDescent="0.35">
      <c r="A35" s="83" t="s">
        <v>16</v>
      </c>
      <c r="B35" s="4" t="s">
        <v>25</v>
      </c>
      <c r="C35" s="4">
        <v>-299.04106081999998</v>
      </c>
      <c r="D35" s="4">
        <v>-290.05213724999999</v>
      </c>
      <c r="E35" s="4">
        <v>-280.57385871999998</v>
      </c>
      <c r="F35" s="4">
        <v>-286.76377459999998</v>
      </c>
      <c r="L35" s="68" t="str">
        <f t="shared" ref="L35" si="90">INDEX($B$2:$B$5, MATCH(MIN(C34:C37),C34:C37,0))</f>
        <v>top</v>
      </c>
      <c r="M35" s="68" t="str">
        <f t="shared" ref="M35" si="91">INDEX($B$2:$B$5, MATCH(MIN(D34:D37),D34:D37,0))</f>
        <v>top2</v>
      </c>
      <c r="N35" s="68" t="str">
        <f t="shared" ref="N35" si="92">INDEX($B$2:$B$5, MATCH(MIN(E34:E37),E34:E37,0))</f>
        <v>hollow2</v>
      </c>
      <c r="O35" s="68" t="str">
        <f t="shared" ref="O35" si="93">INDEX($B$2:$B$5, MATCH(MIN(F34:F37),F34:F37,0))</f>
        <v>hollow1</v>
      </c>
      <c r="AA35">
        <f t="shared" si="7"/>
        <v>-277.79529903999997</v>
      </c>
      <c r="AC35" s="76" t="s">
        <v>16</v>
      </c>
      <c r="AD35" s="70" t="s">
        <v>25</v>
      </c>
      <c r="AE35" s="74">
        <f t="shared" si="8"/>
        <v>0.79223821999999045</v>
      </c>
      <c r="AF35" s="74">
        <f t="shared" si="9"/>
        <v>-0.13883821000001184</v>
      </c>
      <c r="AG35" s="74">
        <f t="shared" si="10"/>
        <v>0.80044031999999943</v>
      </c>
      <c r="AH35" s="74">
        <f t="shared" si="11"/>
        <v>0.28552443999999833</v>
      </c>
    </row>
    <row r="36" spans="1:34" x14ac:dyDescent="0.35">
      <c r="A36" s="83" t="s">
        <v>16</v>
      </c>
      <c r="B36" s="4" t="s">
        <v>8</v>
      </c>
      <c r="C36" s="4">
        <v>-299.11378302000003</v>
      </c>
      <c r="D36" s="4">
        <v>-290.03397747999998</v>
      </c>
      <c r="E36" s="4">
        <v>-280.52117043999999</v>
      </c>
      <c r="F36" s="4">
        <v>-287.74884656</v>
      </c>
      <c r="AA36">
        <f t="shared" si="7"/>
        <v>-277.79529903999997</v>
      </c>
      <c r="AC36" s="76" t="s">
        <v>16</v>
      </c>
      <c r="AD36" s="70" t="s">
        <v>8</v>
      </c>
      <c r="AE36" s="74">
        <f t="shared" si="8"/>
        <v>0.71951601999994663</v>
      </c>
      <c r="AF36" s="74">
        <f t="shared" si="9"/>
        <v>-0.12067844000000072</v>
      </c>
      <c r="AG36" s="74">
        <f t="shared" si="10"/>
        <v>0.85312859999998336</v>
      </c>
      <c r="AH36" s="74">
        <f t="shared" si="11"/>
        <v>-0.69954752000002918</v>
      </c>
    </row>
    <row r="37" spans="1:34" x14ac:dyDescent="0.35">
      <c r="A37" s="83" t="s">
        <v>16</v>
      </c>
      <c r="B37" s="4" t="s">
        <v>26</v>
      </c>
      <c r="C37" s="4">
        <v>-299.03481449999998</v>
      </c>
      <c r="D37" s="4">
        <v>-290.03844049999998</v>
      </c>
      <c r="E37" s="5">
        <v>-280.76995866999999</v>
      </c>
      <c r="F37" s="4">
        <v>-286.60070867000002</v>
      </c>
      <c r="AA37">
        <f t="shared" si="7"/>
        <v>-277.79529903999997</v>
      </c>
      <c r="AC37" s="76" t="s">
        <v>16</v>
      </c>
      <c r="AD37" s="70" t="s">
        <v>26</v>
      </c>
      <c r="AE37" s="74">
        <f t="shared" si="8"/>
        <v>0.79848453999999291</v>
      </c>
      <c r="AF37" s="74">
        <f t="shared" si="9"/>
        <v>-0.12514146000000359</v>
      </c>
      <c r="AG37" s="74">
        <f t="shared" si="10"/>
        <v>0.60434036999998098</v>
      </c>
      <c r="AH37" s="74">
        <f t="shared" si="11"/>
        <v>0.44859036999995761</v>
      </c>
    </row>
    <row r="38" spans="1:34" x14ac:dyDescent="0.35">
      <c r="A38" s="83" t="s">
        <v>17</v>
      </c>
      <c r="B38" s="4" t="s">
        <v>7</v>
      </c>
      <c r="C38" s="5">
        <v>-316.36161583000001</v>
      </c>
      <c r="D38" s="5">
        <v>-306.76719935</v>
      </c>
      <c r="E38" s="4">
        <v>-297.32544260999998</v>
      </c>
      <c r="F38" s="5">
        <v>-304.61653107000001</v>
      </c>
      <c r="G38">
        <f>MIN(C38:C41)-C38</f>
        <v>-0.40829301999997369</v>
      </c>
      <c r="H38">
        <f t="shared" ref="H38" si="94">MIN(D38:D41)-D38</f>
        <v>0</v>
      </c>
      <c r="I38">
        <f t="shared" ref="I38" si="95">MIN(E38:E41)-E38</f>
        <v>-0.76627693000000363</v>
      </c>
      <c r="J38">
        <f t="shared" ref="J38" si="96">MIN(F38:F41)-F38</f>
        <v>0</v>
      </c>
      <c r="L38">
        <f t="shared" ref="L38" si="97">MIN(C38:C41)</f>
        <v>-316.76990884999998</v>
      </c>
      <c r="M38">
        <f t="shared" ref="M38" si="98">MIN(D38:D41)</f>
        <v>-306.76719935</v>
      </c>
      <c r="N38">
        <f t="shared" ref="N38" si="99">MIN(E38:E41)</f>
        <v>-298.09171953999999</v>
      </c>
      <c r="O38">
        <f t="shared" ref="O38" si="100">MIN(F38:F41)</f>
        <v>-304.61653107000001</v>
      </c>
      <c r="AA38">
        <f t="shared" si="7"/>
        <v>-294.26010859000002</v>
      </c>
      <c r="AC38" s="76" t="s">
        <v>17</v>
      </c>
      <c r="AD38" s="70" t="s">
        <v>7</v>
      </c>
      <c r="AE38" s="74">
        <f t="shared" si="8"/>
        <v>-6.350723999998964E-2</v>
      </c>
      <c r="AF38" s="74">
        <f t="shared" si="9"/>
        <v>-0.38909075999998244</v>
      </c>
      <c r="AG38" s="74">
        <f t="shared" si="10"/>
        <v>0.51366598000003405</v>
      </c>
      <c r="AH38" s="74">
        <f t="shared" si="11"/>
        <v>-1.102422479999992</v>
      </c>
    </row>
    <row r="39" spans="1:34" x14ac:dyDescent="0.35">
      <c r="A39" s="83" t="s">
        <v>17</v>
      </c>
      <c r="B39" s="4" t="s">
        <v>25</v>
      </c>
      <c r="C39" s="6">
        <v>-315.61579461999997</v>
      </c>
      <c r="D39" s="4">
        <v>-306.19158068000002</v>
      </c>
      <c r="E39" s="4">
        <v>-297.38707547000001</v>
      </c>
      <c r="F39" s="4">
        <v>-304.31403046000003</v>
      </c>
      <c r="L39" s="68" t="str">
        <f t="shared" ref="L39" si="101">INDEX($B$2:$B$5, MATCH(MIN(C38:C41),C38:C41,0))</f>
        <v>hollow2</v>
      </c>
      <c r="M39" s="68" t="str">
        <f t="shared" ref="M39" si="102">INDEX($B$2:$B$5, MATCH(MIN(D38:D41),D38:D41,0))</f>
        <v>top</v>
      </c>
      <c r="N39" s="68" t="str">
        <f t="shared" ref="N39" si="103">INDEX($B$2:$B$5, MATCH(MIN(E38:E41),E38:E41,0))</f>
        <v>hollow2</v>
      </c>
      <c r="O39" s="68" t="str">
        <f t="shared" ref="O39" si="104">INDEX($B$2:$B$5, MATCH(MIN(F38:F41),F38:F41,0))</f>
        <v>top</v>
      </c>
      <c r="AA39">
        <f t="shared" si="7"/>
        <v>-294.26010859000002</v>
      </c>
      <c r="AC39" s="76" t="s">
        <v>17</v>
      </c>
      <c r="AD39" s="70" t="s">
        <v>25</v>
      </c>
      <c r="AE39" s="74">
        <f t="shared" si="8"/>
        <v>0.68231397000004135</v>
      </c>
      <c r="AF39" s="74">
        <f t="shared" si="9"/>
        <v>0.18652791000000057</v>
      </c>
      <c r="AG39" s="74">
        <f t="shared" si="10"/>
        <v>0.45203312000000251</v>
      </c>
      <c r="AH39" s="74">
        <f t="shared" si="11"/>
        <v>-0.79992187000001058</v>
      </c>
    </row>
    <row r="40" spans="1:34" x14ac:dyDescent="0.35">
      <c r="A40" s="83" t="s">
        <v>17</v>
      </c>
      <c r="B40" s="4" t="s">
        <v>8</v>
      </c>
      <c r="C40" s="4">
        <v>-316.40525198</v>
      </c>
      <c r="D40" s="6">
        <v>-306.76442960999998</v>
      </c>
      <c r="E40" s="4">
        <v>-297.83966757000002</v>
      </c>
      <c r="F40" s="4">
        <v>-304.59113384</v>
      </c>
      <c r="AA40">
        <f t="shared" si="7"/>
        <v>-294.26010859000002</v>
      </c>
      <c r="AC40" s="76" t="s">
        <v>17</v>
      </c>
      <c r="AD40" s="70" t="s">
        <v>8</v>
      </c>
      <c r="AE40" s="74">
        <f t="shared" si="8"/>
        <v>-0.10714338999998718</v>
      </c>
      <c r="AF40" s="74">
        <f t="shared" si="9"/>
        <v>-0.38632101999996316</v>
      </c>
      <c r="AG40" s="74">
        <f t="shared" si="10"/>
        <v>-5.5898000000143E-4</v>
      </c>
      <c r="AH40" s="74">
        <f t="shared" si="11"/>
        <v>-1.0770252499999819</v>
      </c>
    </row>
    <row r="41" spans="1:34" x14ac:dyDescent="0.35">
      <c r="A41" s="83" t="s">
        <v>17</v>
      </c>
      <c r="B41" s="4" t="s">
        <v>26</v>
      </c>
      <c r="C41" s="4">
        <v>-316.76990884999998</v>
      </c>
      <c r="D41" s="6">
        <v>-306.76274864999999</v>
      </c>
      <c r="E41" s="5">
        <v>-298.09171953999999</v>
      </c>
      <c r="F41" s="4">
        <v>-304.49825970000001</v>
      </c>
      <c r="AA41">
        <f t="shared" si="7"/>
        <v>-294.26010859000002</v>
      </c>
      <c r="AC41" s="76" t="s">
        <v>17</v>
      </c>
      <c r="AD41" s="70" t="s">
        <v>26</v>
      </c>
      <c r="AE41" s="74">
        <f t="shared" si="8"/>
        <v>-0.47180025999996333</v>
      </c>
      <c r="AF41" s="74">
        <f t="shared" si="9"/>
        <v>-0.38464005999997575</v>
      </c>
      <c r="AG41" s="74">
        <f t="shared" si="10"/>
        <v>-0.25261094999996958</v>
      </c>
      <c r="AH41" s="74">
        <f t="shared" si="11"/>
        <v>-0.98415110999998978</v>
      </c>
    </row>
    <row r="42" spans="1:34" x14ac:dyDescent="0.35">
      <c r="A42" s="83" t="s">
        <v>18</v>
      </c>
      <c r="B42" s="4" t="s">
        <v>7</v>
      </c>
      <c r="C42" s="5">
        <v>-318.34927341000002</v>
      </c>
      <c r="D42" s="5">
        <v>-309.40566553999997</v>
      </c>
      <c r="E42" s="4">
        <v>-299.35766274000002</v>
      </c>
      <c r="F42" s="5">
        <v>-306.81465658000002</v>
      </c>
      <c r="G42">
        <f>MIN(C42:C45)-C42</f>
        <v>-0.4688251999999693</v>
      </c>
      <c r="H42">
        <f t="shared" ref="H42" si="105">MIN(D42:D45)-D42</f>
        <v>-2.0857270000021799E-2</v>
      </c>
      <c r="I42">
        <f t="shared" ref="I42" si="106">MIN(E42:E45)-E42</f>
        <v>-0.65397075999999288</v>
      </c>
      <c r="J42">
        <f t="shared" ref="J42" si="107">MIN(F42:F45)-F42</f>
        <v>-1.5702599999940503E-3</v>
      </c>
      <c r="L42">
        <f t="shared" ref="L42" si="108">MIN(C42:C45)</f>
        <v>-318.81809860999999</v>
      </c>
      <c r="M42">
        <f t="shared" ref="M42" si="109">MIN(D42:D45)</f>
        <v>-309.42652280999999</v>
      </c>
      <c r="N42">
        <f t="shared" ref="N42" si="110">MIN(E42:E45)</f>
        <v>-300.01163350000002</v>
      </c>
      <c r="O42">
        <f t="shared" ref="O42" si="111">MIN(F42:F45)</f>
        <v>-306.81622684000001</v>
      </c>
      <c r="AA42">
        <f t="shared" si="7"/>
        <v>-296.55986614</v>
      </c>
      <c r="AC42" s="76" t="s">
        <v>18</v>
      </c>
      <c r="AD42" s="70" t="s">
        <v>7</v>
      </c>
      <c r="AE42" s="74">
        <f t="shared" si="8"/>
        <v>0.24859272999997328</v>
      </c>
      <c r="AF42" s="74">
        <f t="shared" si="9"/>
        <v>-0.72779939999997545</v>
      </c>
      <c r="AG42" s="74">
        <f t="shared" si="10"/>
        <v>0.78120339999997368</v>
      </c>
      <c r="AH42" s="74">
        <f t="shared" si="11"/>
        <v>-1.000790440000022</v>
      </c>
    </row>
    <row r="43" spans="1:34" x14ac:dyDescent="0.35">
      <c r="A43" s="83" t="s">
        <v>18</v>
      </c>
      <c r="B43" s="4" t="s">
        <v>25</v>
      </c>
      <c r="C43" s="4">
        <v>-317.60885766000001</v>
      </c>
      <c r="D43" s="4">
        <v>-308.39994479000001</v>
      </c>
      <c r="E43" s="4">
        <v>-299.57113471000002</v>
      </c>
      <c r="F43" s="4">
        <v>-306.28620345000002</v>
      </c>
      <c r="L43" s="68" t="str">
        <f t="shared" ref="L43" si="112">INDEX($B$2:$B$5, MATCH(MIN(C42:C45),C42:C45,0))</f>
        <v>hollow2</v>
      </c>
      <c r="M43" s="68" t="str">
        <f t="shared" ref="M43" si="113">INDEX($B$2:$B$5, MATCH(MIN(D42:D45),D42:D45,0))</f>
        <v>hollow1</v>
      </c>
      <c r="N43" s="68" t="str">
        <f t="shared" ref="N43" si="114">INDEX($B$2:$B$5, MATCH(MIN(E42:E45),E42:E45,0))</f>
        <v>hollow2</v>
      </c>
      <c r="O43" s="68" t="str">
        <f t="shared" ref="O43" si="115">INDEX($B$2:$B$5, MATCH(MIN(F42:F45),F42:F45,0))</f>
        <v>hollow2</v>
      </c>
      <c r="AA43">
        <f t="shared" si="7"/>
        <v>-296.55986614</v>
      </c>
      <c r="AC43" s="76" t="s">
        <v>18</v>
      </c>
      <c r="AD43" s="70" t="s">
        <v>25</v>
      </c>
      <c r="AE43" s="74">
        <f t="shared" si="8"/>
        <v>0.98900847999998431</v>
      </c>
      <c r="AF43" s="74">
        <f t="shared" si="9"/>
        <v>0.27792134999999085</v>
      </c>
      <c r="AG43" s="74">
        <f t="shared" si="10"/>
        <v>0.56773142999997317</v>
      </c>
      <c r="AH43" s="74">
        <f t="shared" si="11"/>
        <v>-0.47233731000001944</v>
      </c>
    </row>
    <row r="44" spans="1:34" x14ac:dyDescent="0.35">
      <c r="A44" s="83" t="s">
        <v>18</v>
      </c>
      <c r="B44" s="4" t="s">
        <v>8</v>
      </c>
      <c r="C44" s="4">
        <v>-318.35004889999999</v>
      </c>
      <c r="D44" s="4">
        <v>-309.42652280999999</v>
      </c>
      <c r="E44" s="4">
        <v>-299.83297694999999</v>
      </c>
      <c r="F44" s="4">
        <v>-306.5078279</v>
      </c>
      <c r="AA44">
        <f t="shared" si="7"/>
        <v>-296.55986614</v>
      </c>
      <c r="AC44" s="76" t="s">
        <v>18</v>
      </c>
      <c r="AD44" s="70" t="s">
        <v>8</v>
      </c>
      <c r="AE44" s="74">
        <f t="shared" si="8"/>
        <v>0.24781724000000649</v>
      </c>
      <c r="AF44" s="74">
        <f t="shared" si="9"/>
        <v>-0.74865666999999725</v>
      </c>
      <c r="AG44" s="74">
        <f t="shared" si="10"/>
        <v>0.30588919000000869</v>
      </c>
      <c r="AH44" s="74">
        <f t="shared" si="11"/>
        <v>-0.69396175999999832</v>
      </c>
    </row>
    <row r="45" spans="1:34" x14ac:dyDescent="0.35">
      <c r="A45" s="83" t="s">
        <v>18</v>
      </c>
      <c r="B45" s="4" t="s">
        <v>26</v>
      </c>
      <c r="C45" s="6">
        <v>-318.81809860999999</v>
      </c>
      <c r="D45" s="4">
        <v>-309.42635696999997</v>
      </c>
      <c r="E45" s="5">
        <v>-300.01163350000002</v>
      </c>
      <c r="F45" s="4">
        <v>-306.81622684000001</v>
      </c>
      <c r="AA45">
        <f t="shared" si="7"/>
        <v>-296.55986614</v>
      </c>
      <c r="AC45" s="76" t="s">
        <v>18</v>
      </c>
      <c r="AD45" s="70" t="s">
        <v>26</v>
      </c>
      <c r="AE45" s="74">
        <f t="shared" si="8"/>
        <v>-0.22023246999999602</v>
      </c>
      <c r="AF45" s="74">
        <f t="shared" si="9"/>
        <v>-0.74849082999997485</v>
      </c>
      <c r="AG45" s="74">
        <f t="shared" si="10"/>
        <v>0.1272326399999808</v>
      </c>
      <c r="AH45" s="74">
        <f t="shared" si="11"/>
        <v>-1.0023607000000161</v>
      </c>
    </row>
    <row r="46" spans="1:34" x14ac:dyDescent="0.35">
      <c r="A46" s="83" t="s">
        <v>19</v>
      </c>
      <c r="B46" s="4" t="s">
        <v>7</v>
      </c>
      <c r="C46" s="5">
        <v>-318.32579063999998</v>
      </c>
      <c r="D46" s="5">
        <v>-309.71099442000002</v>
      </c>
      <c r="E46" s="4">
        <v>-299.91549904999999</v>
      </c>
      <c r="F46" s="5">
        <v>-306.38187346000001</v>
      </c>
      <c r="G46">
        <f>MIN(C46:C49)-C46</f>
        <v>-3.9558000003125926E-4</v>
      </c>
      <c r="H46">
        <f t="shared" ref="H46" si="116">MIN(D46:D49)-D46</f>
        <v>-1.7313389999969786E-2</v>
      </c>
      <c r="I46">
        <f t="shared" ref="I46" si="117">MIN(E46:E49)-E46</f>
        <v>0</v>
      </c>
      <c r="J46">
        <f t="shared" ref="J46" si="118">MIN(F46:F49)-F46</f>
        <v>0</v>
      </c>
      <c r="L46">
        <f t="shared" ref="L46" si="119">MIN(C46:C49)</f>
        <v>-318.32618622000001</v>
      </c>
      <c r="M46">
        <f t="shared" ref="M46" si="120">MIN(D46:D49)</f>
        <v>-309.72830780999999</v>
      </c>
      <c r="N46">
        <f t="shared" ref="N46" si="121">MIN(E46:E49)</f>
        <v>-299.91549904999999</v>
      </c>
      <c r="O46">
        <f t="shared" ref="O46" si="122">MIN(F46:F49)</f>
        <v>-306.38187346000001</v>
      </c>
      <c r="AA46">
        <f t="shared" si="7"/>
        <v>-296.65121391999998</v>
      </c>
      <c r="AC46" s="76" t="s">
        <v>19</v>
      </c>
      <c r="AD46" s="70" t="s">
        <v>7</v>
      </c>
      <c r="AE46" s="74">
        <f t="shared" si="8"/>
        <v>0.36342327999999524</v>
      </c>
      <c r="AF46" s="74">
        <f t="shared" si="9"/>
        <v>-0.94178050000004454</v>
      </c>
      <c r="AG46" s="74">
        <f t="shared" si="10"/>
        <v>0.31471486999998133</v>
      </c>
      <c r="AH46" s="74">
        <f t="shared" si="11"/>
        <v>-0.4766595400000333</v>
      </c>
    </row>
    <row r="47" spans="1:34" x14ac:dyDescent="0.35">
      <c r="A47" s="83" t="s">
        <v>19</v>
      </c>
      <c r="B47" s="4" t="s">
        <v>25</v>
      </c>
      <c r="C47" s="4">
        <v>-317.58497175000002</v>
      </c>
      <c r="D47" s="4">
        <v>-308.53304188999999</v>
      </c>
      <c r="E47" s="4">
        <v>-299.23671910000002</v>
      </c>
      <c r="F47" s="4">
        <v>-305.87888800000002</v>
      </c>
      <c r="L47" s="68" t="str">
        <f t="shared" ref="L47" si="123">INDEX($B$2:$B$5, MATCH(MIN(C46:C49),C46:C49,0))</f>
        <v>hollow1</v>
      </c>
      <c r="M47" s="68" t="str">
        <f t="shared" ref="M47" si="124">INDEX($B$2:$B$5, MATCH(MIN(D46:D49),D46:D49,0))</f>
        <v>hollow1</v>
      </c>
      <c r="N47" s="68" t="str">
        <f t="shared" ref="N47" si="125">INDEX($B$2:$B$5, MATCH(MIN(E46:E49),E46:E49,0))</f>
        <v>top</v>
      </c>
      <c r="O47" s="68" t="str">
        <f t="shared" ref="O47" si="126">INDEX($B$2:$B$5, MATCH(MIN(F46:F49),F46:F49,0))</f>
        <v>top</v>
      </c>
      <c r="AA47">
        <f t="shared" si="7"/>
        <v>-296.65121391999998</v>
      </c>
      <c r="AC47" s="76" t="s">
        <v>19</v>
      </c>
      <c r="AD47" s="70" t="s">
        <v>25</v>
      </c>
      <c r="AE47" s="74">
        <f t="shared" si="8"/>
        <v>1.1042421699999525</v>
      </c>
      <c r="AF47" s="74">
        <f t="shared" si="9"/>
        <v>0.23617202999998277</v>
      </c>
      <c r="AG47" s="74">
        <f t="shared" si="10"/>
        <v>0.99349481999995914</v>
      </c>
      <c r="AH47" s="74">
        <f t="shared" si="11"/>
        <v>2.6325919999957481E-2</v>
      </c>
    </row>
    <row r="48" spans="1:34" x14ac:dyDescent="0.35">
      <c r="A48" s="83" t="s">
        <v>19</v>
      </c>
      <c r="B48" s="4" t="s">
        <v>8</v>
      </c>
      <c r="C48" s="4">
        <v>-318.32618622000001</v>
      </c>
      <c r="D48" s="4">
        <v>-309.72830780999999</v>
      </c>
      <c r="E48" s="4">
        <v>-299.84540335000003</v>
      </c>
      <c r="F48" s="4">
        <v>-305.75947867000002</v>
      </c>
      <c r="AA48">
        <f t="shared" si="7"/>
        <v>-296.65121391999998</v>
      </c>
      <c r="AC48" s="76" t="s">
        <v>19</v>
      </c>
      <c r="AD48" s="70" t="s">
        <v>8</v>
      </c>
      <c r="AE48" s="74">
        <f t="shared" si="8"/>
        <v>0.36302769999996398</v>
      </c>
      <c r="AF48" s="74">
        <f t="shared" si="9"/>
        <v>-0.95909389000001433</v>
      </c>
      <c r="AG48" s="74">
        <f t="shared" si="10"/>
        <v>0.38481056999994889</v>
      </c>
      <c r="AH48" s="74">
        <f t="shared" si="11"/>
        <v>0.1457352499999538</v>
      </c>
    </row>
    <row r="49" spans="1:34" x14ac:dyDescent="0.35">
      <c r="A49" s="83" t="s">
        <v>19</v>
      </c>
      <c r="B49" s="4" t="s">
        <v>26</v>
      </c>
      <c r="C49" s="4">
        <v>-318.17386993000002</v>
      </c>
      <c r="D49" s="4">
        <v>-309.71127596999997</v>
      </c>
      <c r="E49" s="4">
        <v>-299.74649427999998</v>
      </c>
      <c r="F49" s="4">
        <v>-306.31716337</v>
      </c>
      <c r="AA49">
        <f t="shared" si="7"/>
        <v>-296.65121391999998</v>
      </c>
      <c r="AC49" s="76" t="s">
        <v>19</v>
      </c>
      <c r="AD49" s="70" t="s">
        <v>26</v>
      </c>
      <c r="AE49" s="74">
        <f t="shared" si="8"/>
        <v>0.51534398999995146</v>
      </c>
      <c r="AF49" s="74">
        <f t="shared" si="9"/>
        <v>-0.94206204999999876</v>
      </c>
      <c r="AG49" s="74">
        <f t="shared" si="10"/>
        <v>0.48371963999999634</v>
      </c>
      <c r="AH49" s="74">
        <f t="shared" si="11"/>
        <v>-0.41194945000002781</v>
      </c>
    </row>
    <row r="50" spans="1:34" x14ac:dyDescent="0.35">
      <c r="A50" s="83" t="s">
        <v>20</v>
      </c>
      <c r="B50" s="4" t="s">
        <v>7</v>
      </c>
      <c r="C50" s="5">
        <v>-318.40773852000001</v>
      </c>
      <c r="D50" s="5">
        <v>-309.87489047999998</v>
      </c>
      <c r="E50" s="4">
        <v>-300.07933410999999</v>
      </c>
      <c r="F50" s="5">
        <v>-305.83057377</v>
      </c>
      <c r="G50">
        <f>MIN(C50:C53)-C50</f>
        <v>-1.5502260000005208E-2</v>
      </c>
      <c r="H50">
        <f t="shared" ref="H50" si="127">MIN(D50:D53)-D50</f>
        <v>-1.5245600000071136E-3</v>
      </c>
      <c r="I50">
        <f t="shared" ref="I50" si="128">MIN(E50:E53)-E50</f>
        <v>-0.14112309000000778</v>
      </c>
      <c r="J50">
        <f t="shared" ref="J50" si="129">MIN(F50:F53)-F50</f>
        <v>0</v>
      </c>
      <c r="L50">
        <f t="shared" ref="L50" si="130">MIN(C50:C53)</f>
        <v>-318.42324078000001</v>
      </c>
      <c r="M50">
        <f t="shared" ref="M50" si="131">MIN(D50:D53)</f>
        <v>-309.87641503999998</v>
      </c>
      <c r="N50">
        <f t="shared" ref="N50" si="132">MIN(E50:E53)</f>
        <v>-300.2204572</v>
      </c>
      <c r="O50">
        <f t="shared" ref="O50" si="133">MIN(F50:F53)</f>
        <v>-305.83057377</v>
      </c>
      <c r="AA50">
        <f t="shared" si="7"/>
        <v>-296.62848849</v>
      </c>
      <c r="AC50" s="76" t="s">
        <v>20</v>
      </c>
      <c r="AD50" s="70" t="s">
        <v>7</v>
      </c>
      <c r="AE50" s="74">
        <f t="shared" si="8"/>
        <v>0.25874996999998556</v>
      </c>
      <c r="AF50" s="74">
        <f t="shared" si="9"/>
        <v>-1.1284019899999809</v>
      </c>
      <c r="AG50" s="74">
        <f t="shared" si="10"/>
        <v>0.12815438000000468</v>
      </c>
      <c r="AH50" s="74">
        <f t="shared" si="11"/>
        <v>5.1914719999994308E-2</v>
      </c>
    </row>
    <row r="51" spans="1:34" x14ac:dyDescent="0.35">
      <c r="A51" s="83" t="s">
        <v>20</v>
      </c>
      <c r="B51" s="4" t="s">
        <v>25</v>
      </c>
      <c r="C51" s="4">
        <v>-317.75452811000002</v>
      </c>
      <c r="D51" s="4">
        <v>-308.63363733</v>
      </c>
      <c r="E51" s="4">
        <v>-299.86444756999998</v>
      </c>
      <c r="F51" s="4">
        <v>-304.01365630999999</v>
      </c>
      <c r="L51" s="68" t="str">
        <f t="shared" ref="L51" si="134">INDEX($B$2:$B$5, MATCH(MIN(C50:C53),C50:C53,0))</f>
        <v>hollow1</v>
      </c>
      <c r="M51" s="68" t="str">
        <f t="shared" ref="M51" si="135">INDEX($B$2:$B$5, MATCH(MIN(D50:D53),D50:D53,0))</f>
        <v>hollow1</v>
      </c>
      <c r="N51" s="68" t="str">
        <f t="shared" ref="N51" si="136">INDEX($B$2:$B$5, MATCH(MIN(E50:E53),E50:E53,0))</f>
        <v>hollow2</v>
      </c>
      <c r="O51" s="68" t="str">
        <f t="shared" ref="O51" si="137">INDEX($B$2:$B$5, MATCH(MIN(F50:F53),F50:F53,0))</f>
        <v>top</v>
      </c>
      <c r="AA51">
        <f t="shared" si="7"/>
        <v>-296.62848849</v>
      </c>
      <c r="AC51" s="76" t="s">
        <v>20</v>
      </c>
      <c r="AD51" s="70" t="s">
        <v>25</v>
      </c>
      <c r="AE51" s="74">
        <f t="shared" si="8"/>
        <v>0.91196037999997115</v>
      </c>
      <c r="AF51" s="74">
        <f t="shared" si="9"/>
        <v>0.1128511599999964</v>
      </c>
      <c r="AG51" s="74">
        <f t="shared" si="10"/>
        <v>0.34304092000001374</v>
      </c>
      <c r="AH51" s="74">
        <f t="shared" si="11"/>
        <v>1.8688321800000076</v>
      </c>
    </row>
    <row r="52" spans="1:34" x14ac:dyDescent="0.35">
      <c r="A52" s="83" t="s">
        <v>20</v>
      </c>
      <c r="B52" s="4" t="s">
        <v>8</v>
      </c>
      <c r="C52" s="4">
        <v>-318.42324078000001</v>
      </c>
      <c r="D52" s="4">
        <v>-309.87641503999998</v>
      </c>
      <c r="E52" s="4">
        <v>-299.84106904999999</v>
      </c>
      <c r="F52" s="4">
        <v>-305.39028769999999</v>
      </c>
      <c r="AA52">
        <f t="shared" si="7"/>
        <v>-296.62848849</v>
      </c>
      <c r="AC52" s="76" t="s">
        <v>20</v>
      </c>
      <c r="AD52" s="70" t="s">
        <v>8</v>
      </c>
      <c r="AE52" s="74">
        <f t="shared" si="8"/>
        <v>0.24324770999998035</v>
      </c>
      <c r="AF52" s="74">
        <f t="shared" si="9"/>
        <v>-1.129926549999988</v>
      </c>
      <c r="AG52" s="74">
        <f t="shared" si="10"/>
        <v>0.36641944000000803</v>
      </c>
      <c r="AH52" s="74">
        <f t="shared" si="11"/>
        <v>0.4922007900000076</v>
      </c>
    </row>
    <row r="53" spans="1:34" x14ac:dyDescent="0.35">
      <c r="A53" s="83" t="s">
        <v>20</v>
      </c>
      <c r="B53" s="4" t="s">
        <v>26</v>
      </c>
      <c r="C53" s="4">
        <v>-317.94921356999998</v>
      </c>
      <c r="D53" s="4">
        <v>-309.87545313999999</v>
      </c>
      <c r="E53" s="5">
        <v>-300.2204572</v>
      </c>
      <c r="F53" s="4">
        <v>-305.80558164000001</v>
      </c>
      <c r="AA53">
        <f t="shared" si="7"/>
        <v>-296.62848849</v>
      </c>
      <c r="AC53" s="76" t="s">
        <v>20</v>
      </c>
      <c r="AD53" s="70" t="s">
        <v>26</v>
      </c>
      <c r="AE53" s="74">
        <f t="shared" si="8"/>
        <v>0.71727492000001147</v>
      </c>
      <c r="AF53" s="74">
        <f t="shared" si="9"/>
        <v>-1.128964649999995</v>
      </c>
      <c r="AG53" s="74">
        <f t="shared" si="10"/>
        <v>-1.2968710000003103E-2</v>
      </c>
      <c r="AH53" s="74">
        <f t="shared" si="11"/>
        <v>7.6906849999981208E-2</v>
      </c>
    </row>
    <row r="54" spans="1:34" x14ac:dyDescent="0.35">
      <c r="A54" s="83" t="s">
        <v>21</v>
      </c>
      <c r="B54" s="4" t="s">
        <v>7</v>
      </c>
      <c r="C54" s="5">
        <v>-314.49104756000003</v>
      </c>
      <c r="D54" s="5">
        <v>-306.18500297000003</v>
      </c>
      <c r="E54" s="4">
        <v>-296.40006460000001</v>
      </c>
      <c r="F54" s="5">
        <v>-301.16578597</v>
      </c>
      <c r="G54">
        <f>MIN(C54:C57)-C54</f>
        <v>-6.1282869999956802E-2</v>
      </c>
      <c r="H54">
        <f t="shared" ref="H54" si="138">MIN(D54:D57)-D54</f>
        <v>-3.9335999997547333E-4</v>
      </c>
      <c r="I54">
        <f t="shared" ref="I54" si="139">MIN(E54:E57)-E54</f>
        <v>-5.134438999999702E-2</v>
      </c>
      <c r="J54">
        <f t="shared" ref="J54" si="140">MIN(F54:F57)-F54</f>
        <v>0</v>
      </c>
      <c r="L54">
        <f t="shared" ref="L54" si="141">MIN(C54:C57)</f>
        <v>-314.55233042999998</v>
      </c>
      <c r="M54">
        <f t="shared" ref="M54" si="142">MIN(D54:D57)</f>
        <v>-306.18539633</v>
      </c>
      <c r="N54">
        <f t="shared" ref="N54" si="143">MIN(E54:E57)</f>
        <v>-296.45140899</v>
      </c>
      <c r="O54">
        <f t="shared" ref="O54" si="144">MIN(F54:F57)</f>
        <v>-301.16578597</v>
      </c>
      <c r="AA54">
        <f t="shared" si="7"/>
        <v>-292.72810299999998</v>
      </c>
      <c r="AC54" s="76" t="s">
        <v>21</v>
      </c>
      <c r="AD54" s="70" t="s">
        <v>7</v>
      </c>
      <c r="AE54" s="74">
        <f t="shared" si="8"/>
        <v>0.27505543999994897</v>
      </c>
      <c r="AF54" s="74">
        <f t="shared" si="9"/>
        <v>-1.3388999700000515</v>
      </c>
      <c r="AG54" s="74">
        <f t="shared" si="10"/>
        <v>-9.2961600000031286E-2</v>
      </c>
      <c r="AH54" s="74">
        <f t="shared" si="11"/>
        <v>0.81631702999997424</v>
      </c>
    </row>
    <row r="55" spans="1:34" x14ac:dyDescent="0.35">
      <c r="A55" s="83" t="s">
        <v>21</v>
      </c>
      <c r="B55" s="4" t="s">
        <v>25</v>
      </c>
      <c r="C55" s="4">
        <v>-314.04862829000001</v>
      </c>
      <c r="D55" s="4">
        <v>-304.79115483999999</v>
      </c>
      <c r="E55" s="4">
        <v>-296.10648785000001</v>
      </c>
      <c r="F55" s="4">
        <v>-300.20758216000002</v>
      </c>
      <c r="L55" s="68" t="str">
        <f t="shared" ref="L55" si="145">INDEX($B$2:$B$5, MATCH(MIN(C54:C57),C54:C57,0))</f>
        <v>hollow1</v>
      </c>
      <c r="M55" s="68" t="str">
        <f t="shared" ref="M55" si="146">INDEX($B$2:$B$5, MATCH(MIN(D54:D57),D54:D57,0))</f>
        <v>hollow2</v>
      </c>
      <c r="N55" s="68" t="str">
        <f t="shared" ref="N55" si="147">INDEX($B$2:$B$5, MATCH(MIN(E54:E57),E54:E57,0))</f>
        <v>hollow2</v>
      </c>
      <c r="O55" s="68" t="str">
        <f t="shared" ref="O55" si="148">INDEX($B$2:$B$5, MATCH(MIN(F54:F57),F54:F57,0))</f>
        <v>top</v>
      </c>
      <c r="AA55">
        <f t="shared" si="7"/>
        <v>-292.72810299999998</v>
      </c>
      <c r="AC55" s="76" t="s">
        <v>21</v>
      </c>
      <c r="AD55" s="70" t="s">
        <v>25</v>
      </c>
      <c r="AE55" s="74">
        <f t="shared" si="8"/>
        <v>0.71747470999996521</v>
      </c>
      <c r="AF55" s="74">
        <f t="shared" si="9"/>
        <v>5.4948159999986146E-2</v>
      </c>
      <c r="AG55" s="74">
        <f t="shared" si="10"/>
        <v>0.20061514999996843</v>
      </c>
      <c r="AH55" s="74">
        <f t="shared" si="11"/>
        <v>1.7745208399999606</v>
      </c>
    </row>
    <row r="56" spans="1:34" x14ac:dyDescent="0.35">
      <c r="A56" s="83" t="s">
        <v>21</v>
      </c>
      <c r="B56" s="4" t="s">
        <v>8</v>
      </c>
      <c r="C56" s="4">
        <v>-314.55233042999998</v>
      </c>
      <c r="D56" s="4">
        <v>-305.54715265999999</v>
      </c>
      <c r="E56" s="4">
        <v>-296.06193909000001</v>
      </c>
      <c r="F56" s="4">
        <v>-300.95476085000001</v>
      </c>
      <c r="AA56">
        <f t="shared" si="7"/>
        <v>-292.72810299999998</v>
      </c>
      <c r="AC56" s="76" t="s">
        <v>21</v>
      </c>
      <c r="AD56" s="70" t="s">
        <v>8</v>
      </c>
      <c r="AE56" s="74">
        <f t="shared" si="8"/>
        <v>0.21377256999999217</v>
      </c>
      <c r="AF56" s="74">
        <f t="shared" si="9"/>
        <v>-0.70104966000001845</v>
      </c>
      <c r="AG56" s="74">
        <f t="shared" si="10"/>
        <v>0.24516390999996629</v>
      </c>
      <c r="AH56" s="74">
        <f t="shared" si="11"/>
        <v>1.0273421499999622</v>
      </c>
    </row>
    <row r="57" spans="1:34" x14ac:dyDescent="0.35">
      <c r="A57" s="83" t="s">
        <v>21</v>
      </c>
      <c r="B57" s="4" t="s">
        <v>26</v>
      </c>
      <c r="C57" s="4">
        <v>-313.72411369999998</v>
      </c>
      <c r="D57" s="4">
        <v>-306.18539633</v>
      </c>
      <c r="E57" s="5">
        <v>-296.45140899</v>
      </c>
      <c r="F57" s="4">
        <v>-301.15275803999998</v>
      </c>
      <c r="AA57">
        <f t="shared" si="7"/>
        <v>-292.72810299999998</v>
      </c>
      <c r="AC57" s="76" t="s">
        <v>21</v>
      </c>
      <c r="AD57" s="70" t="s">
        <v>26</v>
      </c>
      <c r="AE57" s="74">
        <f t="shared" si="8"/>
        <v>1.0419893000000005</v>
      </c>
      <c r="AF57" s="74">
        <f t="shared" si="9"/>
        <v>-1.3392933300000269</v>
      </c>
      <c r="AG57" s="74">
        <f t="shared" si="10"/>
        <v>-0.14430599000002831</v>
      </c>
      <c r="AH57" s="74">
        <f t="shared" si="11"/>
        <v>0.82934495999999536</v>
      </c>
    </row>
    <row r="58" spans="1:34" x14ac:dyDescent="0.35">
      <c r="A58" s="83" t="s">
        <v>22</v>
      </c>
      <c r="B58" s="4" t="s">
        <v>7</v>
      </c>
      <c r="C58" s="5">
        <v>-311.54894008999997</v>
      </c>
      <c r="D58" s="5">
        <v>-302.89035831000001</v>
      </c>
      <c r="E58" s="4">
        <v>-293.45648270999999</v>
      </c>
      <c r="F58" s="5">
        <v>-297.88571994</v>
      </c>
      <c r="G58">
        <v>-0.1884479099999794</v>
      </c>
      <c r="H58">
        <v>-2.3371600000245962E-3</v>
      </c>
      <c r="I58">
        <v>0</v>
      </c>
      <c r="J58">
        <v>-0.14416540999997096</v>
      </c>
      <c r="L58">
        <f t="shared" ref="L58" si="149">MIN(C58:C61)</f>
        <v>-311.54894008999997</v>
      </c>
      <c r="M58">
        <f t="shared" ref="M58" si="150">MIN(D58:D61)</f>
        <v>-302.91271030000001</v>
      </c>
      <c r="N58">
        <f t="shared" ref="N58" si="151">MIN(E58:E61)</f>
        <v>-293.45648270999999</v>
      </c>
      <c r="O58">
        <f t="shared" ref="O58" si="152">MIN(F58:F61)</f>
        <v>-298.20764946999998</v>
      </c>
      <c r="AA58">
        <f t="shared" si="7"/>
        <v>-290.08258510000002</v>
      </c>
      <c r="AC58" s="76" t="s">
        <v>22</v>
      </c>
      <c r="AD58" s="70" t="s">
        <v>7</v>
      </c>
      <c r="AE58" s="74">
        <f t="shared" si="8"/>
        <v>0.5716450100000432</v>
      </c>
      <c r="AF58" s="74">
        <f t="shared" si="9"/>
        <v>-0.68977320999999314</v>
      </c>
      <c r="AG58" s="74">
        <f t="shared" si="10"/>
        <v>0.20510239000002839</v>
      </c>
      <c r="AH58" s="74">
        <f t="shared" si="11"/>
        <v>1.4508651600000158</v>
      </c>
    </row>
    <row r="59" spans="1:34" x14ac:dyDescent="0.35">
      <c r="A59" s="83" t="s">
        <v>22</v>
      </c>
      <c r="B59" s="4" t="s">
        <v>25</v>
      </c>
      <c r="C59" s="4">
        <v>-311.41035799999997</v>
      </c>
      <c r="D59" s="4">
        <v>-302.25263457</v>
      </c>
      <c r="E59" s="4">
        <v>-292.92672750000003</v>
      </c>
      <c r="F59" s="4">
        <v>-297.51800698</v>
      </c>
      <c r="L59" s="68" t="str">
        <f t="shared" ref="L59" si="153">INDEX($B$2:$B$5, MATCH(MIN(C58:C61),C58:C61,0))</f>
        <v>top</v>
      </c>
      <c r="M59" s="68" t="str">
        <f t="shared" ref="M59" si="154">INDEX($B$2:$B$5, MATCH(MIN(D58:D61),D58:D61,0))</f>
        <v>hollow1</v>
      </c>
      <c r="N59" s="68" t="str">
        <f t="shared" ref="N59" si="155">INDEX($B$2:$B$5, MATCH(MIN(E58:E61),E58:E61,0))</f>
        <v>top</v>
      </c>
      <c r="O59" s="68" t="str">
        <f t="shared" ref="O59" si="156">INDEX($B$2:$B$5, MATCH(MIN(F58:F61),F58:F61,0))</f>
        <v>hollow1</v>
      </c>
      <c r="AA59">
        <f t="shared" si="7"/>
        <v>-290.08258510000002</v>
      </c>
      <c r="AC59" s="76" t="s">
        <v>22</v>
      </c>
      <c r="AD59" s="70" t="s">
        <v>25</v>
      </c>
      <c r="AE59" s="74">
        <f t="shared" si="8"/>
        <v>0.71022710000004308</v>
      </c>
      <c r="AF59" s="74">
        <f t="shared" si="9"/>
        <v>-5.2049469999980502E-2</v>
      </c>
      <c r="AG59" s="74">
        <f t="shared" si="10"/>
        <v>0.73485759999999045</v>
      </c>
      <c r="AH59" s="74">
        <f t="shared" si="11"/>
        <v>1.8185781200000215</v>
      </c>
    </row>
    <row r="60" spans="1:34" x14ac:dyDescent="0.35">
      <c r="A60" s="83" t="s">
        <v>22</v>
      </c>
      <c r="B60" s="4" t="s">
        <v>8</v>
      </c>
      <c r="C60" s="4">
        <v>-311.53858047</v>
      </c>
      <c r="D60" s="4">
        <v>-302.91271030000001</v>
      </c>
      <c r="E60" s="4">
        <v>-293.13711339000002</v>
      </c>
      <c r="F60" s="4">
        <v>-298.20764946999998</v>
      </c>
      <c r="AA60">
        <f t="shared" si="7"/>
        <v>-290.08258510000002</v>
      </c>
      <c r="AC60" s="76" t="s">
        <v>22</v>
      </c>
      <c r="AD60" s="70" t="s">
        <v>8</v>
      </c>
      <c r="AE60" s="74">
        <f t="shared" si="8"/>
        <v>0.58200463000001745</v>
      </c>
      <c r="AF60" s="74">
        <f t="shared" si="9"/>
        <v>-0.71212519999999735</v>
      </c>
      <c r="AG60" s="74">
        <f t="shared" si="10"/>
        <v>0.52447170999999271</v>
      </c>
      <c r="AH60" s="74">
        <f t="shared" si="11"/>
        <v>1.1289356300000386</v>
      </c>
    </row>
    <row r="61" spans="1:34" x14ac:dyDescent="0.35">
      <c r="A61" s="83" t="s">
        <v>22</v>
      </c>
      <c r="B61" s="4" t="s">
        <v>26</v>
      </c>
      <c r="C61" s="4">
        <v>-311.41392016999998</v>
      </c>
      <c r="D61" s="4">
        <v>-302.88424216999999</v>
      </c>
      <c r="E61" s="4">
        <v>-293.17024427000001</v>
      </c>
      <c r="F61" s="4">
        <v>-297.88164332999997</v>
      </c>
      <c r="AA61">
        <f t="shared" si="7"/>
        <v>-290.08258510000002</v>
      </c>
      <c r="AC61" s="76" t="s">
        <v>22</v>
      </c>
      <c r="AD61" s="70" t="s">
        <v>26</v>
      </c>
      <c r="AE61" s="74">
        <f t="shared" si="8"/>
        <v>0.70666493000003383</v>
      </c>
      <c r="AF61" s="74">
        <f t="shared" si="9"/>
        <v>-0.68365706999997577</v>
      </c>
      <c r="AG61" s="74">
        <f t="shared" si="10"/>
        <v>0.49134083000000528</v>
      </c>
      <c r="AH61" s="74">
        <f t="shared" si="11"/>
        <v>1.4549417700000427</v>
      </c>
    </row>
    <row r="62" spans="1:34" x14ac:dyDescent="0.35">
      <c r="A62" s="83" t="s">
        <v>23</v>
      </c>
      <c r="B62" s="4" t="s">
        <v>7</v>
      </c>
      <c r="C62" s="4">
        <v>-300.71275596999999</v>
      </c>
      <c r="D62" s="5">
        <v>-292.38910817999999</v>
      </c>
      <c r="E62" s="4">
        <v>-283.78168942999997</v>
      </c>
      <c r="F62" s="5">
        <v>-287.97400449000003</v>
      </c>
      <c r="G62">
        <f>MIN(C62:C65)-C62</f>
        <v>-0.71764650000000074</v>
      </c>
      <c r="H62">
        <f t="shared" ref="H62" si="157">MIN(D62:D65)-D62</f>
        <v>-1.7801819999988311E-2</v>
      </c>
      <c r="I62">
        <f t="shared" ref="I62" si="158">MIN(E62:E65)-E62</f>
        <v>0</v>
      </c>
      <c r="J62">
        <f t="shared" ref="J62" si="159">MIN(F62:F65)-F62</f>
        <v>0</v>
      </c>
      <c r="L62">
        <f t="shared" ref="L62" si="160">MIN(C62:C65)</f>
        <v>-301.43040246999999</v>
      </c>
      <c r="M62">
        <f t="shared" ref="M62" si="161">MIN(D62:D65)</f>
        <v>-292.40690999999998</v>
      </c>
      <c r="N62">
        <f>MIN(E63:E65)</f>
        <v>-283.22998025999999</v>
      </c>
      <c r="O62">
        <f t="shared" ref="O62" si="162">MIN(F62:F65)</f>
        <v>-287.97400449000003</v>
      </c>
      <c r="AA62">
        <f t="shared" si="7"/>
        <v>-280.17143047000002</v>
      </c>
      <c r="AC62" s="76" t="s">
        <v>23</v>
      </c>
      <c r="AD62" s="70" t="s">
        <v>7</v>
      </c>
      <c r="AE62" s="74">
        <f t="shared" si="8"/>
        <v>1.496674500000029</v>
      </c>
      <c r="AF62" s="74">
        <f t="shared" si="9"/>
        <v>-9.967770999997505E-2</v>
      </c>
      <c r="AG62" s="74">
        <f t="shared" si="10"/>
        <v>-3.1258959999953095E-2</v>
      </c>
      <c r="AH62" s="74">
        <f t="shared" si="11"/>
        <v>1.4514259799999913</v>
      </c>
    </row>
    <row r="63" spans="1:34" x14ac:dyDescent="0.35">
      <c r="A63" s="83" t="s">
        <v>23</v>
      </c>
      <c r="B63" s="4" t="s">
        <v>25</v>
      </c>
      <c r="C63" s="4">
        <v>-301.32541949</v>
      </c>
      <c r="D63" s="4">
        <v>-292.18813994999999</v>
      </c>
      <c r="E63" s="4">
        <v>-282.98277996000002</v>
      </c>
      <c r="F63" s="4">
        <v>-287.53870759</v>
      </c>
      <c r="L63" s="68" t="str">
        <f t="shared" ref="L63" si="163">INDEX($B$2:$B$5, MATCH(MIN(C62:C65),C62:C65,0))</f>
        <v>hollow2</v>
      </c>
      <c r="M63" s="68" t="str">
        <f t="shared" ref="M63" si="164">INDEX($B$2:$B$5, MATCH(MIN(D62:D65),D62:D65,0))</f>
        <v>hollow2</v>
      </c>
      <c r="N63" s="68" t="str">
        <f t="shared" ref="N63" si="165">INDEX($B$2:$B$5, MATCH(MIN(E62:E65),E62:E65,0))</f>
        <v>top</v>
      </c>
      <c r="O63" s="68" t="str">
        <f t="shared" ref="O63" si="166">INDEX($B$2:$B$5, MATCH(MIN(F62:F65),F62:F65,0))</f>
        <v>top</v>
      </c>
      <c r="AA63">
        <f t="shared" si="7"/>
        <v>-280.17143047000002</v>
      </c>
      <c r="AC63" s="76" t="s">
        <v>23</v>
      </c>
      <c r="AD63" s="70" t="s">
        <v>25</v>
      </c>
      <c r="AE63" s="74">
        <f t="shared" si="8"/>
        <v>0.88401098000001666</v>
      </c>
      <c r="AF63" s="74">
        <f t="shared" si="9"/>
        <v>0.10129052000002581</v>
      </c>
      <c r="AG63" s="74">
        <f t="shared" si="10"/>
        <v>0.7676505100000024</v>
      </c>
      <c r="AH63" s="74">
        <f t="shared" si="11"/>
        <v>1.8867228800000171</v>
      </c>
    </row>
    <row r="64" spans="1:34" x14ac:dyDescent="0.35">
      <c r="A64" s="83" t="s">
        <v>23</v>
      </c>
      <c r="B64" s="4" t="s">
        <v>8</v>
      </c>
      <c r="C64" s="4">
        <v>-301.36072940999998</v>
      </c>
      <c r="D64" s="4">
        <v>-292.39362577999998</v>
      </c>
      <c r="E64" s="4">
        <v>-282.99206931999998</v>
      </c>
      <c r="F64" s="4">
        <v>-287.93305559999999</v>
      </c>
      <c r="AA64">
        <f t="shared" si="7"/>
        <v>-280.17143047000002</v>
      </c>
      <c r="AC64" s="76" t="s">
        <v>23</v>
      </c>
      <c r="AD64" s="70" t="s">
        <v>8</v>
      </c>
      <c r="AE64" s="74">
        <f t="shared" si="8"/>
        <v>0.84870106000004197</v>
      </c>
      <c r="AF64" s="74">
        <f t="shared" si="9"/>
        <v>-0.10419530999996063</v>
      </c>
      <c r="AG64" s="74">
        <f t="shared" si="10"/>
        <v>0.75836115000003401</v>
      </c>
      <c r="AH64" s="74">
        <f t="shared" si="11"/>
        <v>1.4923748700000297</v>
      </c>
    </row>
    <row r="65" spans="1:34" x14ac:dyDescent="0.35">
      <c r="A65" s="83" t="s">
        <v>23</v>
      </c>
      <c r="B65" s="4" t="s">
        <v>26</v>
      </c>
      <c r="C65" s="4">
        <v>-301.43040246999999</v>
      </c>
      <c r="D65" s="4">
        <v>-292.40690999999998</v>
      </c>
      <c r="E65" s="4">
        <v>-283.22998025999999</v>
      </c>
      <c r="F65" s="4">
        <v>-287.65665912999998</v>
      </c>
      <c r="AA65">
        <f t="shared" si="7"/>
        <v>-280.17143047000002</v>
      </c>
      <c r="AC65" s="76" t="s">
        <v>23</v>
      </c>
      <c r="AD65" s="70" t="s">
        <v>26</v>
      </c>
      <c r="AE65" s="74">
        <f t="shared" si="8"/>
        <v>0.77902800000002825</v>
      </c>
      <c r="AF65" s="74">
        <f t="shared" si="9"/>
        <v>-0.11747952999996336</v>
      </c>
      <c r="AG65" s="74">
        <f t="shared" si="10"/>
        <v>0.52045021000002789</v>
      </c>
      <c r="AH65" s="74">
        <f t="shared" si="11"/>
        <v>1.7687713400000384</v>
      </c>
    </row>
  </sheetData>
  <mergeCells count="32">
    <mergeCell ref="A22:A25"/>
    <mergeCell ref="A2:A5"/>
    <mergeCell ref="A6:A9"/>
    <mergeCell ref="A10:A13"/>
    <mergeCell ref="A14:A17"/>
    <mergeCell ref="A18:A21"/>
    <mergeCell ref="A50:A53"/>
    <mergeCell ref="A54:A57"/>
    <mergeCell ref="A58:A61"/>
    <mergeCell ref="A62:A65"/>
    <mergeCell ref="A26:A29"/>
    <mergeCell ref="A30:A33"/>
    <mergeCell ref="A34:A37"/>
    <mergeCell ref="A38:A41"/>
    <mergeCell ref="A42:A45"/>
    <mergeCell ref="A46:A49"/>
    <mergeCell ref="AC2:AC5"/>
    <mergeCell ref="AC6:AC9"/>
    <mergeCell ref="AC10:AC13"/>
    <mergeCell ref="AC14:AC17"/>
    <mergeCell ref="AC18:AC21"/>
    <mergeCell ref="AC22:AC25"/>
    <mergeCell ref="AC26:AC29"/>
    <mergeCell ref="AC30:AC33"/>
    <mergeCell ref="AC34:AC37"/>
    <mergeCell ref="AC38:AC41"/>
    <mergeCell ref="AC62:AC65"/>
    <mergeCell ref="AC42:AC45"/>
    <mergeCell ref="AC46:AC49"/>
    <mergeCell ref="AC50:AC53"/>
    <mergeCell ref="AC54:AC57"/>
    <mergeCell ref="AC58:AC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K1" zoomScaleNormal="100" workbookViewId="0">
      <selection activeCell="Y17" sqref="Y17"/>
    </sheetView>
  </sheetViews>
  <sheetFormatPr defaultRowHeight="14.5" x14ac:dyDescent="0.35"/>
  <sheetData>
    <row r="1" spans="1:29" x14ac:dyDescent="0.35">
      <c r="L1" s="80" t="s">
        <v>39</v>
      </c>
      <c r="M1" s="80"/>
      <c r="N1" s="80"/>
      <c r="O1" s="80"/>
      <c r="Q1" s="81" t="s">
        <v>40</v>
      </c>
      <c r="R1" s="81"/>
      <c r="T1" s="80" t="s">
        <v>41</v>
      </c>
      <c r="U1" s="80"/>
      <c r="V1" s="80"/>
      <c r="W1" s="80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1:29" x14ac:dyDescent="0.35">
      <c r="B3" t="s">
        <v>55</v>
      </c>
      <c r="C3">
        <v>-285.37088276999998</v>
      </c>
      <c r="D3">
        <f>single!L54</f>
        <v>-307.00320395</v>
      </c>
      <c r="E3">
        <f>single!M54</f>
        <v>-297.85147833000002</v>
      </c>
      <c r="F3">
        <f>single!N54</f>
        <v>-288.60726597000001</v>
      </c>
      <c r="G3">
        <f>single!O54</f>
        <v>-293.37647772999998</v>
      </c>
      <c r="I3" s="11" t="s">
        <v>36</v>
      </c>
      <c r="J3" s="10">
        <v>-7.1580000000000004</v>
      </c>
      <c r="K3" s="40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5">
        <f>D3+$Y$33</f>
        <v>-306.51720395000001</v>
      </c>
      <c r="R3" s="15">
        <f>E3+$Y$34</f>
        <v>-297.84147833000003</v>
      </c>
      <c r="S3" s="40" t="s">
        <v>70</v>
      </c>
      <c r="T3" s="2">
        <v>0</v>
      </c>
      <c r="U3" s="14">
        <f>Q3-C3-0.5*$Y$25-$Y$26</f>
        <v>0.81967881999997161</v>
      </c>
      <c r="V3" s="16">
        <f>R3+$Y$27-C3-$Y$25-$Y$26</f>
        <v>0.21640443999995185</v>
      </c>
      <c r="W3" s="14">
        <f>$Y$28+$Y$27-$Y$26-$Y$25</f>
        <v>0.12300000000000111</v>
      </c>
      <c r="X3" s="40" t="s">
        <v>70</v>
      </c>
      <c r="Y3" s="15">
        <f>Q3-C3-0.5*$Y$25-$Y$26</f>
        <v>0.81967881999997161</v>
      </c>
      <c r="Z3" s="15">
        <f>R3+$Y$27-$Y$26-$Y$25-C3</f>
        <v>0.21640443999996251</v>
      </c>
      <c r="AA3" s="15">
        <f>F3+$Y$32-C3-0.5*$Y$25</f>
        <v>0.50061679999998709</v>
      </c>
      <c r="AB3" s="15">
        <f>G3+$Y$35+0.5*$Y$25-C3-$Y$27</f>
        <v>1.5814050399999946</v>
      </c>
      <c r="AC3" s="15">
        <f>Y3-AA3</f>
        <v>0.31906201999998451</v>
      </c>
    </row>
    <row r="4" spans="1:29" x14ac:dyDescent="0.35">
      <c r="A4" s="7"/>
      <c r="B4" s="7" t="s">
        <v>6</v>
      </c>
      <c r="C4" s="7">
        <v>-293.35039803000001</v>
      </c>
      <c r="D4" s="7">
        <f ca="1">dimer!U2</f>
        <v>-315.37161778000001</v>
      </c>
      <c r="E4" s="7">
        <f ca="1">dimer!V2</f>
        <v>-305.97759101999998</v>
      </c>
      <c r="F4" s="7">
        <f ca="1">dimer!W2</f>
        <v>-296.83851589</v>
      </c>
      <c r="G4" s="7">
        <f ca="1">dimer!X2</f>
        <v>-303.44502129</v>
      </c>
      <c r="H4" s="7"/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1.6780249999999608E-2</v>
      </c>
      <c r="M4" s="7">
        <f t="shared" ref="M4:M19" ca="1" si="1">E4-C4-$J$6</f>
        <v>-0.50919298999996876</v>
      </c>
      <c r="N4" s="7">
        <f t="shared" ref="N4:N19" ca="1" si="2">F4-C4-0.5*$J$3</f>
        <v>9.0882140000011713E-2</v>
      </c>
      <c r="O4" s="7">
        <f t="shared" ref="O4:O19" ca="1" si="3">G4-C4-$J$5+0.5*$J$3</f>
        <v>-0.84062325999999166</v>
      </c>
      <c r="P4" s="7"/>
      <c r="Q4" s="19">
        <f t="shared" ref="Q4:Q18" ca="1" si="4">D4+$Y$33</f>
        <v>-314.88561778000002</v>
      </c>
      <c r="R4" s="19">
        <f t="shared" ref="R4:R19" ca="1" si="5">E4+$Y$34</f>
        <v>-305.96759101999999</v>
      </c>
      <c r="S4" s="21" t="s">
        <v>6</v>
      </c>
      <c r="T4" s="20">
        <v>0</v>
      </c>
      <c r="U4" s="21">
        <f t="shared" ref="U4:U19" ca="1" si="6">Q4-C4-0.5*$Y$25-$Y$26</f>
        <v>0.43078024999999087</v>
      </c>
      <c r="V4" s="22">
        <f t="shared" ref="V4:V19" ca="1" si="7">R4+$Y$27-C4-$Y$25-$Y$26</f>
        <v>6.9807010000022984E-2</v>
      </c>
      <c r="W4" s="21">
        <f>$Y$28+$Y$27-$Y$26-$Y$25</f>
        <v>0.12300000000000111</v>
      </c>
      <c r="X4" s="21" t="s">
        <v>6</v>
      </c>
      <c r="Y4" s="23">
        <f t="shared" ref="Y4:Y19" ca="1" si="8">Q4-C4-0.5*$Y$25-$Y$26</f>
        <v>0.43078024999999087</v>
      </c>
      <c r="Z4" s="15">
        <f t="shared" ref="Z4:Z19" ca="1" si="9">R4+$Y$27-$Y$26-$Y$25-C4</f>
        <v>6.9807010000033642E-2</v>
      </c>
      <c r="AA4" s="23">
        <f t="shared" ref="AA4:AA19" ca="1" si="10">F4+$Y$32-C4-0.5*$Y$25</f>
        <v>0.24888214000003295</v>
      </c>
      <c r="AB4" s="23">
        <f t="shared" ref="AB4:AB19" ca="1" si="11">G4+$Y$35+0.5*$Y$25-C4-$Y$27</f>
        <v>-0.5076232600000008</v>
      </c>
      <c r="AC4" s="23">
        <f t="shared" ref="AC4:AC19" ca="1" si="12">Y4-AA4</f>
        <v>0.18189810999995792</v>
      </c>
    </row>
    <row r="5" spans="1:29" x14ac:dyDescent="0.35">
      <c r="A5" s="7"/>
      <c r="B5" s="7" t="s">
        <v>9</v>
      </c>
      <c r="C5" s="7">
        <v>-295.58632627999998</v>
      </c>
      <c r="D5" s="7">
        <f ca="1">dimer!U3</f>
        <v>-317.25607017999999</v>
      </c>
      <c r="E5" s="7">
        <f ca="1">dimer!V3</f>
        <v>-308.4616628</v>
      </c>
      <c r="F5" s="7">
        <f ca="1">dimer!W3</f>
        <v>-298.78148016</v>
      </c>
      <c r="G5" s="7">
        <f ca="1">dimer!X3</f>
        <v>-305.36638352</v>
      </c>
      <c r="H5" s="7"/>
      <c r="I5" s="17" t="s">
        <v>34</v>
      </c>
      <c r="J5" s="18">
        <v>-12.833</v>
      </c>
      <c r="K5" s="7" t="s">
        <v>9</v>
      </c>
      <c r="L5" s="7">
        <f t="shared" ca="1" si="0"/>
        <v>0.36825609999998532</v>
      </c>
      <c r="M5" s="7">
        <f t="shared" ca="1" si="1"/>
        <v>-0.75733652000001861</v>
      </c>
      <c r="N5" s="7">
        <f t="shared" ca="1" si="2"/>
        <v>0.38384611999997942</v>
      </c>
      <c r="O5" s="7">
        <f t="shared" ca="1" si="3"/>
        <v>-0.52605724000001919</v>
      </c>
      <c r="P5" s="7"/>
      <c r="Q5" s="19">
        <f t="shared" ca="1" si="4"/>
        <v>-316.77007018</v>
      </c>
      <c r="R5" s="19">
        <f t="shared" ca="1" si="5"/>
        <v>-308.45166280000001</v>
      </c>
      <c r="S5" s="21" t="s">
        <v>9</v>
      </c>
      <c r="T5" s="20">
        <v>0</v>
      </c>
      <c r="U5" s="21">
        <f t="shared" ca="1" si="6"/>
        <v>0.78225609999997658</v>
      </c>
      <c r="V5" s="22">
        <f t="shared" ca="1" si="7"/>
        <v>-0.17833652000002687</v>
      </c>
      <c r="W5" s="21">
        <f t="shared" ref="W5:W19" si="13">$Y$28+$Y$27-$Y$26-$Y$25</f>
        <v>0.12300000000000111</v>
      </c>
      <c r="X5" s="21" t="s">
        <v>9</v>
      </c>
      <c r="Y5" s="23">
        <f t="shared" ca="1" si="8"/>
        <v>0.78225609999997658</v>
      </c>
      <c r="Z5" s="15">
        <f t="shared" ca="1" si="9"/>
        <v>-0.17833652000001621</v>
      </c>
      <c r="AA5" s="23">
        <f t="shared" ca="1" si="10"/>
        <v>0.54184612000000065</v>
      </c>
      <c r="AB5" s="23">
        <f t="shared" ca="1" si="11"/>
        <v>-0.19305724000002833</v>
      </c>
      <c r="AC5" s="23">
        <f t="shared" ca="1" si="12"/>
        <v>0.24040997999997593</v>
      </c>
    </row>
    <row r="6" spans="1:29" x14ac:dyDescent="0.35">
      <c r="B6" t="s">
        <v>10</v>
      </c>
      <c r="C6">
        <v>-294.60246881</v>
      </c>
      <c r="D6">
        <f ca="1">dimer!U4</f>
        <v>-316.24323815000002</v>
      </c>
      <c r="E6">
        <f ca="1">dimer!V4</f>
        <v>-307.75759203000001</v>
      </c>
      <c r="F6">
        <f ca="1">dimer!W4</f>
        <v>-298.26836917000003</v>
      </c>
      <c r="G6">
        <f ca="1">dimer!X4</f>
        <v>-304.09750281999999</v>
      </c>
      <c r="I6" s="11" t="s">
        <v>3</v>
      </c>
      <c r="J6" s="10">
        <v>-12.118</v>
      </c>
      <c r="K6" t="s">
        <v>10</v>
      </c>
      <c r="L6">
        <f t="shared" ca="1" si="0"/>
        <v>0.39723065999997997</v>
      </c>
      <c r="M6">
        <f t="shared" ca="1" si="1"/>
        <v>-1.0371232200000069</v>
      </c>
      <c r="N6">
        <f t="shared" ca="1" si="2"/>
        <v>-8.6900360000023102E-2</v>
      </c>
      <c r="O6">
        <f t="shared" ca="1" si="3"/>
        <v>-0.24103400999998348</v>
      </c>
      <c r="Q6" s="15">
        <f t="shared" ca="1" si="4"/>
        <v>-315.75723815000003</v>
      </c>
      <c r="R6" s="15">
        <f t="shared" ca="1" si="5"/>
        <v>-307.74759203000002</v>
      </c>
      <c r="S6" s="14" t="s">
        <v>10</v>
      </c>
      <c r="T6" s="2">
        <v>0</v>
      </c>
      <c r="U6" s="14">
        <f t="shared" ca="1" si="6"/>
        <v>0.81123065999997124</v>
      </c>
      <c r="V6" s="16">
        <f t="shared" ca="1" si="7"/>
        <v>-0.45812322000001515</v>
      </c>
      <c r="W6" s="14">
        <f t="shared" si="13"/>
        <v>0.12300000000000111</v>
      </c>
      <c r="X6" s="69" t="s">
        <v>10</v>
      </c>
      <c r="Y6" s="23">
        <f t="shared" ca="1" si="8"/>
        <v>0.81123065999997124</v>
      </c>
      <c r="Z6" s="15">
        <f t="shared" ca="1" si="9"/>
        <v>-0.45812322000000449</v>
      </c>
      <c r="AA6" s="23">
        <f t="shared" ca="1" si="10"/>
        <v>7.1099639999998132E-2</v>
      </c>
      <c r="AB6" s="23">
        <f ca="1">G6+$Y$35+0.5*$Y$25-C6-$Y$27</f>
        <v>9.196599000000738E-2</v>
      </c>
      <c r="AC6" s="23">
        <f t="shared" ca="1" si="12"/>
        <v>0.74013101999997311</v>
      </c>
    </row>
    <row r="7" spans="1:29" x14ac:dyDescent="0.35">
      <c r="B7" t="s">
        <v>11</v>
      </c>
      <c r="C7">
        <v>-292.37869689000001</v>
      </c>
      <c r="D7">
        <f ca="1">dimer!U5</f>
        <v>-314.31060801000001</v>
      </c>
      <c r="E7" s="7">
        <f ca="1">dimer!V5</f>
        <v>-305.89117389</v>
      </c>
      <c r="F7">
        <f ca="1">dimer!W5</f>
        <v>-296.07219656000001</v>
      </c>
      <c r="G7">
        <f ca="1">dimer!X5</f>
        <v>-301.75009120999999</v>
      </c>
      <c r="K7" t="s">
        <v>11</v>
      </c>
      <c r="L7">
        <f t="shared" ca="1" si="0"/>
        <v>0.1060888800000046</v>
      </c>
      <c r="M7">
        <f t="shared" ca="1" si="1"/>
        <v>-1.3944769999999895</v>
      </c>
      <c r="N7">
        <f t="shared" ca="1" si="2"/>
        <v>-0.11449966999999406</v>
      </c>
      <c r="O7">
        <f t="shared" ca="1" si="3"/>
        <v>-0.11739431999997896</v>
      </c>
      <c r="Q7" s="15">
        <f t="shared" ca="1" si="4"/>
        <v>-313.82460801000002</v>
      </c>
      <c r="R7" s="15">
        <f t="shared" ca="1" si="5"/>
        <v>-305.88117389000001</v>
      </c>
      <c r="S7" s="14" t="s">
        <v>11</v>
      </c>
      <c r="T7" s="2">
        <v>0</v>
      </c>
      <c r="U7" s="14">
        <f t="shared" ca="1" si="6"/>
        <v>0.52008887999999587</v>
      </c>
      <c r="V7" s="16">
        <f t="shared" ca="1" si="7"/>
        <v>-0.81547699999999779</v>
      </c>
      <c r="W7" s="14">
        <f t="shared" si="13"/>
        <v>0.12300000000000111</v>
      </c>
      <c r="X7" s="69" t="s">
        <v>11</v>
      </c>
      <c r="Y7" s="23">
        <f t="shared" ca="1" si="8"/>
        <v>0.52008887999999587</v>
      </c>
      <c r="Z7" s="15">
        <f t="shared" ca="1" si="9"/>
        <v>-0.81547699999998713</v>
      </c>
      <c r="AA7" s="23">
        <f t="shared" ca="1" si="10"/>
        <v>4.3500330000027176E-2</v>
      </c>
      <c r="AB7" s="23">
        <f t="shared" ca="1" si="11"/>
        <v>0.2156056800000119</v>
      </c>
      <c r="AC7" s="23">
        <f t="shared" ca="1" si="12"/>
        <v>0.47658854999996869</v>
      </c>
    </row>
    <row r="8" spans="1:29" x14ac:dyDescent="0.35">
      <c r="B8" t="s">
        <v>12</v>
      </c>
      <c r="C8">
        <v>-290.75830592</v>
      </c>
      <c r="D8">
        <f ca="1">dimer!U6</f>
        <v>-312.53539558</v>
      </c>
      <c r="E8">
        <f ca="1">dimer!V6</f>
        <v>-304.23689149</v>
      </c>
      <c r="F8">
        <f ca="1">dimer!W6</f>
        <v>-294.52248247</v>
      </c>
      <c r="G8">
        <f ca="1">dimer!X6</f>
        <v>-299.41198768999999</v>
      </c>
      <c r="K8" t="s">
        <v>12</v>
      </c>
      <c r="L8">
        <f t="shared" ca="1" si="0"/>
        <v>0.26091033999999835</v>
      </c>
      <c r="M8">
        <f t="shared" ca="1" si="1"/>
        <v>-1.3605855700000067</v>
      </c>
      <c r="N8">
        <f t="shared" ca="1" si="2"/>
        <v>-0.18517655000000177</v>
      </c>
      <c r="O8">
        <f t="shared" ca="1" si="3"/>
        <v>0.6003182300000085</v>
      </c>
      <c r="Q8" s="15">
        <f t="shared" ca="1" si="4"/>
        <v>-312.04939558000001</v>
      </c>
      <c r="R8" s="15">
        <f t="shared" ca="1" si="5"/>
        <v>-304.22689149000001</v>
      </c>
      <c r="S8" s="14" t="s">
        <v>12</v>
      </c>
      <c r="T8" s="2">
        <v>0</v>
      </c>
      <c r="U8" s="14">
        <f t="shared" ca="1" si="6"/>
        <v>0.67491033999998962</v>
      </c>
      <c r="V8" s="16">
        <f t="shared" ca="1" si="7"/>
        <v>-0.78158557000001494</v>
      </c>
      <c r="W8" s="14">
        <f t="shared" si="13"/>
        <v>0.12300000000000111</v>
      </c>
      <c r="X8" s="69" t="s">
        <v>12</v>
      </c>
      <c r="Y8" s="23">
        <f t="shared" ca="1" si="8"/>
        <v>0.67491033999998962</v>
      </c>
      <c r="Z8" s="15">
        <f t="shared" ca="1" si="9"/>
        <v>-0.78158557000000428</v>
      </c>
      <c r="AA8" s="23">
        <f t="shared" ca="1" si="10"/>
        <v>-2.7176549999980537E-2</v>
      </c>
      <c r="AB8" s="23">
        <f t="shared" ca="1" si="11"/>
        <v>0.93331822999999936</v>
      </c>
      <c r="AC8" s="23">
        <f t="shared" ca="1" si="12"/>
        <v>0.70208688999997015</v>
      </c>
    </row>
    <row r="9" spans="1:29" x14ac:dyDescent="0.35">
      <c r="B9" t="s">
        <v>13</v>
      </c>
      <c r="C9">
        <v>-288.95021006000002</v>
      </c>
      <c r="D9">
        <f ca="1">dimer!U7</f>
        <v>-310.38128698000003</v>
      </c>
      <c r="E9">
        <f ca="1">dimer!V7</f>
        <v>-302.02214242000002</v>
      </c>
      <c r="F9">
        <f ca="1">dimer!W7</f>
        <v>-292.53029027000002</v>
      </c>
      <c r="G9">
        <f ca="1">dimer!X7</f>
        <v>-297.18448627999999</v>
      </c>
      <c r="K9" t="s">
        <v>13</v>
      </c>
      <c r="L9">
        <f t="shared" ca="1" si="0"/>
        <v>0.60692307999999029</v>
      </c>
      <c r="M9">
        <f t="shared" ca="1" si="1"/>
        <v>-0.95393236000000492</v>
      </c>
      <c r="N9">
        <f t="shared" ca="1" si="2"/>
        <v>-1.0802100000053549E-3</v>
      </c>
      <c r="O9">
        <f t="shared" ca="1" si="3"/>
        <v>1.0197237800000303</v>
      </c>
      <c r="Q9" s="15">
        <f t="shared" ca="1" si="4"/>
        <v>-309.89528698000004</v>
      </c>
      <c r="R9" s="15">
        <f t="shared" ca="1" si="5"/>
        <v>-302.01214242000003</v>
      </c>
      <c r="S9" s="14" t="s">
        <v>13</v>
      </c>
      <c r="T9" s="2">
        <v>0</v>
      </c>
      <c r="U9" s="14">
        <f t="shared" ca="1" si="6"/>
        <v>1.0209230799999816</v>
      </c>
      <c r="V9" s="16">
        <f t="shared" ca="1" si="7"/>
        <v>-0.37493236000001318</v>
      </c>
      <c r="W9" s="14">
        <f t="shared" si="13"/>
        <v>0.12300000000000111</v>
      </c>
      <c r="X9" s="69" t="s">
        <v>13</v>
      </c>
      <c r="Y9" s="23">
        <f t="shared" ca="1" si="8"/>
        <v>1.0209230799999816</v>
      </c>
      <c r="Z9" s="15">
        <f t="shared" ca="1" si="9"/>
        <v>-0.37493236000000252</v>
      </c>
      <c r="AA9" s="23">
        <f t="shared" ca="1" si="10"/>
        <v>0.15691979000001588</v>
      </c>
      <c r="AB9" s="23">
        <f t="shared" ca="1" si="11"/>
        <v>1.3527237800000211</v>
      </c>
      <c r="AC9" s="23">
        <f t="shared" ca="1" si="12"/>
        <v>0.86400328999996567</v>
      </c>
    </row>
    <row r="10" spans="1:29" x14ac:dyDescent="0.35">
      <c r="B10" t="s">
        <v>14</v>
      </c>
      <c r="C10">
        <v>-286.25359058999999</v>
      </c>
      <c r="D10">
        <f ca="1">dimer!U8</f>
        <v>-307.67573420999997</v>
      </c>
      <c r="E10">
        <f ca="1">dimer!V8</f>
        <v>-298.90531052</v>
      </c>
      <c r="F10" s="7">
        <f ca="1">dimer!W8</f>
        <v>-289.40256892000002</v>
      </c>
      <c r="G10">
        <f ca="1">dimer!X8</f>
        <v>-294.43630202999998</v>
      </c>
      <c r="K10" t="s">
        <v>14</v>
      </c>
      <c r="L10">
        <f t="shared" ca="1" si="0"/>
        <v>0.61585638000001408</v>
      </c>
      <c r="M10">
        <f t="shared" ca="1" si="1"/>
        <v>-0.53371993000001261</v>
      </c>
      <c r="N10" s="7">
        <f t="shared" ca="1" si="2"/>
        <v>0.43002166999996616</v>
      </c>
      <c r="O10">
        <f t="shared" ca="1" si="3"/>
        <v>1.0712885600000086</v>
      </c>
      <c r="Q10" s="15">
        <f t="shared" ca="1" si="4"/>
        <v>-307.18973420999998</v>
      </c>
      <c r="R10" s="15">
        <f t="shared" ca="1" si="5"/>
        <v>-298.89531052000001</v>
      </c>
      <c r="S10" s="14" t="s">
        <v>14</v>
      </c>
      <c r="T10" s="2">
        <v>0</v>
      </c>
      <c r="U10" s="14">
        <f t="shared" ca="1" si="6"/>
        <v>1.0298563800000053</v>
      </c>
      <c r="V10" s="16">
        <f t="shared" ca="1" si="7"/>
        <v>4.5280069999979133E-2</v>
      </c>
      <c r="W10" s="14">
        <f t="shared" si="13"/>
        <v>0.12300000000000111</v>
      </c>
      <c r="X10" s="69" t="s">
        <v>14</v>
      </c>
      <c r="Y10" s="23">
        <f t="shared" ca="1" si="8"/>
        <v>1.0298563800000053</v>
      </c>
      <c r="Z10" s="15">
        <f t="shared" ca="1" si="9"/>
        <v>4.5280069999989792E-2</v>
      </c>
      <c r="AA10" s="23">
        <f t="shared" ca="1" si="10"/>
        <v>0.5880216699999874</v>
      </c>
      <c r="AB10" s="23">
        <f t="shared" ca="1" si="11"/>
        <v>1.4042885599999995</v>
      </c>
      <c r="AC10" s="23">
        <f t="shared" ca="1" si="12"/>
        <v>0.44183471000001795</v>
      </c>
    </row>
    <row r="11" spans="1:29" x14ac:dyDescent="0.35">
      <c r="A11" s="7"/>
      <c r="B11" s="7" t="s">
        <v>15</v>
      </c>
      <c r="C11" s="7">
        <v>-282.50032442000003</v>
      </c>
      <c r="D11" s="7">
        <f ca="1">dimer!U9</f>
        <v>-303.82523878000001</v>
      </c>
      <c r="E11" s="7">
        <f ca="1">dimer!V9</f>
        <v>-294.79862111</v>
      </c>
      <c r="F11" s="1">
        <f ca="1">dimer!W9</f>
        <v>-285.51725169999997</v>
      </c>
      <c r="G11" s="7">
        <f ca="1">dimer!X9</f>
        <v>-290.59909848000001</v>
      </c>
      <c r="H11" s="7"/>
      <c r="I11" s="7"/>
      <c r="J11" s="7"/>
      <c r="K11" s="7" t="s">
        <v>15</v>
      </c>
      <c r="L11" s="7">
        <f t="shared" ca="1" si="0"/>
        <v>0.71308564000002006</v>
      </c>
      <c r="M11" s="7">
        <f t="shared" ca="1" si="1"/>
        <v>-0.18029668999997206</v>
      </c>
      <c r="N11" s="7">
        <f t="shared" ca="1" si="2"/>
        <v>0.56207272000005259</v>
      </c>
      <c r="O11" s="7">
        <f t="shared" ca="1" si="3"/>
        <v>1.1552259400000175</v>
      </c>
      <c r="P11" s="7"/>
      <c r="Q11" s="19">
        <f t="shared" ca="1" si="4"/>
        <v>-303.33923878000002</v>
      </c>
      <c r="R11" s="19">
        <f t="shared" ca="1" si="5"/>
        <v>-294.78862111000001</v>
      </c>
      <c r="S11" s="21" t="s">
        <v>15</v>
      </c>
      <c r="T11" s="20">
        <v>0</v>
      </c>
      <c r="U11" s="21">
        <f t="shared" ca="1" si="6"/>
        <v>1.1270856400000113</v>
      </c>
      <c r="V11" s="22">
        <f t="shared" ca="1" si="7"/>
        <v>0.39870331000001968</v>
      </c>
      <c r="W11" s="21">
        <f t="shared" si="13"/>
        <v>0.12300000000000111</v>
      </c>
      <c r="X11" s="21" t="s">
        <v>15</v>
      </c>
      <c r="Y11" s="23">
        <f t="shared" ca="1" si="8"/>
        <v>1.1270856400000113</v>
      </c>
      <c r="Z11" s="15">
        <f t="shared" ca="1" si="9"/>
        <v>0.39870331000003034</v>
      </c>
      <c r="AA11" s="23">
        <f t="shared" ca="1" si="10"/>
        <v>0.72007272000007383</v>
      </c>
      <c r="AB11" s="23">
        <f t="shared" ca="1" si="11"/>
        <v>1.4882259400000084</v>
      </c>
      <c r="AC11" s="23">
        <f t="shared" ca="1" si="12"/>
        <v>0.40701291999993749</v>
      </c>
    </row>
    <row r="12" spans="1:29" x14ac:dyDescent="0.35">
      <c r="A12" s="7"/>
      <c r="B12" s="7" t="s">
        <v>16</v>
      </c>
      <c r="C12" s="7">
        <v>-277.79529903999997</v>
      </c>
      <c r="D12" s="7">
        <f ca="1">dimer!U10</f>
        <v>-299.13754690000002</v>
      </c>
      <c r="E12" s="7">
        <f ca="1">dimer!V10</f>
        <v>-290.05213724999999</v>
      </c>
      <c r="F12" s="7">
        <f ca="1">dimer!W10</f>
        <v>-280.76995866999999</v>
      </c>
      <c r="G12" s="7">
        <f ca="1">dimer!X10</f>
        <v>-286.76377459999998</v>
      </c>
      <c r="H12" s="7"/>
      <c r="I12" s="7"/>
      <c r="J12" s="7"/>
      <c r="K12" s="7" t="s">
        <v>16</v>
      </c>
      <c r="L12" s="7">
        <f t="shared" ca="1" si="0"/>
        <v>0.69575213999995666</v>
      </c>
      <c r="M12" s="7">
        <f t="shared" ca="1" si="1"/>
        <v>-0.13883821000001184</v>
      </c>
      <c r="N12" s="7">
        <f t="shared" ca="1" si="2"/>
        <v>0.60434036999998098</v>
      </c>
      <c r="O12" s="7">
        <f t="shared" ca="1" si="3"/>
        <v>0.28552443999999833</v>
      </c>
      <c r="P12" s="7"/>
      <c r="Q12" s="19">
        <f t="shared" ca="1" si="4"/>
        <v>-298.65154690000003</v>
      </c>
      <c r="R12" s="19">
        <f t="shared" ca="1" si="5"/>
        <v>-290.04213725</v>
      </c>
      <c r="S12" s="21" t="s">
        <v>16</v>
      </c>
      <c r="T12" s="20">
        <v>0</v>
      </c>
      <c r="U12" s="21">
        <f t="shared" ca="1" si="6"/>
        <v>1.1097521399999479</v>
      </c>
      <c r="V12" s="22">
        <f t="shared" ca="1" si="7"/>
        <v>0.4401617899999799</v>
      </c>
      <c r="W12" s="21">
        <f t="shared" si="13"/>
        <v>0.12300000000000111</v>
      </c>
      <c r="X12" s="21" t="s">
        <v>16</v>
      </c>
      <c r="Y12" s="23">
        <f t="shared" ca="1" si="8"/>
        <v>1.1097521399999479</v>
      </c>
      <c r="Z12" s="15">
        <f t="shared" ca="1" si="9"/>
        <v>0.44016178999999056</v>
      </c>
      <c r="AA12" s="23">
        <f t="shared" ca="1" si="10"/>
        <v>0.76234037000000221</v>
      </c>
      <c r="AB12" s="23">
        <f t="shared" ca="1" si="11"/>
        <v>0.61852443999998918</v>
      </c>
      <c r="AC12" s="23">
        <f t="shared" ca="1" si="12"/>
        <v>0.34741176999994572</v>
      </c>
    </row>
    <row r="13" spans="1:29" x14ac:dyDescent="0.35">
      <c r="A13" s="7"/>
      <c r="B13" s="7" t="s">
        <v>17</v>
      </c>
      <c r="C13" s="7">
        <v>-294.26010859000002</v>
      </c>
      <c r="D13" s="7">
        <f ca="1">dimer!U11</f>
        <v>-316.76990884999998</v>
      </c>
      <c r="E13" s="7">
        <f ca="1">dimer!V11</f>
        <v>-306.76719935</v>
      </c>
      <c r="F13" s="7">
        <f ca="1">dimer!W11</f>
        <v>-298.09171953999999</v>
      </c>
      <c r="G13" s="7">
        <f ca="1">dimer!X11</f>
        <v>-304.61653107000001</v>
      </c>
      <c r="H13" s="7"/>
      <c r="I13" s="7"/>
      <c r="J13" s="7"/>
      <c r="K13" s="7" t="s">
        <v>17</v>
      </c>
      <c r="L13" s="7">
        <f t="shared" ca="1" si="0"/>
        <v>-0.47180025999996333</v>
      </c>
      <c r="M13" s="7">
        <f t="shared" ca="1" si="1"/>
        <v>-0.38909075999998244</v>
      </c>
      <c r="N13" s="7">
        <f t="shared" ca="1" si="2"/>
        <v>-0.25261094999996958</v>
      </c>
      <c r="O13" s="7">
        <f t="shared" ca="1" si="3"/>
        <v>-1.102422479999992</v>
      </c>
      <c r="P13" s="7"/>
      <c r="Q13" s="19">
        <f t="shared" ca="1" si="4"/>
        <v>-316.28390884999999</v>
      </c>
      <c r="R13" s="19">
        <f t="shared" ca="1" si="5"/>
        <v>-306.75719935000001</v>
      </c>
      <c r="S13" s="21" t="s">
        <v>17</v>
      </c>
      <c r="T13" s="20">
        <v>0</v>
      </c>
      <c r="U13" s="21">
        <f t="shared" ca="1" si="6"/>
        <v>-5.780025999997207E-2</v>
      </c>
      <c r="V13" s="22">
        <f t="shared" ca="1" si="7"/>
        <v>0.18990924000000931</v>
      </c>
      <c r="W13" s="21">
        <f t="shared" si="13"/>
        <v>0.12300000000000111</v>
      </c>
      <c r="X13" s="21" t="s">
        <v>17</v>
      </c>
      <c r="Y13" s="23">
        <f t="shared" ca="1" si="8"/>
        <v>-5.780025999997207E-2</v>
      </c>
      <c r="Z13" s="15">
        <f t="shared" ca="1" si="9"/>
        <v>0.18990924000001996</v>
      </c>
      <c r="AA13" s="23">
        <f t="shared" ca="1" si="10"/>
        <v>-9.4610949999948346E-2</v>
      </c>
      <c r="AB13" s="23">
        <f t="shared" ca="1" si="11"/>
        <v>-0.76942248000000113</v>
      </c>
      <c r="AC13" s="23">
        <f t="shared" ca="1" si="12"/>
        <v>3.6810689999976276E-2</v>
      </c>
    </row>
    <row r="14" spans="1:29" x14ac:dyDescent="0.35">
      <c r="A14" s="7"/>
      <c r="B14" s="7" t="s">
        <v>18</v>
      </c>
      <c r="C14" s="7">
        <v>-296.55986614</v>
      </c>
      <c r="D14" s="7">
        <f ca="1">dimer!U12</f>
        <v>-318.81809860999999</v>
      </c>
      <c r="E14" s="1">
        <f ca="1">dimer!V12</f>
        <v>-309.42652280999999</v>
      </c>
      <c r="F14" s="7">
        <f ca="1">dimer!W12</f>
        <v>-300.01163350000002</v>
      </c>
      <c r="G14" s="7">
        <f ca="1">dimer!X12</f>
        <v>-306.81622684000001</v>
      </c>
      <c r="H14" s="7"/>
      <c r="I14" s="7"/>
      <c r="J14" s="7"/>
      <c r="K14" s="7" t="s">
        <v>18</v>
      </c>
      <c r="L14" s="7">
        <f t="shared" ca="1" si="0"/>
        <v>-0.22023246999999602</v>
      </c>
      <c r="M14" s="7">
        <f t="shared" ca="1" si="1"/>
        <v>-0.74865666999999725</v>
      </c>
      <c r="N14" s="7">
        <f t="shared" ca="1" si="2"/>
        <v>0.1272326399999808</v>
      </c>
      <c r="O14" s="7">
        <f t="shared" ca="1" si="3"/>
        <v>-1.0023607000000161</v>
      </c>
      <c r="P14" s="7"/>
      <c r="Q14" s="19">
        <f t="shared" ca="1" si="4"/>
        <v>-318.33209861</v>
      </c>
      <c r="R14" s="19">
        <f t="shared" ca="1" si="5"/>
        <v>-309.41652281</v>
      </c>
      <c r="S14" s="21" t="s">
        <v>18</v>
      </c>
      <c r="T14" s="20">
        <v>0</v>
      </c>
      <c r="U14" s="21">
        <f t="shared" ca="1" si="6"/>
        <v>0.19376752999999525</v>
      </c>
      <c r="V14" s="22">
        <f t="shared" ca="1" si="7"/>
        <v>-0.16965667000000551</v>
      </c>
      <c r="W14" s="21">
        <f t="shared" si="13"/>
        <v>0.12300000000000111</v>
      </c>
      <c r="X14" s="21" t="s">
        <v>18</v>
      </c>
      <c r="Y14" s="23">
        <f t="shared" ca="1" si="8"/>
        <v>0.19376752999999525</v>
      </c>
      <c r="Z14" s="15">
        <f t="shared" ca="1" si="9"/>
        <v>-0.16965666999999485</v>
      </c>
      <c r="AA14" s="23">
        <f t="shared" ca="1" si="10"/>
        <v>0.28523264000000204</v>
      </c>
      <c r="AB14" s="23">
        <f t="shared" ca="1" si="11"/>
        <v>-0.66936070000002523</v>
      </c>
      <c r="AC14" s="23">
        <f t="shared" ca="1" si="12"/>
        <v>-9.1465110000006788E-2</v>
      </c>
    </row>
    <row r="15" spans="1:29" x14ac:dyDescent="0.35">
      <c r="A15" s="7"/>
      <c r="B15" s="7" t="s">
        <v>19</v>
      </c>
      <c r="C15" s="7">
        <v>-296.65121391999998</v>
      </c>
      <c r="D15" s="7">
        <f ca="1">dimer!U13</f>
        <v>-318.32618622000001</v>
      </c>
      <c r="E15" s="7">
        <f ca="1">dimer!V13</f>
        <v>-309.72830780999999</v>
      </c>
      <c r="F15" s="7">
        <f ca="1">dimer!W13</f>
        <v>-299.91549904999999</v>
      </c>
      <c r="G15" s="7">
        <f ca="1">dimer!X13</f>
        <v>-306.38187346000001</v>
      </c>
      <c r="H15" s="7"/>
      <c r="I15" s="7"/>
      <c r="J15" s="7"/>
      <c r="K15" s="7" t="s">
        <v>19</v>
      </c>
      <c r="L15" s="7">
        <f t="shared" ca="1" si="0"/>
        <v>0.36302769999996398</v>
      </c>
      <c r="M15" s="7">
        <f t="shared" ca="1" si="1"/>
        <v>-0.95909389000001433</v>
      </c>
      <c r="N15" s="7">
        <f t="shared" ca="1" si="2"/>
        <v>0.31471486999998133</v>
      </c>
      <c r="O15" s="7">
        <f t="shared" ca="1" si="3"/>
        <v>-0.4766595400000333</v>
      </c>
      <c r="P15" s="7"/>
      <c r="Q15" s="19">
        <f t="shared" ca="1" si="4"/>
        <v>-317.84018622000002</v>
      </c>
      <c r="R15" s="19">
        <f t="shared" ca="1" si="5"/>
        <v>-309.71830781</v>
      </c>
      <c r="S15" s="21" t="s">
        <v>19</v>
      </c>
      <c r="T15" s="20">
        <v>0</v>
      </c>
      <c r="U15" s="21">
        <f t="shared" ca="1" si="6"/>
        <v>0.77702769999995525</v>
      </c>
      <c r="V15" s="22">
        <f t="shared" ca="1" si="7"/>
        <v>-0.38009389000002258</v>
      </c>
      <c r="W15" s="21">
        <f t="shared" si="13"/>
        <v>0.12300000000000111</v>
      </c>
      <c r="X15" s="21" t="s">
        <v>19</v>
      </c>
      <c r="Y15" s="23">
        <f t="shared" ca="1" si="8"/>
        <v>0.77702769999995525</v>
      </c>
      <c r="Z15" s="15">
        <f t="shared" ca="1" si="9"/>
        <v>-0.38009389000001192</v>
      </c>
      <c r="AA15" s="23">
        <f t="shared" ca="1" si="10"/>
        <v>0.47271487000000256</v>
      </c>
      <c r="AB15" s="23">
        <f t="shared" ca="1" si="11"/>
        <v>-0.14365954000004244</v>
      </c>
      <c r="AC15" s="23">
        <f t="shared" ca="1" si="12"/>
        <v>0.30431282999995268</v>
      </c>
    </row>
    <row r="16" spans="1:29" x14ac:dyDescent="0.35">
      <c r="A16" s="7"/>
      <c r="B16" s="7" t="s">
        <v>20</v>
      </c>
      <c r="C16" s="7">
        <v>-296.62848849</v>
      </c>
      <c r="D16" s="7">
        <f ca="1">dimer!U14</f>
        <v>-318.42324078000001</v>
      </c>
      <c r="E16" s="7">
        <f ca="1">dimer!V14</f>
        <v>-309.87641503999998</v>
      </c>
      <c r="F16" s="7">
        <f ca="1">dimer!W14</f>
        <v>-300.2204572</v>
      </c>
      <c r="G16" s="7">
        <f ca="1">dimer!X14</f>
        <v>-305.83057377</v>
      </c>
      <c r="H16" s="7"/>
      <c r="I16" s="7"/>
      <c r="J16" s="7"/>
      <c r="K16" s="7" t="s">
        <v>20</v>
      </c>
      <c r="L16" s="7">
        <f t="shared" ca="1" si="0"/>
        <v>0.24324770999998035</v>
      </c>
      <c r="M16" s="7">
        <f t="shared" ca="1" si="1"/>
        <v>-1.129926549999988</v>
      </c>
      <c r="N16" s="7">
        <f t="shared" ca="1" si="2"/>
        <v>-1.2968710000003103E-2</v>
      </c>
      <c r="O16" s="7">
        <f t="shared" ca="1" si="3"/>
        <v>5.1914719999994308E-2</v>
      </c>
      <c r="P16" s="7"/>
      <c r="Q16" s="19">
        <f t="shared" ca="1" si="4"/>
        <v>-317.93724078000002</v>
      </c>
      <c r="R16" s="19">
        <f t="shared" ca="1" si="5"/>
        <v>-309.86641503999999</v>
      </c>
      <c r="S16" s="21" t="s">
        <v>20</v>
      </c>
      <c r="T16" s="20">
        <v>0</v>
      </c>
      <c r="U16" s="21">
        <f t="shared" ca="1" si="6"/>
        <v>0.65724770999997162</v>
      </c>
      <c r="V16" s="22">
        <f t="shared" ca="1" si="7"/>
        <v>-0.55092654999999624</v>
      </c>
      <c r="W16" s="21">
        <f t="shared" si="13"/>
        <v>0.12300000000000111</v>
      </c>
      <c r="X16" s="21" t="s">
        <v>20</v>
      </c>
      <c r="Y16" s="23">
        <f t="shared" ca="1" si="8"/>
        <v>0.65724770999997162</v>
      </c>
      <c r="Z16" s="15">
        <f t="shared" ca="1" si="9"/>
        <v>-0.55092654999998558</v>
      </c>
      <c r="AA16" s="23">
        <f t="shared" ca="1" si="10"/>
        <v>0.14503129000001813</v>
      </c>
      <c r="AB16" s="23">
        <f t="shared" ca="1" si="11"/>
        <v>0.38491471999998517</v>
      </c>
      <c r="AC16" s="23">
        <f t="shared" ca="1" si="12"/>
        <v>0.51221641999995349</v>
      </c>
    </row>
    <row r="17" spans="1:29" x14ac:dyDescent="0.35">
      <c r="A17" s="7"/>
      <c r="B17" s="7" t="s">
        <v>21</v>
      </c>
      <c r="C17" s="7">
        <v>-292.72810299999998</v>
      </c>
      <c r="D17" s="7">
        <f ca="1">dimer!U15</f>
        <v>-314.55233042999998</v>
      </c>
      <c r="E17" s="7">
        <f ca="1">dimer!V15</f>
        <v>-306.18539633</v>
      </c>
      <c r="F17" s="7">
        <f ca="1">dimer!W15</f>
        <v>-296.45140899</v>
      </c>
      <c r="G17" s="7">
        <f ca="1">dimer!X15</f>
        <v>-301.16578597</v>
      </c>
      <c r="H17" s="7"/>
      <c r="I17" s="7"/>
      <c r="J17" s="7"/>
      <c r="K17" s="7" t="s">
        <v>21</v>
      </c>
      <c r="L17" s="7">
        <f t="shared" ca="1" si="0"/>
        <v>0.21377256999999217</v>
      </c>
      <c r="M17" s="7">
        <f t="shared" ca="1" si="1"/>
        <v>-1.3392933300000269</v>
      </c>
      <c r="N17" s="7">
        <f t="shared" ca="1" si="2"/>
        <v>-0.14430599000002831</v>
      </c>
      <c r="O17" s="7">
        <f t="shared" ca="1" si="3"/>
        <v>0.81631702999997424</v>
      </c>
      <c r="P17" s="7"/>
      <c r="Q17" s="19">
        <f t="shared" ca="1" si="4"/>
        <v>-314.06633042999999</v>
      </c>
      <c r="R17" s="19">
        <f t="shared" ca="1" si="5"/>
        <v>-306.17539633000001</v>
      </c>
      <c r="S17" s="21" t="s">
        <v>21</v>
      </c>
      <c r="T17" s="20">
        <v>0</v>
      </c>
      <c r="U17" s="21">
        <f t="shared" ca="1" si="6"/>
        <v>0.62777256999998343</v>
      </c>
      <c r="V17" s="22">
        <f t="shared" ca="1" si="7"/>
        <v>-0.76029333000003518</v>
      </c>
      <c r="W17" s="21">
        <f t="shared" si="13"/>
        <v>0.12300000000000111</v>
      </c>
      <c r="X17" s="21" t="s">
        <v>21</v>
      </c>
      <c r="Y17" s="23">
        <f t="shared" ca="1" si="8"/>
        <v>0.62777256999998343</v>
      </c>
      <c r="Z17" s="15">
        <f t="shared" ca="1" si="9"/>
        <v>-0.76029333000002453</v>
      </c>
      <c r="AA17" s="23">
        <f t="shared" ca="1" si="10"/>
        <v>1.3694009999992929E-2</v>
      </c>
      <c r="AB17" s="23">
        <f t="shared" ca="1" si="11"/>
        <v>1.1493170299999651</v>
      </c>
      <c r="AC17" s="23">
        <f t="shared" ca="1" si="12"/>
        <v>0.6140785599999905</v>
      </c>
    </row>
    <row r="18" spans="1:29" x14ac:dyDescent="0.35">
      <c r="A18" s="7"/>
      <c r="B18" s="7" t="s">
        <v>22</v>
      </c>
      <c r="C18" s="7">
        <v>-290.08258510000002</v>
      </c>
      <c r="D18" s="1">
        <f ca="1">dimer!U16</f>
        <v>-311.54894008999997</v>
      </c>
      <c r="E18" s="7">
        <f ca="1">dimer!V16</f>
        <v>-302.91271030000001</v>
      </c>
      <c r="F18" s="7">
        <f ca="1">dimer!W16</f>
        <v>-293.45648270999999</v>
      </c>
      <c r="G18" s="7">
        <f ca="1">dimer!X16</f>
        <v>-298.20764946999998</v>
      </c>
      <c r="H18" s="7"/>
      <c r="I18" s="7"/>
      <c r="J18" s="7"/>
      <c r="K18" s="7" t="s">
        <v>22</v>
      </c>
      <c r="L18" s="7">
        <f t="shared" ca="1" si="0"/>
        <v>0.5716450100000432</v>
      </c>
      <c r="M18" s="7">
        <f t="shared" ca="1" si="1"/>
        <v>-0.71212519999999735</v>
      </c>
      <c r="N18" s="7">
        <f t="shared" ca="1" si="2"/>
        <v>0.20510239000002839</v>
      </c>
      <c r="O18" s="7">
        <f t="shared" ca="1" si="3"/>
        <v>1.1289356300000386</v>
      </c>
      <c r="P18" s="7"/>
      <c r="Q18" s="19">
        <f t="shared" ca="1" si="4"/>
        <v>-311.06294008999998</v>
      </c>
      <c r="R18" s="19">
        <f t="shared" ca="1" si="5"/>
        <v>-302.90271030000002</v>
      </c>
      <c r="S18" s="21" t="s">
        <v>22</v>
      </c>
      <c r="T18" s="20">
        <v>0</v>
      </c>
      <c r="U18" s="21">
        <f t="shared" ca="1" si="6"/>
        <v>0.98564501000003446</v>
      </c>
      <c r="V18" s="22">
        <f t="shared" ca="1" si="7"/>
        <v>-0.13312520000000561</v>
      </c>
      <c r="W18" s="21">
        <f t="shared" si="13"/>
        <v>0.12300000000000111</v>
      </c>
      <c r="X18" s="21" t="s">
        <v>22</v>
      </c>
      <c r="Y18" s="23">
        <f t="shared" ca="1" si="8"/>
        <v>0.98564501000003446</v>
      </c>
      <c r="Z18" s="15">
        <f t="shared" ca="1" si="9"/>
        <v>-0.13312519999999495</v>
      </c>
      <c r="AA18" s="23">
        <f t="shared" ca="1" si="10"/>
        <v>0.36310239000004962</v>
      </c>
      <c r="AB18" s="23">
        <f t="shared" ca="1" si="11"/>
        <v>1.4619356300000295</v>
      </c>
      <c r="AC18" s="23">
        <f t="shared" ca="1" si="12"/>
        <v>0.62254261999998484</v>
      </c>
    </row>
    <row r="19" spans="1:29" x14ac:dyDescent="0.35">
      <c r="A19" s="7"/>
      <c r="B19" s="7" t="s">
        <v>23</v>
      </c>
      <c r="C19" s="7">
        <v>-280.17143047000002</v>
      </c>
      <c r="D19" s="7">
        <f ca="1">dimer!U17</f>
        <v>-301.43040246999999</v>
      </c>
      <c r="E19" s="7">
        <f ca="1">dimer!V17</f>
        <v>-292.40690999999998</v>
      </c>
      <c r="F19" s="7">
        <f ca="1">dimer!W17</f>
        <v>-283.22998025999999</v>
      </c>
      <c r="G19" s="7">
        <f ca="1">dimer!X17</f>
        <v>-287.97400449000003</v>
      </c>
      <c r="H19" s="7"/>
      <c r="I19" s="7"/>
      <c r="J19" s="7"/>
      <c r="K19" s="7" t="s">
        <v>23</v>
      </c>
      <c r="L19" s="7">
        <f t="shared" ca="1" si="0"/>
        <v>0.77902800000002825</v>
      </c>
      <c r="M19" s="7">
        <f t="shared" ca="1" si="1"/>
        <v>-0.11747952999996336</v>
      </c>
      <c r="N19" s="7">
        <f t="shared" ca="1" si="2"/>
        <v>0.52045021000002789</v>
      </c>
      <c r="O19" s="7">
        <f t="shared" ca="1" si="3"/>
        <v>1.4514259799999913</v>
      </c>
      <c r="P19" s="7"/>
      <c r="Q19" s="19">
        <f ca="1">D19+$Y$33</f>
        <v>-300.94440247</v>
      </c>
      <c r="R19" s="19">
        <f t="shared" ca="1" si="5"/>
        <v>-292.39690999999999</v>
      </c>
      <c r="S19" s="21" t="s">
        <v>23</v>
      </c>
      <c r="T19" s="20">
        <v>0</v>
      </c>
      <c r="U19" s="21">
        <f t="shared" ca="1" si="6"/>
        <v>1.1930280000000195</v>
      </c>
      <c r="V19" s="22">
        <f t="shared" ca="1" si="7"/>
        <v>0.46152047000002838</v>
      </c>
      <c r="W19" s="21">
        <f t="shared" si="13"/>
        <v>0.12300000000000111</v>
      </c>
      <c r="X19" s="21" t="s">
        <v>23</v>
      </c>
      <c r="Y19" s="23">
        <f t="shared" ca="1" si="8"/>
        <v>1.1930280000000195</v>
      </c>
      <c r="Z19" s="15">
        <f t="shared" ca="1" si="9"/>
        <v>0.46152047000003904</v>
      </c>
      <c r="AA19" s="23">
        <f t="shared" ca="1" si="10"/>
        <v>0.67845021000004913</v>
      </c>
      <c r="AB19" s="23">
        <f t="shared" ca="1" si="11"/>
        <v>1.7844259799999822</v>
      </c>
      <c r="AC19" s="23">
        <f t="shared" ca="1" si="12"/>
        <v>0.51457778999997039</v>
      </c>
    </row>
    <row r="23" spans="1:29" ht="15" thickBot="1" x14ac:dyDescent="0.4">
      <c r="Q23" s="82" t="s">
        <v>56</v>
      </c>
      <c r="R23" s="82"/>
      <c r="S23" s="82"/>
      <c r="T23" s="82"/>
      <c r="U23" s="82"/>
      <c r="V23" s="82"/>
      <c r="W23" s="82"/>
      <c r="X23" s="82"/>
      <c r="Y23" s="82"/>
    </row>
    <row r="24" spans="1:29" x14ac:dyDescent="0.35"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1:29" x14ac:dyDescent="0.35"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1:29" x14ac:dyDescent="0.35"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1:29" x14ac:dyDescent="0.35"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1:29" ht="15" thickBot="1" x14ac:dyDescent="0.4"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</row>
    <row r="29" spans="1:29" ht="15" thickBot="1" x14ac:dyDescent="0.4"/>
    <row r="30" spans="1:29" x14ac:dyDescent="0.35"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1:29" x14ac:dyDescent="0.35"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1:29" x14ac:dyDescent="0.35"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17:25" x14ac:dyDescent="0.35"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17:25" x14ac:dyDescent="0.35"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17:25" ht="15" thickBot="1" x14ac:dyDescent="0.4"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C24" zoomScale="85" zoomScaleNormal="85" workbookViewId="0">
      <selection activeCell="AC1" sqref="AC1:AH65"/>
    </sheetView>
  </sheetViews>
  <sheetFormatPr defaultRowHeight="14.5" x14ac:dyDescent="0.35"/>
  <sheetData>
    <row r="1" spans="1:34" x14ac:dyDescent="0.35">
      <c r="A1" s="4" t="s">
        <v>27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70" t="s">
        <v>80</v>
      </c>
      <c r="AD1" s="70" t="s">
        <v>1</v>
      </c>
      <c r="AE1" s="70" t="s">
        <v>42</v>
      </c>
      <c r="AF1" s="70" t="s">
        <v>43</v>
      </c>
      <c r="AG1" s="70" t="s">
        <v>44</v>
      </c>
      <c r="AH1" s="70" t="s">
        <v>45</v>
      </c>
    </row>
    <row r="2" spans="1:34" x14ac:dyDescent="0.35">
      <c r="A2" s="83" t="s">
        <v>6</v>
      </c>
      <c r="B2" s="4" t="s">
        <v>25</v>
      </c>
      <c r="C2" s="4">
        <v>-318.76272273000001</v>
      </c>
      <c r="D2" s="4">
        <v>-309.53177088000001</v>
      </c>
      <c r="E2" s="4">
        <v>-299.37825076000001</v>
      </c>
      <c r="F2" s="4">
        <v>-306.99661723999998</v>
      </c>
      <c r="G2">
        <f>MIN(C2:C5)-C2</f>
        <v>-2.5179200000025048E-3</v>
      </c>
      <c r="H2">
        <f t="shared" ref="H2:J2" si="0">MIN(D2:D5)-D2</f>
        <v>-5.3642009999975926E-2</v>
      </c>
      <c r="I2">
        <f t="shared" si="0"/>
        <v>-0.87902392000000873</v>
      </c>
      <c r="J2">
        <f t="shared" si="0"/>
        <v>-9.6936799999980394E-3</v>
      </c>
      <c r="L2">
        <f>MIN(C2:C5)</f>
        <v>-318.76524065000001</v>
      </c>
      <c r="M2">
        <f t="shared" ref="M2:O2" si="1">MIN(D2:D5)</f>
        <v>-309.58541288999999</v>
      </c>
      <c r="N2">
        <f t="shared" si="1"/>
        <v>-300.25727468000002</v>
      </c>
      <c r="O2">
        <f t="shared" si="1"/>
        <v>-307.00631091999998</v>
      </c>
      <c r="Q2" s="4"/>
      <c r="R2" s="4" t="s">
        <v>35</v>
      </c>
      <c r="S2" s="12"/>
      <c r="T2" s="12" t="s">
        <v>6</v>
      </c>
      <c r="U2">
        <f ca="1">OFFSET($L$2,(ROW(U1)*4)-4,0)</f>
        <v>-318.76524065000001</v>
      </c>
      <c r="V2">
        <f ca="1">OFFSET($M$2,(ROW(V1)*4)-4,0)</f>
        <v>-309.58541288999999</v>
      </c>
      <c r="W2">
        <f ca="1">OFFSET($N$2,(ROW(W1)*4)-4,0)</f>
        <v>-300.25727468000002</v>
      </c>
      <c r="X2">
        <f ca="1">OFFSET($O$2,(ROW(X1)*4)-4,0)</f>
        <v>-307.00631091999998</v>
      </c>
      <c r="Z2">
        <f>triangle_b!C4</f>
        <v>-296.83300179000003</v>
      </c>
      <c r="AA2">
        <f>INDEX($Z$2:$Z$17,ROUND(ROW(Z2)/4, 0))</f>
        <v>-296.83300179000003</v>
      </c>
      <c r="AC2" s="76" t="s">
        <v>6</v>
      </c>
      <c r="AD2" s="70" t="s">
        <v>7</v>
      </c>
      <c r="AE2" s="74">
        <f>C2-AA2-$R$4-0.5*$R$3</f>
        <v>0.1082790600000183</v>
      </c>
      <c r="AF2" s="74">
        <f>D2-AA2-$R$6</f>
        <v>-0.58076908999998444</v>
      </c>
      <c r="AG2" s="74">
        <f>E2-AA2-0.5*$R$3</f>
        <v>1.0337510300000115</v>
      </c>
      <c r="AH2" s="74">
        <f>F2-AA2-$R$5+0.5*$R$3</f>
        <v>-0.90961544999995203</v>
      </c>
    </row>
    <row r="3" spans="1:34" x14ac:dyDescent="0.35">
      <c r="A3" s="83"/>
      <c r="B3" s="4" t="s">
        <v>7</v>
      </c>
      <c r="C3" s="4">
        <v>-317.96753795000001</v>
      </c>
      <c r="D3" s="4">
        <v>-309.28594212000002</v>
      </c>
      <c r="E3" s="4">
        <v>-299.54484732999998</v>
      </c>
      <c r="F3" s="4">
        <v>-306.92283006000002</v>
      </c>
      <c r="L3" s="68" t="str">
        <f>INDEX($B$2:$B$5, MATCH(MIN(C2:C5),C2:C5,0))</f>
        <v>hollow3</v>
      </c>
      <c r="M3" s="68" t="str">
        <f t="shared" ref="M3:O3" si="2">INDEX($B$2:$B$5, MATCH(MIN(D2:D5),D2:D5,0))</f>
        <v>hollow3</v>
      </c>
      <c r="N3" s="68" t="str">
        <f t="shared" si="2"/>
        <v>hollow1</v>
      </c>
      <c r="O3" s="68" t="str">
        <f t="shared" si="2"/>
        <v>hollow3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OFFSET($L$2,(ROW(U2)*4)-4,0)</f>
        <v>-322.21391362999998</v>
      </c>
      <c r="V3">
        <f t="shared" ref="V3:V17" ca="1" si="4">OFFSET($M$2,(ROW(V2)*4)-4,0)</f>
        <v>-313.35907543000002</v>
      </c>
      <c r="W3">
        <f t="shared" ref="W3:W17" ca="1" si="5">OFFSET($N$2,(ROW(W2)*4)-4,0)</f>
        <v>-303.65727085999998</v>
      </c>
      <c r="X3">
        <f t="shared" ref="X3:X17" ca="1" si="6">OFFSET($O$2,(ROW(X2)*4)-4,0)</f>
        <v>-310.40204660000001</v>
      </c>
      <c r="Z3">
        <f>triangle_b!C5</f>
        <v>-300.41434888999999</v>
      </c>
      <c r="AA3">
        <f t="shared" ref="AA3:AA65" si="7">INDEX($Z$2:$Z$17,ROUND(ROW(Z3)/4, 0))</f>
        <v>-296.83300179000003</v>
      </c>
      <c r="AC3" s="76"/>
      <c r="AD3" s="70" t="s">
        <v>25</v>
      </c>
      <c r="AE3" s="74">
        <f t="shared" ref="AE3:AE65" si="8">C3-AA3-$R$4-0.5*$R$3</f>
        <v>0.90346384000001789</v>
      </c>
      <c r="AF3" s="74">
        <f t="shared" ref="AF3:AF65" si="9">D3-AA3-$R$6</f>
        <v>-0.33494032999998957</v>
      </c>
      <c r="AG3" s="74">
        <f t="shared" ref="AG3:AG65" si="10">E3-AA3-0.5*$R$3</f>
        <v>0.86715446000004404</v>
      </c>
      <c r="AH3" s="74">
        <f t="shared" ref="AH3:AH65" si="11">F3-AA3-$R$5+0.5*$R$3</f>
        <v>-0.83582826999999815</v>
      </c>
    </row>
    <row r="4" spans="1:34" x14ac:dyDescent="0.35">
      <c r="A4" s="83"/>
      <c r="B4" s="4" t="s">
        <v>8</v>
      </c>
      <c r="C4" s="4">
        <v>-318.69911223999998</v>
      </c>
      <c r="D4" s="4">
        <v>-308.60559295000002</v>
      </c>
      <c r="E4" s="5">
        <v>-300.25727468000002</v>
      </c>
      <c r="F4" s="4">
        <v>-306.43837809000001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-321.17281321000002</v>
      </c>
      <c r="V4">
        <f t="shared" ca="1" si="4"/>
        <v>-312.41639161000001</v>
      </c>
      <c r="W4">
        <f t="shared" ca="1" si="5"/>
        <v>-303.08458664</v>
      </c>
      <c r="X4">
        <f t="shared" ca="1" si="6"/>
        <v>-308.94617168000002</v>
      </c>
      <c r="Z4">
        <f>triangle_b!C6</f>
        <v>-299.20091115999998</v>
      </c>
      <c r="AA4">
        <f t="shared" si="7"/>
        <v>-296.83300179000003</v>
      </c>
      <c r="AC4" s="76"/>
      <c r="AD4" s="70" t="s">
        <v>8</v>
      </c>
      <c r="AE4" s="74">
        <f t="shared" si="8"/>
        <v>0.1718895500000488</v>
      </c>
      <c r="AF4" s="74">
        <f t="shared" si="9"/>
        <v>0.34540884000000993</v>
      </c>
      <c r="AG4" s="74">
        <f t="shared" si="10"/>
        <v>0.15472711000000272</v>
      </c>
      <c r="AH4" s="74">
        <f t="shared" si="11"/>
        <v>-0.35137629999998898</v>
      </c>
    </row>
    <row r="5" spans="1:34" x14ac:dyDescent="0.35">
      <c r="A5" s="83"/>
      <c r="B5" s="4" t="s">
        <v>28</v>
      </c>
      <c r="C5" s="4">
        <v>-318.76524065000001</v>
      </c>
      <c r="D5" s="4">
        <v>-309.58541288999999</v>
      </c>
      <c r="E5" s="4">
        <v>-300.11111705000002</v>
      </c>
      <c r="F5" s="4">
        <v>-307.00631091999998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-317.64397962999999</v>
      </c>
      <c r="V5">
        <f t="shared" ca="1" si="4"/>
        <v>-309.36817134</v>
      </c>
      <c r="W5">
        <f t="shared" ca="1" si="5"/>
        <v>-299.66138245000002</v>
      </c>
      <c r="X5">
        <f t="shared" ca="1" si="6"/>
        <v>-305.14222228</v>
      </c>
      <c r="Z5">
        <f>triangle_b!C7</f>
        <v>-295.69485178999997</v>
      </c>
      <c r="AA5">
        <f t="shared" si="7"/>
        <v>-296.83300179000003</v>
      </c>
      <c r="AC5" s="76"/>
      <c r="AD5" s="70" t="s">
        <v>26</v>
      </c>
      <c r="AE5" s="74">
        <f t="shared" si="8"/>
        <v>0.1057611400000158</v>
      </c>
      <c r="AF5" s="74">
        <f t="shared" si="9"/>
        <v>-0.63441109999996037</v>
      </c>
      <c r="AG5" s="74">
        <f t="shared" si="10"/>
        <v>0.30088474000000742</v>
      </c>
      <c r="AH5" s="74">
        <f t="shared" si="11"/>
        <v>-0.91930912999995007</v>
      </c>
    </row>
    <row r="6" spans="1:34" x14ac:dyDescent="0.35">
      <c r="A6" s="83" t="s">
        <v>9</v>
      </c>
      <c r="B6" s="4" t="s">
        <v>25</v>
      </c>
      <c r="C6" s="4">
        <v>-322.21242567000002</v>
      </c>
      <c r="D6" s="4">
        <v>-313.30775027999999</v>
      </c>
      <c r="E6" s="4">
        <v>-303.35061573000002</v>
      </c>
      <c r="F6" s="4">
        <v>-310.34179875000001</v>
      </c>
      <c r="G6">
        <f>MIN(C6:C9)-C6</f>
        <v>-1.4879599999630955E-3</v>
      </c>
      <c r="H6">
        <f t="shared" ref="H6" si="12">MIN(D6:D9)-D6</f>
        <v>-5.1325150000025133E-2</v>
      </c>
      <c r="I6">
        <f t="shared" ref="I6" si="13">MIN(E6:E9)-E6</f>
        <v>-0.30665512999996736</v>
      </c>
      <c r="J6">
        <f t="shared" ref="J6" si="14">MIN(F6:F9)-F6</f>
        <v>-6.0247849999996106E-2</v>
      </c>
      <c r="L6">
        <f t="shared" ref="L6" si="15">MIN(C6:C9)</f>
        <v>-322.21391362999998</v>
      </c>
      <c r="M6">
        <f t="shared" ref="M6" si="16">MIN(D6:D9)</f>
        <v>-313.35907543000002</v>
      </c>
      <c r="N6">
        <f t="shared" ref="N6" si="17">MIN(E6:E9)</f>
        <v>-303.65727085999998</v>
      </c>
      <c r="O6">
        <f t="shared" ref="O6" si="18">MIN(F6:F9)</f>
        <v>-310.40204660000001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-315.16221969999998</v>
      </c>
      <c r="V6">
        <f t="shared" ca="1" si="4"/>
        <v>-306.81381160000001</v>
      </c>
      <c r="W6">
        <f t="shared" ca="1" si="5"/>
        <v>-297.15002884</v>
      </c>
      <c r="X6">
        <f t="shared" ca="1" si="6"/>
        <v>-301.87887082999998</v>
      </c>
      <c r="Z6">
        <f>triangle_b!C8</f>
        <v>-293.22814670999998</v>
      </c>
      <c r="AA6">
        <f t="shared" si="7"/>
        <v>-300.41434888999999</v>
      </c>
      <c r="AC6" s="76" t="s">
        <v>9</v>
      </c>
      <c r="AD6" s="70" t="s">
        <v>7</v>
      </c>
      <c r="AE6" s="74">
        <f t="shared" si="8"/>
        <v>0.23992321999996902</v>
      </c>
      <c r="AF6" s="74">
        <f t="shared" si="9"/>
        <v>-0.77540139000000785</v>
      </c>
      <c r="AG6" s="74">
        <f t="shared" si="10"/>
        <v>0.64273315999996994</v>
      </c>
      <c r="AH6" s="74">
        <f t="shared" si="11"/>
        <v>-0.67344986000002427</v>
      </c>
    </row>
    <row r="7" spans="1:34" x14ac:dyDescent="0.35">
      <c r="A7" s="83"/>
      <c r="B7" s="4" t="s">
        <v>7</v>
      </c>
      <c r="C7" s="4">
        <v>-321.74879152</v>
      </c>
      <c r="D7" s="4">
        <v>-312.51299902</v>
      </c>
      <c r="E7" s="4">
        <v>-303.25702073000002</v>
      </c>
      <c r="F7" s="4">
        <v>-309.76656703999998</v>
      </c>
      <c r="L7" s="68" t="str">
        <f t="shared" ref="L7" si="19">INDEX($B$2:$B$5, MATCH(MIN(C6:C9),C6:C9,0))</f>
        <v>hollow1</v>
      </c>
      <c r="M7" s="68" t="str">
        <f t="shared" ref="M7" si="20">INDEX($B$2:$B$5, MATCH(MIN(D6:D9),D6:D9,0))</f>
        <v>hollow3</v>
      </c>
      <c r="N7" s="68" t="str">
        <f t="shared" ref="N7" si="21">INDEX($B$2:$B$5, MATCH(MIN(E6:E9),E6:E9,0))</f>
        <v>hollow1</v>
      </c>
      <c r="O7" s="68" t="str">
        <f t="shared" ref="O7" si="22">INDEX($B$2:$B$5, MATCH(MIN(F6:F9),F6:F9,0))</f>
        <v>hollow3</v>
      </c>
      <c r="S7" s="12"/>
      <c r="T7" s="12" t="s">
        <v>13</v>
      </c>
      <c r="U7">
        <f t="shared" ca="1" si="3"/>
        <v>-312.05107403</v>
      </c>
      <c r="V7">
        <f t="shared" ca="1" si="4"/>
        <v>-303.75949083</v>
      </c>
      <c r="W7">
        <f t="shared" ca="1" si="5"/>
        <v>-294.22941234000001</v>
      </c>
      <c r="X7">
        <f t="shared" ca="1" si="6"/>
        <v>-298.67299967999998</v>
      </c>
      <c r="Z7">
        <f>triangle_b!C9</f>
        <v>-290.52983123000001</v>
      </c>
      <c r="AA7">
        <f t="shared" si="7"/>
        <v>-300.41434888999999</v>
      </c>
      <c r="AC7" s="76"/>
      <c r="AD7" s="70" t="s">
        <v>25</v>
      </c>
      <c r="AE7" s="74">
        <f t="shared" si="8"/>
        <v>0.70355736999998753</v>
      </c>
      <c r="AF7" s="74">
        <f t="shared" si="9"/>
        <v>1.9349869999990332E-2</v>
      </c>
      <c r="AG7" s="74">
        <f t="shared" si="10"/>
        <v>0.73632815999996337</v>
      </c>
      <c r="AH7" s="74">
        <f t="shared" si="11"/>
        <v>-9.8218149999998783E-2</v>
      </c>
    </row>
    <row r="8" spans="1:34" x14ac:dyDescent="0.35">
      <c r="A8" s="83"/>
      <c r="B8" s="4" t="s">
        <v>8</v>
      </c>
      <c r="C8" s="4">
        <v>-322.21391362999998</v>
      </c>
      <c r="D8" s="4">
        <v>-313.3192229</v>
      </c>
      <c r="E8" s="5">
        <v>-303.65727085999998</v>
      </c>
      <c r="F8" s="4">
        <v>-309.38583362999998</v>
      </c>
      <c r="S8" s="12"/>
      <c r="T8" s="12" t="s">
        <v>14</v>
      </c>
      <c r="U8">
        <f t="shared" ca="1" si="3"/>
        <v>-307.99249034000002</v>
      </c>
      <c r="V8">
        <f t="shared" ca="1" si="4"/>
        <v>-299.12671316000001</v>
      </c>
      <c r="W8">
        <f t="shared" ca="1" si="5"/>
        <v>-289.79248633999998</v>
      </c>
      <c r="X8">
        <f t="shared" ca="1" si="6"/>
        <v>-294.38321200000001</v>
      </c>
      <c r="Z8">
        <f>triangle_b!C10</f>
        <v>-286.47120063</v>
      </c>
      <c r="AA8">
        <f t="shared" si="7"/>
        <v>-300.41434888999999</v>
      </c>
      <c r="AC8" s="76"/>
      <c r="AD8" s="70" t="s">
        <v>8</v>
      </c>
      <c r="AE8" s="74">
        <f t="shared" si="8"/>
        <v>0.23843526000000592</v>
      </c>
      <c r="AF8" s="74">
        <f t="shared" si="9"/>
        <v>-0.78687401000001422</v>
      </c>
      <c r="AG8" s="74">
        <f t="shared" si="10"/>
        <v>0.33607803000000258</v>
      </c>
      <c r="AH8" s="74">
        <f t="shared" si="11"/>
        <v>0.28251526000000604</v>
      </c>
    </row>
    <row r="9" spans="1:34" x14ac:dyDescent="0.35">
      <c r="A9" s="83"/>
      <c r="B9" s="4" t="s">
        <v>28</v>
      </c>
      <c r="C9" s="4">
        <v>-322.10702859000003</v>
      </c>
      <c r="D9" s="4">
        <v>-313.35907543000002</v>
      </c>
      <c r="E9" s="4">
        <v>-303.61556780000001</v>
      </c>
      <c r="F9" s="4">
        <v>-310.40204660000001</v>
      </c>
      <c r="S9" s="12"/>
      <c r="T9" s="12" t="s">
        <v>15</v>
      </c>
      <c r="U9">
        <f t="shared" ca="1" si="3"/>
        <v>-301.91086487000001</v>
      </c>
      <c r="V9">
        <f t="shared" ca="1" si="4"/>
        <v>-293.01351407999999</v>
      </c>
      <c r="W9">
        <f t="shared" ca="1" si="5"/>
        <v>-283.72676338000002</v>
      </c>
      <c r="X9">
        <f t="shared" ca="1" si="6"/>
        <v>-288.74500655000003</v>
      </c>
      <c r="Z9">
        <f>triangle_b!C11</f>
        <v>-280.70768591000001</v>
      </c>
      <c r="AA9">
        <f t="shared" si="7"/>
        <v>-300.41434888999999</v>
      </c>
      <c r="AC9" s="76"/>
      <c r="AD9" s="70" t="s">
        <v>26</v>
      </c>
      <c r="AE9" s="74">
        <f t="shared" si="8"/>
        <v>0.34532029999995784</v>
      </c>
      <c r="AF9" s="74">
        <f t="shared" si="9"/>
        <v>-0.82672654000003298</v>
      </c>
      <c r="AG9" s="74">
        <f t="shared" si="10"/>
        <v>0.37778108999997739</v>
      </c>
      <c r="AH9" s="74">
        <f t="shared" si="11"/>
        <v>-0.73369771000002038</v>
      </c>
    </row>
    <row r="10" spans="1:34" x14ac:dyDescent="0.35">
      <c r="A10" s="83" t="s">
        <v>10</v>
      </c>
      <c r="B10" s="4" t="s">
        <v>25</v>
      </c>
      <c r="C10" s="4">
        <v>-321.05795696000001</v>
      </c>
      <c r="D10" s="4">
        <v>-312.38800830000002</v>
      </c>
      <c r="E10" s="4">
        <v>-303.08458664</v>
      </c>
      <c r="F10" s="4">
        <v>-308.94019660999999</v>
      </c>
      <c r="G10">
        <f>MIN(C10:C13)-C10</f>
        <v>-0.11485625000000255</v>
      </c>
      <c r="H10">
        <f t="shared" ref="H10" si="23">MIN(D10:D13)-D10</f>
        <v>-2.8383309999981066E-2</v>
      </c>
      <c r="I10">
        <f t="shared" ref="I10" si="24">MIN(E10:E13)-E10</f>
        <v>0</v>
      </c>
      <c r="J10">
        <f t="shared" ref="J10" si="25">MIN(F10:F13)-F10</f>
        <v>-5.975070000033611E-3</v>
      </c>
      <c r="L10">
        <f t="shared" ref="L10" si="26">MIN(C10:C13)</f>
        <v>-321.17281321000002</v>
      </c>
      <c r="M10">
        <f t="shared" ref="M10" si="27">MIN(D10:D13)</f>
        <v>-312.41639161000001</v>
      </c>
      <c r="N10">
        <f t="shared" ref="N10" si="28">MIN(E10:E13)</f>
        <v>-303.08458664</v>
      </c>
      <c r="O10">
        <f t="shared" ref="O10" si="29">MIN(F10:F13)</f>
        <v>-308.94617168000002</v>
      </c>
      <c r="S10" s="12"/>
      <c r="T10" s="12" t="s">
        <v>16</v>
      </c>
      <c r="U10">
        <f t="shared" ca="1" si="3"/>
        <v>-294.98154155999998</v>
      </c>
      <c r="V10">
        <f t="shared" ca="1" si="4"/>
        <v>-285.85250859000001</v>
      </c>
      <c r="W10">
        <f t="shared" ca="1" si="5"/>
        <v>-276.51250277999998</v>
      </c>
      <c r="X10">
        <f t="shared" ca="1" si="6"/>
        <v>-282.74574138999998</v>
      </c>
      <c r="Z10">
        <f>triangle_b!C12</f>
        <v>-273.44428147000002</v>
      </c>
      <c r="AA10">
        <f t="shared" si="7"/>
        <v>-299.20091115999998</v>
      </c>
      <c r="AC10" s="76" t="s">
        <v>10</v>
      </c>
      <c r="AD10" s="70" t="s">
        <v>7</v>
      </c>
      <c r="AE10" s="74">
        <f t="shared" si="8"/>
        <v>0.18095419999996265</v>
      </c>
      <c r="AF10" s="74">
        <f t="shared" si="9"/>
        <v>-1.0690971400000482</v>
      </c>
      <c r="AG10" s="74">
        <f t="shared" si="10"/>
        <v>-0.30467548000002198</v>
      </c>
      <c r="AH10" s="74">
        <f t="shared" si="11"/>
        <v>-0.48528545000001122</v>
      </c>
    </row>
    <row r="11" spans="1:34" x14ac:dyDescent="0.35">
      <c r="A11" s="83" t="s">
        <v>10</v>
      </c>
      <c r="B11" s="4" t="s">
        <v>7</v>
      </c>
      <c r="C11" s="4">
        <v>-320.52002625</v>
      </c>
      <c r="D11" s="4">
        <v>-312.18286558</v>
      </c>
      <c r="E11" s="4">
        <v>-302.05342321000001</v>
      </c>
      <c r="F11" s="4">
        <v>-308.77642302999999</v>
      </c>
      <c r="L11" s="68" t="str">
        <f t="shared" ref="L11" si="30">INDEX($B$2:$B$5, MATCH(MIN(C10:C13),C10:C13,0))</f>
        <v>hollow3</v>
      </c>
      <c r="M11" s="68" t="str">
        <f t="shared" ref="M11" si="31">INDEX($B$2:$B$5, MATCH(MIN(D10:D13),D10:D13,0))</f>
        <v>hollow3</v>
      </c>
      <c r="N11" s="68" t="str">
        <f t="shared" ref="N11" si="32">INDEX($B$2:$B$5, MATCH(MIN(E10:E13),E10:E13,0))</f>
        <v>top2</v>
      </c>
      <c r="O11" s="68" t="str">
        <f t="shared" ref="O11" si="33">INDEX($B$2:$B$5, MATCH(MIN(F10:F13),F10:F13,0))</f>
        <v>hollow3</v>
      </c>
      <c r="S11" s="12"/>
      <c r="T11" s="12" t="s">
        <v>17</v>
      </c>
      <c r="U11">
        <f t="shared" ca="1" si="3"/>
        <v>-320.49705877999997</v>
      </c>
      <c r="V11">
        <f t="shared" ca="1" si="4"/>
        <v>-310.24793936999998</v>
      </c>
      <c r="W11">
        <f t="shared" ca="1" si="5"/>
        <v>-302.04289297000003</v>
      </c>
      <c r="X11">
        <f t="shared" ca="1" si="6"/>
        <v>-308.47309838000001</v>
      </c>
      <c r="Z11">
        <f>triangle_b!C13</f>
        <v>-297.57701394999998</v>
      </c>
      <c r="AA11">
        <f t="shared" si="7"/>
        <v>-299.20091115999998</v>
      </c>
      <c r="AC11" s="76" t="s">
        <v>10</v>
      </c>
      <c r="AD11" s="70" t="s">
        <v>25</v>
      </c>
      <c r="AE11" s="74">
        <f t="shared" si="8"/>
        <v>0.71888490999997456</v>
      </c>
      <c r="AF11" s="74">
        <f t="shared" si="9"/>
        <v>-0.86395442000002198</v>
      </c>
      <c r="AG11" s="74">
        <f t="shared" si="10"/>
        <v>0.72648794999997035</v>
      </c>
      <c r="AH11" s="74">
        <f t="shared" si="11"/>
        <v>-0.32151187000001391</v>
      </c>
    </row>
    <row r="12" spans="1:34" x14ac:dyDescent="0.35">
      <c r="A12" s="83" t="s">
        <v>10</v>
      </c>
      <c r="B12" s="4" t="s">
        <v>8</v>
      </c>
      <c r="C12" s="4">
        <v>-321.08356671000001</v>
      </c>
      <c r="D12" s="4">
        <v>-312.35989651</v>
      </c>
      <c r="E12" s="4">
        <v>-302.68027991000002</v>
      </c>
      <c r="F12" s="4">
        <v>-308.29858983000003</v>
      </c>
      <c r="S12" s="12"/>
      <c r="T12" s="12" t="s">
        <v>18</v>
      </c>
      <c r="U12">
        <f t="shared" ca="1" si="3"/>
        <v>-323.71394974999998</v>
      </c>
      <c r="V12">
        <f t="shared" ca="1" si="4"/>
        <v>-314.51679068999999</v>
      </c>
      <c r="W12">
        <f t="shared" ca="1" si="5"/>
        <v>-305.04083872000001</v>
      </c>
      <c r="X12">
        <f t="shared" ca="1" si="6"/>
        <v>-312.01772618000001</v>
      </c>
      <c r="Z12">
        <f>triangle_b!C14</f>
        <v>-301.57916668000001</v>
      </c>
      <c r="AA12">
        <f t="shared" si="7"/>
        <v>-299.20091115999998</v>
      </c>
      <c r="AC12" s="76" t="s">
        <v>10</v>
      </c>
      <c r="AD12" s="70" t="s">
        <v>8</v>
      </c>
      <c r="AE12" s="74">
        <f t="shared" si="8"/>
        <v>0.15534444999996166</v>
      </c>
      <c r="AF12" s="74">
        <f t="shared" si="9"/>
        <v>-1.0409853500000228</v>
      </c>
      <c r="AG12" s="74">
        <f t="shared" si="10"/>
        <v>9.9631249999951432E-2</v>
      </c>
      <c r="AH12" s="74">
        <f t="shared" si="11"/>
        <v>0.15632132999994974</v>
      </c>
    </row>
    <row r="13" spans="1:34" x14ac:dyDescent="0.35">
      <c r="A13" s="83" t="s">
        <v>10</v>
      </c>
      <c r="B13" s="4" t="s">
        <v>28</v>
      </c>
      <c r="C13" s="4">
        <v>-321.17281321000002</v>
      </c>
      <c r="D13" s="4">
        <v>-312.41639161000001</v>
      </c>
      <c r="E13" s="4">
        <v>-302.42339870000001</v>
      </c>
      <c r="F13" s="4">
        <v>-308.94617168000002</v>
      </c>
      <c r="S13" s="12"/>
      <c r="T13" s="12" t="s">
        <v>19</v>
      </c>
      <c r="U13">
        <f t="shared" ca="1" si="3"/>
        <v>-323.84634933000001</v>
      </c>
      <c r="V13">
        <f t="shared" ca="1" si="4"/>
        <v>-315.04827217000002</v>
      </c>
      <c r="W13">
        <f t="shared" ca="1" si="5"/>
        <v>-305.23825625000001</v>
      </c>
      <c r="X13">
        <f t="shared" ca="1" si="6"/>
        <v>-311.88736396000002</v>
      </c>
      <c r="Z13">
        <f>triangle_b!C15</f>
        <v>-301.97490397000001</v>
      </c>
      <c r="AA13">
        <f t="shared" si="7"/>
        <v>-299.20091115999998</v>
      </c>
      <c r="AC13" s="76" t="s">
        <v>10</v>
      </c>
      <c r="AD13" s="70" t="s">
        <v>26</v>
      </c>
      <c r="AE13" s="74">
        <f t="shared" si="8"/>
        <v>6.6097949999960104E-2</v>
      </c>
      <c r="AF13" s="74">
        <f t="shared" si="9"/>
        <v>-1.0974804500000293</v>
      </c>
      <c r="AG13" s="74">
        <f t="shared" si="10"/>
        <v>0.35651245999996872</v>
      </c>
      <c r="AH13" s="74">
        <f t="shared" si="11"/>
        <v>-0.49126052000004483</v>
      </c>
    </row>
    <row r="14" spans="1:34" x14ac:dyDescent="0.35">
      <c r="A14" s="83" t="s">
        <v>11</v>
      </c>
      <c r="B14" s="4" t="s">
        <v>25</v>
      </c>
      <c r="C14" s="4">
        <v>-317.56721570000002</v>
      </c>
      <c r="D14" s="4">
        <v>-309.33615458000003</v>
      </c>
      <c r="E14" s="4">
        <v>-299.66138245000002</v>
      </c>
      <c r="F14" s="4">
        <v>-305.14222228</v>
      </c>
      <c r="G14">
        <f>MIN(C14:C17)-C14</f>
        <v>-7.676392999997006E-2</v>
      </c>
      <c r="H14">
        <f t="shared" ref="H14" si="34">MIN(D14:D17)-D14</f>
        <v>-3.201675999997633E-2</v>
      </c>
      <c r="I14">
        <f t="shared" ref="I14" si="35">MIN(E14:E17)-E14</f>
        <v>0</v>
      </c>
      <c r="J14">
        <f t="shared" ref="J14" si="36">MIN(F14:F17)-F14</f>
        <v>0</v>
      </c>
      <c r="L14">
        <f t="shared" ref="L14" si="37">MIN(C14:C17)</f>
        <v>-317.64397962999999</v>
      </c>
      <c r="M14">
        <f t="shared" ref="M14" si="38">MIN(D14:D17)</f>
        <v>-309.36817134</v>
      </c>
      <c r="N14">
        <f t="shared" ref="N14" si="39">MIN(E14:E17)</f>
        <v>-299.66138245000002</v>
      </c>
      <c r="O14">
        <f t="shared" ref="O14" si="40">MIN(F14:F17)</f>
        <v>-305.14222228</v>
      </c>
      <c r="S14" s="12"/>
      <c r="T14" s="12" t="s">
        <v>20</v>
      </c>
      <c r="U14">
        <f t="shared" ca="1" si="3"/>
        <v>-323.89562692999999</v>
      </c>
      <c r="V14">
        <f t="shared" ca="1" si="4"/>
        <v>-315.43884485000001</v>
      </c>
      <c r="W14">
        <f t="shared" ca="1" si="5"/>
        <v>-305.54892538000001</v>
      </c>
      <c r="X14">
        <f t="shared" ca="1" si="6"/>
        <v>-311.6592794</v>
      </c>
      <c r="Z14">
        <f>triangle_b!C16</f>
        <v>-302.03550769999998</v>
      </c>
      <c r="AA14">
        <f t="shared" si="7"/>
        <v>-295.69485178999997</v>
      </c>
      <c r="AC14" s="76" t="s">
        <v>11</v>
      </c>
      <c r="AD14" s="70" t="s">
        <v>7</v>
      </c>
      <c r="AE14" s="74">
        <f t="shared" si="8"/>
        <v>0.16563608999995294</v>
      </c>
      <c r="AF14" s="74">
        <f t="shared" si="9"/>
        <v>-1.523302790000054</v>
      </c>
      <c r="AG14" s="74">
        <f t="shared" si="10"/>
        <v>-0.3875306600000461</v>
      </c>
      <c r="AH14" s="74">
        <f t="shared" si="11"/>
        <v>-0.19337049000002571</v>
      </c>
    </row>
    <row r="15" spans="1:34" x14ac:dyDescent="0.35">
      <c r="A15" s="83" t="s">
        <v>11</v>
      </c>
      <c r="B15" s="4" t="s">
        <v>7</v>
      </c>
      <c r="C15" s="4">
        <v>-317.20922990000003</v>
      </c>
      <c r="D15" s="4">
        <v>-308.10334776000002</v>
      </c>
      <c r="E15" s="4">
        <v>-298.77450524</v>
      </c>
      <c r="F15" s="4">
        <v>-303.21869576</v>
      </c>
      <c r="L15" s="68" t="str">
        <f t="shared" ref="L15" si="41">INDEX($B$2:$B$5, MATCH(MIN(C14:C17),C14:C17,0))</f>
        <v>hollow1</v>
      </c>
      <c r="M15" s="68" t="str">
        <f t="shared" ref="M15" si="42">INDEX($B$2:$B$5, MATCH(MIN(D14:D17),D14:D17,0))</f>
        <v>hollow3</v>
      </c>
      <c r="N15" s="68" t="str">
        <f t="shared" ref="N15" si="43">INDEX($B$2:$B$5, MATCH(MIN(E14:E17),E14:E17,0))</f>
        <v>top2</v>
      </c>
      <c r="O15" s="68" t="str">
        <f t="shared" ref="O15" si="44">INDEX($B$2:$B$5, MATCH(MIN(F14:F17),F14:F17,0))</f>
        <v>top2</v>
      </c>
      <c r="S15" s="12"/>
      <c r="T15" s="12" t="s">
        <v>21</v>
      </c>
      <c r="U15">
        <f t="shared" ca="1" si="3"/>
        <v>-318.05658306999999</v>
      </c>
      <c r="V15">
        <f t="shared" ca="1" si="4"/>
        <v>-309.70475400999999</v>
      </c>
      <c r="W15">
        <f t="shared" ca="1" si="5"/>
        <v>-299.96211663999998</v>
      </c>
      <c r="X15">
        <f t="shared" ca="1" si="6"/>
        <v>-304.75728175</v>
      </c>
      <c r="Z15">
        <f>triangle_b!C17</f>
        <v>-296.21280115000002</v>
      </c>
      <c r="AA15">
        <f t="shared" si="7"/>
        <v>-295.69485178999997</v>
      </c>
      <c r="AC15" s="76" t="s">
        <v>11</v>
      </c>
      <c r="AD15" s="70" t="s">
        <v>25</v>
      </c>
      <c r="AE15" s="74">
        <f t="shared" si="8"/>
        <v>0.52362188999994741</v>
      </c>
      <c r="AF15" s="74">
        <f t="shared" si="9"/>
        <v>-0.29049597000004646</v>
      </c>
      <c r="AG15" s="74">
        <f t="shared" si="10"/>
        <v>0.49934654999997674</v>
      </c>
      <c r="AH15" s="74">
        <f t="shared" si="11"/>
        <v>1.7301560299999701</v>
      </c>
    </row>
    <row r="16" spans="1:34" x14ac:dyDescent="0.35">
      <c r="A16" s="83" t="s">
        <v>11</v>
      </c>
      <c r="B16" s="4" t="s">
        <v>8</v>
      </c>
      <c r="C16" s="4">
        <v>-317.64397962999999</v>
      </c>
      <c r="D16" s="4">
        <v>-309.35908411999998</v>
      </c>
      <c r="E16" s="5">
        <v>-298.97123061999997</v>
      </c>
      <c r="F16" s="4">
        <v>-304.25661771</v>
      </c>
      <c r="S16" s="12"/>
      <c r="T16" s="12" t="s">
        <v>22</v>
      </c>
      <c r="U16">
        <f t="shared" ca="1" si="3"/>
        <v>-313.84824441000001</v>
      </c>
      <c r="V16">
        <f t="shared" ca="1" si="4"/>
        <v>-305.08336269</v>
      </c>
      <c r="W16">
        <f t="shared" ca="1" si="5"/>
        <v>-295.63712993000001</v>
      </c>
      <c r="X16">
        <f t="shared" ca="1" si="6"/>
        <v>-300.41197734000002</v>
      </c>
      <c r="Z16">
        <f>triangle_b!C18</f>
        <v>-292.26745045000001</v>
      </c>
      <c r="AA16">
        <f t="shared" si="7"/>
        <v>-295.69485178999997</v>
      </c>
      <c r="AC16" s="76" t="s">
        <v>11</v>
      </c>
      <c r="AD16" s="70" t="s">
        <v>8</v>
      </c>
      <c r="AE16" s="74">
        <f t="shared" si="8"/>
        <v>8.887215999998288E-2</v>
      </c>
      <c r="AF16" s="74">
        <f t="shared" si="9"/>
        <v>-1.546232330000004</v>
      </c>
      <c r="AG16" s="74">
        <f t="shared" si="10"/>
        <v>0.30262117000000144</v>
      </c>
      <c r="AH16" s="74">
        <f t="shared" si="11"/>
        <v>0.69223407999997244</v>
      </c>
    </row>
    <row r="17" spans="1:34" x14ac:dyDescent="0.35">
      <c r="A17" s="83" t="s">
        <v>11</v>
      </c>
      <c r="B17" s="4" t="s">
        <v>28</v>
      </c>
      <c r="C17" s="4">
        <v>-317.16493473000003</v>
      </c>
      <c r="D17" s="4">
        <v>-309.36817134</v>
      </c>
      <c r="E17" s="4">
        <v>-299.19142993999998</v>
      </c>
      <c r="F17" s="4">
        <v>-305.09169322000002</v>
      </c>
      <c r="S17" s="12"/>
      <c r="T17" s="12" t="s">
        <v>23</v>
      </c>
      <c r="U17">
        <f t="shared" ca="1" si="3"/>
        <v>-298.36755670999997</v>
      </c>
      <c r="V17">
        <f t="shared" ca="1" si="4"/>
        <v>-289.42863052000001</v>
      </c>
      <c r="W17">
        <f t="shared" ca="1" si="5"/>
        <v>-280.10784998999998</v>
      </c>
      <c r="X17">
        <f t="shared" ca="1" si="6"/>
        <v>-284.98305628999998</v>
      </c>
      <c r="Z17">
        <f>triangle_b!C19</f>
        <v>-277.19962347000001</v>
      </c>
      <c r="AA17">
        <f t="shared" si="7"/>
        <v>-295.69485178999997</v>
      </c>
      <c r="AC17" s="76" t="s">
        <v>11</v>
      </c>
      <c r="AD17" s="70" t="s">
        <v>26</v>
      </c>
      <c r="AE17" s="74">
        <f t="shared" si="8"/>
        <v>0.56791705999994546</v>
      </c>
      <c r="AF17" s="74">
        <f t="shared" si="9"/>
        <v>-1.5553195500000303</v>
      </c>
      <c r="AG17" s="74">
        <f t="shared" si="10"/>
        <v>8.2421849999995356E-2</v>
      </c>
      <c r="AH17" s="74">
        <f t="shared" si="11"/>
        <v>-0.14284143000005178</v>
      </c>
    </row>
    <row r="18" spans="1:34" x14ac:dyDescent="0.35">
      <c r="A18" s="83" t="s">
        <v>12</v>
      </c>
      <c r="B18" s="4" t="s">
        <v>25</v>
      </c>
      <c r="C18" s="4">
        <v>-315.05926661000001</v>
      </c>
      <c r="D18" s="4">
        <v>-306.81381160000001</v>
      </c>
      <c r="E18" s="4">
        <v>-297.15002884</v>
      </c>
      <c r="F18" s="4">
        <v>-301.81473500999999</v>
      </c>
      <c r="G18">
        <f>MIN(C18:C21)-C18</f>
        <v>-0.10295308999997133</v>
      </c>
      <c r="H18">
        <f t="shared" ref="H18" si="45">MIN(D18:D21)-D18</f>
        <v>0</v>
      </c>
      <c r="I18">
        <f t="shared" ref="I18" si="46">MIN(E18:E21)-E18</f>
        <v>0</v>
      </c>
      <c r="J18">
        <f t="shared" ref="J18" si="47">MIN(F18:F21)-F18</f>
        <v>-6.4135819999989963E-2</v>
      </c>
      <c r="L18">
        <f t="shared" ref="L18" si="48">MIN(C18:C21)</f>
        <v>-315.16221969999998</v>
      </c>
      <c r="M18">
        <f t="shared" ref="M18" si="49">MIN(D18:D21)</f>
        <v>-306.81381160000001</v>
      </c>
      <c r="N18">
        <f t="shared" ref="N18" si="50">MIN(E18:E21)</f>
        <v>-297.15002884</v>
      </c>
      <c r="O18">
        <f t="shared" ref="O18" si="51">MIN(F18:F21)</f>
        <v>-301.87887082999998</v>
      </c>
      <c r="AA18">
        <f t="shared" si="7"/>
        <v>-293.22814670999998</v>
      </c>
      <c r="AC18" s="76" t="s">
        <v>12</v>
      </c>
      <c r="AD18" s="70" t="s">
        <v>7</v>
      </c>
      <c r="AE18" s="74">
        <f t="shared" si="8"/>
        <v>0.20688009999996693</v>
      </c>
      <c r="AF18" s="74">
        <f t="shared" si="9"/>
        <v>-1.467664890000032</v>
      </c>
      <c r="AG18" s="74">
        <f t="shared" si="10"/>
        <v>-0.34288213000002843</v>
      </c>
      <c r="AH18" s="74">
        <f t="shared" si="11"/>
        <v>0.66741169999998329</v>
      </c>
    </row>
    <row r="19" spans="1:34" x14ac:dyDescent="0.35">
      <c r="A19" s="83" t="s">
        <v>12</v>
      </c>
      <c r="B19" s="4" t="s">
        <v>7</v>
      </c>
      <c r="C19" s="4">
        <v>-314.73713199000002</v>
      </c>
      <c r="D19" s="4">
        <v>-305.41145734999998</v>
      </c>
      <c r="E19" s="4">
        <v>-296.14978292000001</v>
      </c>
      <c r="F19" s="4">
        <v>-301.02369152</v>
      </c>
      <c r="L19" s="68" t="str">
        <f t="shared" ref="L19" si="52">INDEX($B$2:$B$5, MATCH(MIN(C18:C21),C18:C21,0))</f>
        <v>hollow1</v>
      </c>
      <c r="M19" s="68" t="str">
        <f t="shared" ref="M19" si="53">INDEX($B$2:$B$5, MATCH(MIN(D18:D21),D18:D21,0))</f>
        <v>top2</v>
      </c>
      <c r="N19" s="68" t="str">
        <f t="shared" ref="N19" si="54">INDEX($B$2:$B$5, MATCH(MIN(E18:E21),E18:E21,0))</f>
        <v>top2</v>
      </c>
      <c r="O19" s="68" t="str">
        <f t="shared" ref="O19" si="55">INDEX($B$2:$B$5, MATCH(MIN(F18:F21),F18:F21,0))</f>
        <v>hollow3</v>
      </c>
      <c r="AA19">
        <f t="shared" si="7"/>
        <v>-293.22814670999998</v>
      </c>
      <c r="AC19" s="76" t="s">
        <v>12</v>
      </c>
      <c r="AD19" s="70" t="s">
        <v>25</v>
      </c>
      <c r="AE19" s="74">
        <f t="shared" si="8"/>
        <v>0.52901471999995264</v>
      </c>
      <c r="AF19" s="74">
        <f t="shared" si="9"/>
        <v>-6.5310640000001641E-2</v>
      </c>
      <c r="AG19" s="74">
        <f t="shared" si="10"/>
        <v>0.65736378999996914</v>
      </c>
      <c r="AH19" s="74">
        <f t="shared" si="11"/>
        <v>1.458455189999976</v>
      </c>
    </row>
    <row r="20" spans="1:34" x14ac:dyDescent="0.35">
      <c r="A20" s="83" t="s">
        <v>12</v>
      </c>
      <c r="B20" s="4" t="s">
        <v>8</v>
      </c>
      <c r="C20" s="4">
        <v>-315.16221969999998</v>
      </c>
      <c r="D20" s="4">
        <v>-306.48656041999999</v>
      </c>
      <c r="E20" s="4">
        <v>-296.52359531000002</v>
      </c>
      <c r="F20" s="4">
        <v>-301.39848419999998</v>
      </c>
      <c r="AA20">
        <f t="shared" si="7"/>
        <v>-293.22814670999998</v>
      </c>
      <c r="AC20" s="76" t="s">
        <v>12</v>
      </c>
      <c r="AD20" s="70" t="s">
        <v>8</v>
      </c>
      <c r="AE20" s="74">
        <f t="shared" si="8"/>
        <v>0.1039270099999956</v>
      </c>
      <c r="AF20" s="74">
        <f t="shared" si="9"/>
        <v>-1.1404137100000131</v>
      </c>
      <c r="AG20" s="74">
        <f t="shared" si="10"/>
        <v>0.28355139999995727</v>
      </c>
      <c r="AH20" s="74">
        <f t="shared" si="11"/>
        <v>1.0836625099999915</v>
      </c>
    </row>
    <row r="21" spans="1:34" x14ac:dyDescent="0.35">
      <c r="A21" s="83" t="s">
        <v>12</v>
      </c>
      <c r="B21" s="4" t="s">
        <v>28</v>
      </c>
      <c r="C21" s="4">
        <v>-314.49963200000002</v>
      </c>
      <c r="D21" s="4">
        <v>-306.80928304000003</v>
      </c>
      <c r="E21" s="4">
        <v>-296.7775595</v>
      </c>
      <c r="F21" s="4">
        <v>-301.87887082999998</v>
      </c>
      <c r="AA21">
        <f t="shared" si="7"/>
        <v>-293.22814670999998</v>
      </c>
      <c r="AC21" s="76" t="s">
        <v>12</v>
      </c>
      <c r="AD21" s="70" t="s">
        <v>26</v>
      </c>
      <c r="AE21" s="74">
        <f t="shared" si="8"/>
        <v>0.76651470999995608</v>
      </c>
      <c r="AF21" s="74">
        <f t="shared" si="9"/>
        <v>-1.4631363300000491</v>
      </c>
      <c r="AG21" s="74">
        <f t="shared" si="10"/>
        <v>2.9587209999980768E-2</v>
      </c>
      <c r="AH21" s="74">
        <f t="shared" si="11"/>
        <v>0.60327587999999333</v>
      </c>
    </row>
    <row r="22" spans="1:34" x14ac:dyDescent="0.35">
      <c r="A22" s="83" t="s">
        <v>13</v>
      </c>
      <c r="B22" s="4" t="s">
        <v>25</v>
      </c>
      <c r="C22" s="4">
        <v>-311.96289841999999</v>
      </c>
      <c r="D22" s="4">
        <v>-303.51665842</v>
      </c>
      <c r="E22" s="4">
        <v>-294.22941234000001</v>
      </c>
      <c r="F22" s="4">
        <v>-298.67299967999998</v>
      </c>
      <c r="G22">
        <f>MIN(C22:C25)-C22</f>
        <v>-8.8175610000007509E-2</v>
      </c>
      <c r="H22">
        <f t="shared" ref="H22" si="56">MIN(D22:D25)-D22</f>
        <v>-0.24283241000000544</v>
      </c>
      <c r="I22">
        <f t="shared" ref="I22" si="57">MIN(E22:E25)-E22</f>
        <v>0</v>
      </c>
      <c r="J22">
        <f t="shared" ref="J22" si="58">MIN(F22:F25)-F22</f>
        <v>-0.76593238000003794</v>
      </c>
      <c r="L22">
        <f t="shared" ref="L22" si="59">MIN(C22:C25)</f>
        <v>-312.05107403</v>
      </c>
      <c r="M22">
        <f t="shared" ref="M22" si="60">MIN(D22:D25)</f>
        <v>-303.75949083</v>
      </c>
      <c r="N22">
        <f t="shared" ref="N22" si="61">MIN(E22:E25)</f>
        <v>-294.22941234000001</v>
      </c>
      <c r="O22">
        <f>MIN(F22:F24)</f>
        <v>-298.67299967999998</v>
      </c>
      <c r="AA22">
        <f t="shared" si="7"/>
        <v>-290.52983123000001</v>
      </c>
      <c r="AC22" s="76" t="s">
        <v>13</v>
      </c>
      <c r="AD22" s="70" t="s">
        <v>7</v>
      </c>
      <c r="AE22" s="74">
        <f t="shared" si="8"/>
        <v>0.60493281000002552</v>
      </c>
      <c r="AF22" s="74">
        <f t="shared" si="9"/>
        <v>-0.86882718999998509</v>
      </c>
      <c r="AG22" s="74">
        <f t="shared" si="10"/>
        <v>-0.12058110999999672</v>
      </c>
      <c r="AH22" s="74">
        <f t="shared" si="11"/>
        <v>1.1108315500000381</v>
      </c>
    </row>
    <row r="23" spans="1:34" x14ac:dyDescent="0.35">
      <c r="A23" s="83" t="s">
        <v>13</v>
      </c>
      <c r="B23" s="4" t="s">
        <v>7</v>
      </c>
      <c r="C23" s="4">
        <v>-311.97462372000001</v>
      </c>
      <c r="D23" s="4">
        <v>-302.87008713</v>
      </c>
      <c r="E23" s="4">
        <v>-293.47147487000001</v>
      </c>
      <c r="F23" s="4">
        <v>-298.07209560000001</v>
      </c>
      <c r="L23" s="68" t="str">
        <f t="shared" ref="L23" si="62">INDEX($B$2:$B$5, MATCH(MIN(C22:C25),C22:C25,0))</f>
        <v>hollow1</v>
      </c>
      <c r="M23" s="68" t="str">
        <f t="shared" ref="M23" si="63">INDEX($B$2:$B$5, MATCH(MIN(D22:D25),D22:D25,0))</f>
        <v>hollow3</v>
      </c>
      <c r="N23" s="68" t="str">
        <f t="shared" ref="N23" si="64">INDEX($B$2:$B$5, MATCH(MIN(E22:E25),E22:E25,0))</f>
        <v>top2</v>
      </c>
      <c r="O23" s="68" t="str">
        <f t="shared" ref="O23" si="65">INDEX($B$2:$B$5, MATCH(MIN(F22:F25),F22:F25,0))</f>
        <v>hollow3</v>
      </c>
      <c r="AA23">
        <f t="shared" si="7"/>
        <v>-290.52983123000001</v>
      </c>
      <c r="AC23" s="76" t="s">
        <v>13</v>
      </c>
      <c r="AD23" s="70" t="s">
        <v>25</v>
      </c>
      <c r="AE23" s="74">
        <f t="shared" si="8"/>
        <v>0.59320751000000227</v>
      </c>
      <c r="AF23" s="74">
        <f t="shared" si="9"/>
        <v>-0.22225589999998796</v>
      </c>
      <c r="AG23" s="74">
        <f t="shared" si="10"/>
        <v>0.63735636000000495</v>
      </c>
      <c r="AH23" s="74">
        <f t="shared" si="11"/>
        <v>1.711735630000002</v>
      </c>
    </row>
    <row r="24" spans="1:34" x14ac:dyDescent="0.35">
      <c r="A24" s="83" t="s">
        <v>13</v>
      </c>
      <c r="B24" s="4" t="s">
        <v>8</v>
      </c>
      <c r="C24" s="4">
        <v>-312.05107403</v>
      </c>
      <c r="D24" s="4">
        <v>-303.49217392999998</v>
      </c>
      <c r="E24" s="4">
        <v>-293.67868607999998</v>
      </c>
      <c r="F24" s="4">
        <v>-298.04748322</v>
      </c>
      <c r="AA24">
        <f t="shared" si="7"/>
        <v>-290.52983123000001</v>
      </c>
      <c r="AC24" s="76" t="s">
        <v>13</v>
      </c>
      <c r="AD24" s="70" t="s">
        <v>8</v>
      </c>
      <c r="AE24" s="74">
        <f t="shared" si="8"/>
        <v>0.51675720000001801</v>
      </c>
      <c r="AF24" s="74">
        <f t="shared" si="9"/>
        <v>-0.84434269999996481</v>
      </c>
      <c r="AG24" s="74">
        <f t="shared" si="10"/>
        <v>0.43014515000003639</v>
      </c>
      <c r="AH24" s="74">
        <f t="shared" si="11"/>
        <v>1.7363480100000097</v>
      </c>
    </row>
    <row r="25" spans="1:34" x14ac:dyDescent="0.35">
      <c r="A25" s="83" t="s">
        <v>13</v>
      </c>
      <c r="B25" s="4" t="s">
        <v>28</v>
      </c>
      <c r="C25" s="4">
        <v>-311.91186914999997</v>
      </c>
      <c r="D25" s="4">
        <v>-303.75949083</v>
      </c>
      <c r="E25" s="4">
        <v>-293.97597401000002</v>
      </c>
      <c r="F25" s="4">
        <v>-299.43893206000001</v>
      </c>
      <c r="AA25">
        <f t="shared" si="7"/>
        <v>-290.52983123000001</v>
      </c>
      <c r="AC25" s="76" t="s">
        <v>13</v>
      </c>
      <c r="AD25" s="70" t="s">
        <v>26</v>
      </c>
      <c r="AE25" s="74">
        <f t="shared" si="8"/>
        <v>0.65596208000004053</v>
      </c>
      <c r="AF25" s="74">
        <f t="shared" si="9"/>
        <v>-1.1116595999999905</v>
      </c>
      <c r="AG25" s="74">
        <f t="shared" si="10"/>
        <v>0.13285721999999778</v>
      </c>
      <c r="AH25" s="74">
        <f t="shared" si="11"/>
        <v>0.34489917000000014</v>
      </c>
    </row>
    <row r="26" spans="1:34" x14ac:dyDescent="0.35">
      <c r="A26" s="83" t="s">
        <v>14</v>
      </c>
      <c r="B26" s="4" t="s">
        <v>25</v>
      </c>
      <c r="C26" s="4">
        <v>-307.90488656999997</v>
      </c>
      <c r="D26" s="4">
        <v>-299.12033179000002</v>
      </c>
      <c r="E26" s="4">
        <v>-290.41117222999998</v>
      </c>
      <c r="F26" s="4">
        <v>-294.38321200000001</v>
      </c>
      <c r="G26">
        <f>MIN(C26:C29)-C26</f>
        <v>-8.7603770000043824E-2</v>
      </c>
      <c r="H26">
        <f t="shared" ref="H26" si="66">MIN(D26:D29)-D26</f>
        <v>-6.3813699999855089E-3</v>
      </c>
      <c r="I26">
        <f t="shared" ref="I26" si="67">MIN(E26:E29)-E26</f>
        <v>0</v>
      </c>
      <c r="J26">
        <f t="shared" ref="J26" si="68">MIN(F26:F29)-F26</f>
        <v>-1.8102966700000138</v>
      </c>
      <c r="L26">
        <f t="shared" ref="L26" si="69">MIN(C26:C29)</f>
        <v>-307.99249034000002</v>
      </c>
      <c r="M26">
        <f t="shared" ref="M26" si="70">MIN(D26:D29)</f>
        <v>-299.12671316000001</v>
      </c>
      <c r="N26">
        <f>MIN(E27:E29)</f>
        <v>-289.79248633999998</v>
      </c>
      <c r="O26">
        <f>MIN(F26:F28)</f>
        <v>-294.38321200000001</v>
      </c>
      <c r="AA26">
        <f t="shared" si="7"/>
        <v>-286.47120063</v>
      </c>
      <c r="AC26" s="76" t="s">
        <v>14</v>
      </c>
      <c r="AD26" s="70" t="s">
        <v>7</v>
      </c>
      <c r="AE26" s="74">
        <f t="shared" si="8"/>
        <v>0.60431406000002452</v>
      </c>
      <c r="AF26" s="74">
        <f t="shared" si="9"/>
        <v>-0.53113116000002414</v>
      </c>
      <c r="AG26" s="74">
        <f t="shared" si="10"/>
        <v>-0.3609715999999783</v>
      </c>
      <c r="AH26" s="74">
        <f t="shared" si="11"/>
        <v>1.3419886299999839</v>
      </c>
    </row>
    <row r="27" spans="1:34" x14ac:dyDescent="0.35">
      <c r="A27" s="83" t="s">
        <v>14</v>
      </c>
      <c r="B27" s="4" t="s">
        <v>7</v>
      </c>
      <c r="C27" s="4">
        <v>-307.95491171999998</v>
      </c>
      <c r="D27" s="4">
        <v>-298.87251157999998</v>
      </c>
      <c r="E27" s="4">
        <v>-289.50361531999999</v>
      </c>
      <c r="F27" s="4">
        <v>-294.14165150000002</v>
      </c>
      <c r="L27" s="68" t="str">
        <f t="shared" ref="L27" si="71">INDEX($B$2:$B$5, MATCH(MIN(C26:C29),C26:C29,0))</f>
        <v>hollow3</v>
      </c>
      <c r="M27" s="68" t="str">
        <f t="shared" ref="M27" si="72">INDEX($B$2:$B$5, MATCH(MIN(D26:D29),D26:D29,0))</f>
        <v>hollow3</v>
      </c>
      <c r="N27" s="68" t="str">
        <f t="shared" ref="N27" si="73">INDEX($B$2:$B$5, MATCH(MIN(E26:E29),E26:E29,0))</f>
        <v>top2</v>
      </c>
      <c r="O27" s="68" t="str">
        <f t="shared" ref="O27" si="74">INDEX($B$2:$B$5, MATCH(MIN(F26:F29),F26:F29,0))</f>
        <v>hollow3</v>
      </c>
      <c r="AA27">
        <f t="shared" si="7"/>
        <v>-286.47120063</v>
      </c>
      <c r="AC27" s="76" t="s">
        <v>14</v>
      </c>
      <c r="AD27" s="70" t="s">
        <v>25</v>
      </c>
      <c r="AE27" s="74">
        <f t="shared" si="8"/>
        <v>0.55428891000001412</v>
      </c>
      <c r="AF27" s="74">
        <f t="shared" si="9"/>
        <v>-0.28331094999998108</v>
      </c>
      <c r="AG27" s="74">
        <f t="shared" si="10"/>
        <v>0.54658531000000421</v>
      </c>
      <c r="AH27" s="74">
        <f t="shared" si="11"/>
        <v>1.5835491299999753</v>
      </c>
    </row>
    <row r="28" spans="1:34" x14ac:dyDescent="0.35">
      <c r="A28" s="83" t="s">
        <v>14</v>
      </c>
      <c r="B28" s="4" t="s">
        <v>8</v>
      </c>
      <c r="C28" s="4">
        <v>-307.91578681999999</v>
      </c>
      <c r="D28" s="4">
        <v>-298.4601376</v>
      </c>
      <c r="E28" s="4">
        <v>-289.44756409000001</v>
      </c>
      <c r="F28" s="4">
        <v>-294.18805271000002</v>
      </c>
      <c r="AA28">
        <f t="shared" si="7"/>
        <v>-286.47120063</v>
      </c>
      <c r="AC28" s="76" t="s">
        <v>14</v>
      </c>
      <c r="AD28" s="70" t="s">
        <v>8</v>
      </c>
      <c r="AE28" s="74">
        <f t="shared" si="8"/>
        <v>0.59341381000000437</v>
      </c>
      <c r="AF28" s="74">
        <f t="shared" si="9"/>
        <v>0.12906303000000285</v>
      </c>
      <c r="AG28" s="74">
        <f t="shared" si="10"/>
        <v>0.60263653999998423</v>
      </c>
      <c r="AH28" s="74">
        <f t="shared" si="11"/>
        <v>1.5371479199999762</v>
      </c>
    </row>
    <row r="29" spans="1:34" x14ac:dyDescent="0.35">
      <c r="A29" s="83" t="s">
        <v>14</v>
      </c>
      <c r="B29" s="4" t="s">
        <v>28</v>
      </c>
      <c r="C29" s="4">
        <v>-307.99249034000002</v>
      </c>
      <c r="D29" s="4">
        <v>-299.12671316000001</v>
      </c>
      <c r="E29" s="4">
        <v>-289.79248633999998</v>
      </c>
      <c r="F29" s="4">
        <v>-296.19350867000003</v>
      </c>
      <c r="AA29">
        <f t="shared" si="7"/>
        <v>-286.47120063</v>
      </c>
      <c r="AC29" s="76" t="s">
        <v>14</v>
      </c>
      <c r="AD29" s="70" t="s">
        <v>26</v>
      </c>
      <c r="AE29" s="74">
        <f t="shared" si="8"/>
        <v>0.5167102899999807</v>
      </c>
      <c r="AF29" s="74">
        <f t="shared" si="9"/>
        <v>-0.53751253000000965</v>
      </c>
      <c r="AG29" s="74">
        <f t="shared" si="10"/>
        <v>0.25771429000001644</v>
      </c>
      <c r="AH29" s="74">
        <f t="shared" si="11"/>
        <v>-0.4683080400000299</v>
      </c>
    </row>
    <row r="30" spans="1:34" x14ac:dyDescent="0.35">
      <c r="A30" s="83" t="s">
        <v>15</v>
      </c>
      <c r="B30" s="4" t="s">
        <v>25</v>
      </c>
      <c r="C30" s="4">
        <v>-301.48297665000001</v>
      </c>
      <c r="D30" s="4">
        <v>-293.01351407999999</v>
      </c>
      <c r="E30" s="4">
        <v>-282.86872425000001</v>
      </c>
      <c r="F30" s="4">
        <v>-288.56248565999999</v>
      </c>
      <c r="G30">
        <f>MIN(C30:C33)-C30</f>
        <v>-0.42788821999999982</v>
      </c>
      <c r="H30">
        <f t="shared" ref="H30" si="75">MIN(D30:D33)-D30</f>
        <v>0</v>
      </c>
      <c r="I30">
        <f t="shared" ref="I30" si="76">MIN(E30:E33)-E30</f>
        <v>-0.85803913000000875</v>
      </c>
      <c r="J30">
        <f t="shared" ref="J30" si="77">MIN(F30:F33)-F30</f>
        <v>-1.7871243900000309</v>
      </c>
      <c r="L30">
        <f t="shared" ref="L30" si="78">MIN(C30:C33)</f>
        <v>-301.91086487000001</v>
      </c>
      <c r="M30">
        <f t="shared" ref="M30" si="79">MIN(D30:D33)</f>
        <v>-293.01351407999999</v>
      </c>
      <c r="N30">
        <f t="shared" ref="N30" si="80">MIN(E30:E33)</f>
        <v>-283.72676338000002</v>
      </c>
      <c r="O30">
        <f>MIN(F30:F32)</f>
        <v>-288.74500655000003</v>
      </c>
      <c r="AA30">
        <f t="shared" si="7"/>
        <v>-280.70768591000001</v>
      </c>
      <c r="AC30" s="76" t="s">
        <v>15</v>
      </c>
      <c r="AD30" s="70" t="s">
        <v>7</v>
      </c>
      <c r="AE30" s="74">
        <f t="shared" si="8"/>
        <v>1.2627092599999972</v>
      </c>
      <c r="AF30" s="74">
        <f t="shared" si="9"/>
        <v>-0.18782816999998353</v>
      </c>
      <c r="AG30" s="74">
        <f t="shared" si="10"/>
        <v>1.4179616599999956</v>
      </c>
      <c r="AH30" s="74">
        <f t="shared" si="11"/>
        <v>1.3992002500000162</v>
      </c>
    </row>
    <row r="31" spans="1:34" x14ac:dyDescent="0.35">
      <c r="A31" s="83" t="s">
        <v>15</v>
      </c>
      <c r="B31" s="4" t="s">
        <v>7</v>
      </c>
      <c r="C31" s="4">
        <v>-301.91086487000001</v>
      </c>
      <c r="D31" s="4">
        <v>-292.84299406999997</v>
      </c>
      <c r="E31" s="4">
        <v>-283.50355802000001</v>
      </c>
      <c r="F31" s="4">
        <v>-288.27986436999998</v>
      </c>
      <c r="L31" s="68" t="str">
        <f t="shared" ref="L31" si="81">INDEX($B$2:$B$5, MATCH(MIN(C30:C33),C30:C33,0))</f>
        <v>top</v>
      </c>
      <c r="M31" s="68" t="str">
        <f t="shared" ref="M31" si="82">INDEX($B$2:$B$5, MATCH(MIN(D30:D33),D30:D33,0))</f>
        <v>top2</v>
      </c>
      <c r="N31" s="68" t="str">
        <f t="shared" ref="N31" si="83">INDEX($B$2:$B$5, MATCH(MIN(E30:E33),E30:E33,0))</f>
        <v>hollow3</v>
      </c>
      <c r="O31" s="68" t="str">
        <f t="shared" ref="O31" si="84">INDEX($B$2:$B$5, MATCH(MIN(F30:F33),F30:F33,0))</f>
        <v>hollow3</v>
      </c>
      <c r="AA31">
        <f t="shared" si="7"/>
        <v>-280.70768591000001</v>
      </c>
      <c r="AC31" s="76" t="s">
        <v>15</v>
      </c>
      <c r="AD31" s="70" t="s">
        <v>25</v>
      </c>
      <c r="AE31" s="74">
        <f t="shared" si="8"/>
        <v>0.83482103999999735</v>
      </c>
      <c r="AF31" s="74">
        <f t="shared" si="9"/>
        <v>-1.7308159999965156E-2</v>
      </c>
      <c r="AG31" s="74">
        <f t="shared" si="10"/>
        <v>0.78312788999999539</v>
      </c>
      <c r="AH31" s="74">
        <f t="shared" si="11"/>
        <v>1.6818215400000249</v>
      </c>
    </row>
    <row r="32" spans="1:34" x14ac:dyDescent="0.35">
      <c r="A32" s="83" t="s">
        <v>15</v>
      </c>
      <c r="B32" s="4" t="s">
        <v>8</v>
      </c>
      <c r="C32" s="4">
        <v>-301.47885581999998</v>
      </c>
      <c r="D32" s="4">
        <v>-292.92956158999999</v>
      </c>
      <c r="E32" s="4">
        <v>-283.34172891999998</v>
      </c>
      <c r="F32" s="4">
        <v>-288.74500655000003</v>
      </c>
      <c r="AA32">
        <f t="shared" si="7"/>
        <v>-280.70768591000001</v>
      </c>
      <c r="AC32" s="76" t="s">
        <v>15</v>
      </c>
      <c r="AD32" s="70" t="s">
        <v>8</v>
      </c>
      <c r="AE32" s="74">
        <f t="shared" si="8"/>
        <v>1.2668300900000307</v>
      </c>
      <c r="AF32" s="74">
        <f t="shared" si="9"/>
        <v>-0.10387567999998204</v>
      </c>
      <c r="AG32" s="74">
        <f t="shared" si="10"/>
        <v>0.94495699000002942</v>
      </c>
      <c r="AH32" s="74">
        <f t="shared" si="11"/>
        <v>1.2166793599999814</v>
      </c>
    </row>
    <row r="33" spans="1:34" x14ac:dyDescent="0.35">
      <c r="A33" s="83" t="s">
        <v>15</v>
      </c>
      <c r="B33" s="4" t="s">
        <v>28</v>
      </c>
      <c r="C33" s="4">
        <v>-301.90880668</v>
      </c>
      <c r="D33" s="4">
        <v>-292.94031610000002</v>
      </c>
      <c r="E33" s="4">
        <v>-283.72676338000002</v>
      </c>
      <c r="F33" s="4">
        <v>-290.34961005000002</v>
      </c>
      <c r="AA33">
        <f t="shared" si="7"/>
        <v>-280.70768591000001</v>
      </c>
      <c r="AC33" s="76" t="s">
        <v>15</v>
      </c>
      <c r="AD33" s="70" t="s">
        <v>26</v>
      </c>
      <c r="AE33" s="74">
        <f t="shared" si="8"/>
        <v>0.83687923000001119</v>
      </c>
      <c r="AF33" s="74">
        <f t="shared" si="9"/>
        <v>-0.11463019000000862</v>
      </c>
      <c r="AG33" s="74">
        <f t="shared" si="10"/>
        <v>0.55992252999998682</v>
      </c>
      <c r="AH33" s="74">
        <f t="shared" si="11"/>
        <v>-0.38792414000001463</v>
      </c>
    </row>
    <row r="34" spans="1:34" x14ac:dyDescent="0.35">
      <c r="A34" s="83" t="s">
        <v>16</v>
      </c>
      <c r="B34" s="4" t="s">
        <v>25</v>
      </c>
      <c r="C34" s="4">
        <v>-294.97634564999998</v>
      </c>
      <c r="D34" s="4">
        <v>-285.68811354000002</v>
      </c>
      <c r="E34" s="4">
        <v>-276.51250277999998</v>
      </c>
      <c r="F34" s="4">
        <v>-282.43812171000002</v>
      </c>
      <c r="G34">
        <f>MIN(C34:C37)-C34</f>
        <v>-5.1959099999976388E-3</v>
      </c>
      <c r="H34">
        <f t="shared" ref="H34" si="85">MIN(D34:D37)-D34</f>
        <v>-0.16439504999999599</v>
      </c>
      <c r="I34">
        <f t="shared" ref="I34" si="86">MIN(E34:E37)-E34</f>
        <v>0</v>
      </c>
      <c r="J34">
        <f t="shared" ref="J34" si="87">MIN(F34:F37)-F34</f>
        <v>-0.30761967999995932</v>
      </c>
      <c r="L34">
        <f t="shared" ref="L34" si="88">MIN(C34:C37)</f>
        <v>-294.98154155999998</v>
      </c>
      <c r="M34">
        <f t="shared" ref="M34" si="89">MIN(D34:D37)</f>
        <v>-285.85250859000001</v>
      </c>
      <c r="N34">
        <f t="shared" ref="N34" si="90">MIN(E34:E37)</f>
        <v>-276.51250277999998</v>
      </c>
      <c r="O34">
        <f t="shared" ref="O34" si="91">MIN(F34:F37)</f>
        <v>-282.74574138999998</v>
      </c>
      <c r="AA34">
        <f t="shared" si="7"/>
        <v>-273.44428147000002</v>
      </c>
      <c r="AC34" s="76" t="s">
        <v>16</v>
      </c>
      <c r="AD34" s="70" t="s">
        <v>7</v>
      </c>
      <c r="AE34" s="74">
        <f t="shared" si="8"/>
        <v>0.50593582000003634</v>
      </c>
      <c r="AF34" s="74">
        <f t="shared" si="9"/>
        <v>-0.12583206999999597</v>
      </c>
      <c r="AG34" s="74">
        <f t="shared" si="10"/>
        <v>0.51077869000004439</v>
      </c>
      <c r="AH34" s="74">
        <f t="shared" si="11"/>
        <v>0.26015976000000274</v>
      </c>
    </row>
    <row r="35" spans="1:34" x14ac:dyDescent="0.35">
      <c r="A35" s="83" t="s">
        <v>16</v>
      </c>
      <c r="B35" s="4" t="s">
        <v>7</v>
      </c>
      <c r="C35" s="4">
        <v>-294.83997948000001</v>
      </c>
      <c r="D35" s="4">
        <v>-285.85250859000001</v>
      </c>
      <c r="E35" s="4">
        <v>-276.29909520000001</v>
      </c>
      <c r="F35" s="4">
        <v>-282.74574138999998</v>
      </c>
      <c r="L35" s="68" t="str">
        <f t="shared" ref="L35" si="92">INDEX($B$2:$B$5, MATCH(MIN(C34:C37),C34:C37,0))</f>
        <v>hollow1</v>
      </c>
      <c r="M35" s="68" t="str">
        <f t="shared" ref="M35" si="93">INDEX($B$2:$B$5, MATCH(MIN(D34:D37),D34:D37,0))</f>
        <v>top</v>
      </c>
      <c r="N35" s="68" t="str">
        <f t="shared" ref="N35" si="94">INDEX($B$2:$B$5, MATCH(MIN(E34:E37),E34:E37,0))</f>
        <v>top2</v>
      </c>
      <c r="O35" s="68" t="str">
        <f t="shared" ref="O35" si="95">INDEX($B$2:$B$5, MATCH(MIN(F34:F37),F34:F37,0))</f>
        <v>top</v>
      </c>
      <c r="AA35">
        <f t="shared" si="7"/>
        <v>-273.44428147000002</v>
      </c>
      <c r="AC35" s="76" t="s">
        <v>16</v>
      </c>
      <c r="AD35" s="70" t="s">
        <v>25</v>
      </c>
      <c r="AE35" s="74">
        <f t="shared" si="8"/>
        <v>0.6423019900000102</v>
      </c>
      <c r="AF35" s="74">
        <f t="shared" si="9"/>
        <v>-0.29022711999999196</v>
      </c>
      <c r="AG35" s="74">
        <f t="shared" si="10"/>
        <v>0.72418627000001079</v>
      </c>
      <c r="AH35" s="74">
        <f t="shared" si="11"/>
        <v>-4.7459919999956579E-2</v>
      </c>
    </row>
    <row r="36" spans="1:34" x14ac:dyDescent="0.35">
      <c r="A36" s="83" t="s">
        <v>16</v>
      </c>
      <c r="B36" s="4" t="s">
        <v>8</v>
      </c>
      <c r="C36" s="4">
        <v>-294.98154155999998</v>
      </c>
      <c r="D36" s="4">
        <v>-285.68119295000002</v>
      </c>
      <c r="E36" s="4">
        <v>-275.74751091000002</v>
      </c>
      <c r="F36" s="4">
        <v>-282.38312639999998</v>
      </c>
      <c r="AA36">
        <f t="shared" si="7"/>
        <v>-273.44428147000002</v>
      </c>
      <c r="AC36" s="76" t="s">
        <v>16</v>
      </c>
      <c r="AD36" s="70" t="s">
        <v>8</v>
      </c>
      <c r="AE36" s="74">
        <f t="shared" si="8"/>
        <v>0.5007399100000387</v>
      </c>
      <c r="AF36" s="74">
        <f t="shared" si="9"/>
        <v>-0.11891148000000307</v>
      </c>
      <c r="AG36" s="74">
        <f t="shared" si="10"/>
        <v>1.2757705600000047</v>
      </c>
      <c r="AH36" s="74">
        <f t="shared" si="11"/>
        <v>0.31515507000004073</v>
      </c>
    </row>
    <row r="37" spans="1:34" x14ac:dyDescent="0.35">
      <c r="A37" s="83" t="s">
        <v>16</v>
      </c>
      <c r="B37" s="4" t="s">
        <v>28</v>
      </c>
      <c r="C37" s="6">
        <v>-294.86687275999998</v>
      </c>
      <c r="D37" s="4">
        <v>-285.71019455999999</v>
      </c>
      <c r="E37" s="4">
        <v>-276.47691722000002</v>
      </c>
      <c r="F37" s="4">
        <v>-282.43383492999999</v>
      </c>
      <c r="AA37">
        <f t="shared" si="7"/>
        <v>-273.44428147000002</v>
      </c>
      <c r="AC37" s="76" t="s">
        <v>16</v>
      </c>
      <c r="AD37" s="70" t="s">
        <v>26</v>
      </c>
      <c r="AE37" s="74">
        <f t="shared" si="8"/>
        <v>0.61540871000004271</v>
      </c>
      <c r="AF37" s="74">
        <f t="shared" si="9"/>
        <v>-0.14791308999996922</v>
      </c>
      <c r="AG37" s="74">
        <f t="shared" si="10"/>
        <v>0.54636425000000299</v>
      </c>
      <c r="AH37" s="74">
        <f t="shared" si="11"/>
        <v>0.2644465400000322</v>
      </c>
    </row>
    <row r="38" spans="1:34" x14ac:dyDescent="0.35">
      <c r="A38" s="83" t="s">
        <v>17</v>
      </c>
      <c r="B38" s="4" t="s">
        <v>25</v>
      </c>
      <c r="C38" s="4">
        <v>-320.48008678999997</v>
      </c>
      <c r="D38" s="4">
        <v>-310.24793936999998</v>
      </c>
      <c r="E38" s="4">
        <v>-301.08537181999998</v>
      </c>
      <c r="F38" s="4">
        <v>-308.39400467000002</v>
      </c>
      <c r="G38">
        <f>MIN(C38:C41)-C38</f>
        <v>-1.6971990000001824E-2</v>
      </c>
      <c r="H38">
        <f t="shared" ref="H38" si="96">MIN(D38:D41)-D38</f>
        <v>0</v>
      </c>
      <c r="I38">
        <f t="shared" ref="I38" si="97">MIN(E38:E41)-E38</f>
        <v>-0.95752115000004778</v>
      </c>
      <c r="J38">
        <f t="shared" ref="J38" si="98">MIN(F38:F41)-F38</f>
        <v>-7.9093709999995099E-2</v>
      </c>
      <c r="L38">
        <f t="shared" ref="L38" si="99">MIN(C38:C41)</f>
        <v>-320.49705877999997</v>
      </c>
      <c r="M38">
        <f t="shared" ref="M38" si="100">MIN(D38:D41)</f>
        <v>-310.24793936999998</v>
      </c>
      <c r="N38">
        <f t="shared" ref="N38" si="101">MIN(E38:E41)</f>
        <v>-302.04289297000003</v>
      </c>
      <c r="O38">
        <f t="shared" ref="O38" si="102">MIN(F38:F41)</f>
        <v>-308.47309838000001</v>
      </c>
      <c r="AA38">
        <f t="shared" si="7"/>
        <v>-297.57701394999998</v>
      </c>
      <c r="AC38" s="76" t="s">
        <v>17</v>
      </c>
      <c r="AD38" s="70" t="s">
        <v>7</v>
      </c>
      <c r="AE38" s="74">
        <f t="shared" si="8"/>
        <v>-0.86507283999999318</v>
      </c>
      <c r="AF38" s="74">
        <f t="shared" si="9"/>
        <v>-0.55292542000000289</v>
      </c>
      <c r="AG38" s="74">
        <f t="shared" si="10"/>
        <v>7.0642130000002634E-2</v>
      </c>
      <c r="AH38" s="74">
        <f t="shared" si="11"/>
        <v>-1.5629907200000352</v>
      </c>
    </row>
    <row r="39" spans="1:34" x14ac:dyDescent="0.35">
      <c r="A39" s="83" t="s">
        <v>17</v>
      </c>
      <c r="B39" s="4" t="s">
        <v>7</v>
      </c>
      <c r="C39" s="4">
        <v>-320.49705877999997</v>
      </c>
      <c r="D39" s="4">
        <v>-310.14738844999999</v>
      </c>
      <c r="E39" s="4">
        <v>-300.23872733000002</v>
      </c>
      <c r="F39" s="4">
        <v>-308.26331519000001</v>
      </c>
      <c r="L39" s="68" t="str">
        <f t="shared" ref="L39" si="103">INDEX($B$2:$B$5, MATCH(MIN(C38:C41),C38:C41,0))</f>
        <v>top</v>
      </c>
      <c r="M39" s="68" t="str">
        <f t="shared" ref="M39" si="104">INDEX($B$2:$B$5, MATCH(MIN(D38:D41),D38:D41,0))</f>
        <v>top2</v>
      </c>
      <c r="N39" s="68" t="str">
        <f t="shared" ref="N39" si="105">INDEX($B$2:$B$5, MATCH(MIN(E38:E41),E38:E41,0))</f>
        <v>hollow3</v>
      </c>
      <c r="O39" s="68" t="str">
        <f t="shared" ref="O39" si="106">INDEX($B$2:$B$5, MATCH(MIN(F38:F41),F38:F41,0))</f>
        <v>hollow3</v>
      </c>
      <c r="AA39">
        <f t="shared" si="7"/>
        <v>-297.57701394999998</v>
      </c>
      <c r="AC39" s="76" t="s">
        <v>17</v>
      </c>
      <c r="AD39" s="70" t="s">
        <v>25</v>
      </c>
      <c r="AE39" s="74">
        <f t="shared" si="8"/>
        <v>-0.88204482999999501</v>
      </c>
      <c r="AF39" s="74">
        <f t="shared" si="9"/>
        <v>-0.45237450000001367</v>
      </c>
      <c r="AG39" s="74">
        <f t="shared" si="10"/>
        <v>0.91728661999996275</v>
      </c>
      <c r="AH39" s="74">
        <f t="shared" si="11"/>
        <v>-1.4323012400000343</v>
      </c>
    </row>
    <row r="40" spans="1:34" x14ac:dyDescent="0.35">
      <c r="A40" s="83" t="s">
        <v>17</v>
      </c>
      <c r="B40" s="4" t="s">
        <v>8</v>
      </c>
      <c r="C40" s="4">
        <v>-320.15710436000001</v>
      </c>
      <c r="D40" s="4">
        <v>-309.42208209</v>
      </c>
      <c r="E40" s="4">
        <v>-301.08541946999998</v>
      </c>
      <c r="F40" s="4">
        <v>-307.63383819000001</v>
      </c>
      <c r="AA40">
        <f t="shared" si="7"/>
        <v>-297.57701394999998</v>
      </c>
      <c r="AC40" s="76" t="s">
        <v>17</v>
      </c>
      <c r="AD40" s="70" t="s">
        <v>8</v>
      </c>
      <c r="AE40" s="74">
        <f t="shared" si="8"/>
        <v>-0.54209041000002545</v>
      </c>
      <c r="AF40" s="74">
        <f t="shared" si="9"/>
        <v>0.27293185999997682</v>
      </c>
      <c r="AG40" s="74">
        <f t="shared" si="10"/>
        <v>7.0594480000003568E-2</v>
      </c>
      <c r="AH40" s="74">
        <f t="shared" si="11"/>
        <v>-0.80282424000002583</v>
      </c>
    </row>
    <row r="41" spans="1:34" x14ac:dyDescent="0.35">
      <c r="A41" s="83" t="s">
        <v>17</v>
      </c>
      <c r="B41" s="4" t="s">
        <v>28</v>
      </c>
      <c r="C41" s="4">
        <v>-320.05399468000002</v>
      </c>
      <c r="D41" s="4">
        <v>-310.24498223000001</v>
      </c>
      <c r="E41" s="8">
        <v>-302.04289297000003</v>
      </c>
      <c r="F41" s="4">
        <v>-308.47309838000001</v>
      </c>
      <c r="AA41">
        <f t="shared" si="7"/>
        <v>-297.57701394999998</v>
      </c>
      <c r="AC41" s="76" t="s">
        <v>17</v>
      </c>
      <c r="AD41" s="70" t="s">
        <v>26</v>
      </c>
      <c r="AE41" s="74">
        <f t="shared" si="8"/>
        <v>-0.43898073000003679</v>
      </c>
      <c r="AF41" s="74">
        <f t="shared" si="9"/>
        <v>-0.54996828000002473</v>
      </c>
      <c r="AG41" s="74">
        <f t="shared" si="10"/>
        <v>-0.88687902000004515</v>
      </c>
      <c r="AH41" s="74">
        <f t="shared" si="11"/>
        <v>-1.6420844300000303</v>
      </c>
    </row>
    <row r="42" spans="1:34" x14ac:dyDescent="0.35">
      <c r="A42" s="83" t="s">
        <v>18</v>
      </c>
      <c r="B42" s="4" t="s">
        <v>25</v>
      </c>
      <c r="C42" s="4">
        <v>-323.61248444</v>
      </c>
      <c r="D42" s="4">
        <v>-314.39138716000002</v>
      </c>
      <c r="E42" s="4">
        <v>-304.66084723</v>
      </c>
      <c r="F42" s="4">
        <v>-311.95225414999999</v>
      </c>
      <c r="G42">
        <f>MIN(C42:C45)-C42</f>
        <v>-0.10146530999998049</v>
      </c>
      <c r="H42">
        <f t="shared" ref="H42" si="107">MIN(D42:D45)-D42</f>
        <v>-0.1254035299999714</v>
      </c>
      <c r="I42">
        <f t="shared" ref="I42" si="108">MIN(E42:E45)-E42</f>
        <v>-0.37999149000000898</v>
      </c>
      <c r="J42">
        <f t="shared" ref="J42" si="109">MIN(F42:F45)-F42</f>
        <v>-6.5472030000023551E-2</v>
      </c>
      <c r="L42">
        <f t="shared" ref="L42" si="110">MIN(C42:C45)</f>
        <v>-323.71394974999998</v>
      </c>
      <c r="M42">
        <f t="shared" ref="M42" si="111">MIN(D42:D45)</f>
        <v>-314.51679068999999</v>
      </c>
      <c r="N42">
        <f t="shared" ref="N42" si="112">MIN(E42:E45)</f>
        <v>-305.04083872000001</v>
      </c>
      <c r="O42">
        <f t="shared" ref="O42" si="113">MIN(F42:F45)</f>
        <v>-312.01772618000001</v>
      </c>
      <c r="AA42">
        <f t="shared" si="7"/>
        <v>-301.57916668000001</v>
      </c>
      <c r="AC42" s="76" t="s">
        <v>18</v>
      </c>
      <c r="AD42" s="70" t="s">
        <v>7</v>
      </c>
      <c r="AE42" s="74">
        <f t="shared" si="8"/>
        <v>4.6822400000112729E-3</v>
      </c>
      <c r="AF42" s="74">
        <f t="shared" si="9"/>
        <v>-0.69422048000000736</v>
      </c>
      <c r="AG42" s="74">
        <f t="shared" si="10"/>
        <v>0.49731945000001287</v>
      </c>
      <c r="AH42" s="74">
        <f t="shared" si="11"/>
        <v>-1.1190874699999731</v>
      </c>
    </row>
    <row r="43" spans="1:34" x14ac:dyDescent="0.35">
      <c r="A43" s="83" t="s">
        <v>18</v>
      </c>
      <c r="B43" s="4" t="s">
        <v>7</v>
      </c>
      <c r="C43" s="4">
        <v>-323.28996725000002</v>
      </c>
      <c r="D43" s="4">
        <v>-313.48975672</v>
      </c>
      <c r="E43" s="4">
        <v>-304.46250441000001</v>
      </c>
      <c r="F43" s="4">
        <v>-311.55382573999998</v>
      </c>
      <c r="L43" s="68" t="str">
        <f t="shared" ref="L43" si="114">INDEX($B$2:$B$5, MATCH(MIN(C42:C45),C42:C45,0))</f>
        <v>hollow3</v>
      </c>
      <c r="M43" s="68" t="str">
        <f t="shared" ref="M43" si="115">INDEX($B$2:$B$5, MATCH(MIN(D42:D45),D42:D45,0))</f>
        <v>hollow3</v>
      </c>
      <c r="N43" s="68" t="str">
        <f t="shared" ref="N43" si="116">INDEX($B$2:$B$5, MATCH(MIN(E42:E45),E42:E45,0))</f>
        <v>hollow3</v>
      </c>
      <c r="O43" s="68" t="str">
        <f t="shared" ref="O43" si="117">INDEX($B$2:$B$5, MATCH(MIN(F42:F45),F42:F45,0))</f>
        <v>hollow3</v>
      </c>
      <c r="AA43">
        <f t="shared" si="7"/>
        <v>-301.57916668000001</v>
      </c>
      <c r="AC43" s="76" t="s">
        <v>18</v>
      </c>
      <c r="AD43" s="70" t="s">
        <v>25</v>
      </c>
      <c r="AE43" s="74">
        <f t="shared" si="8"/>
        <v>0.32719942999999629</v>
      </c>
      <c r="AF43" s="74">
        <f t="shared" si="9"/>
        <v>0.20740996000001211</v>
      </c>
      <c r="AG43" s="74">
        <f t="shared" si="10"/>
        <v>0.69566227000000636</v>
      </c>
      <c r="AH43" s="74">
        <f t="shared" si="11"/>
        <v>-0.72065905999996493</v>
      </c>
    </row>
    <row r="44" spans="1:34" x14ac:dyDescent="0.35">
      <c r="A44" s="83" t="s">
        <v>18</v>
      </c>
      <c r="B44" s="4" t="s">
        <v>8</v>
      </c>
      <c r="C44" s="4">
        <v>-323.45628098999998</v>
      </c>
      <c r="D44" s="4">
        <v>-314.38959076999998</v>
      </c>
      <c r="E44" s="4">
        <v>-304.81129007999999</v>
      </c>
      <c r="F44" s="4">
        <v>-310.98620333999997</v>
      </c>
      <c r="AA44">
        <f t="shared" si="7"/>
        <v>-301.57916668000001</v>
      </c>
      <c r="AC44" s="76" t="s">
        <v>18</v>
      </c>
      <c r="AD44" s="70" t="s">
        <v>8</v>
      </c>
      <c r="AE44" s="74">
        <f t="shared" si="8"/>
        <v>0.16088569000003217</v>
      </c>
      <c r="AF44" s="74">
        <f t="shared" si="9"/>
        <v>-0.69242408999996918</v>
      </c>
      <c r="AG44" s="74">
        <f t="shared" si="10"/>
        <v>0.34687660000002252</v>
      </c>
      <c r="AH44" s="74">
        <f t="shared" si="11"/>
        <v>-0.15303665999996019</v>
      </c>
    </row>
    <row r="45" spans="1:34" x14ac:dyDescent="0.35">
      <c r="A45" s="83" t="s">
        <v>18</v>
      </c>
      <c r="B45" s="4" t="s">
        <v>28</v>
      </c>
      <c r="C45" s="4">
        <v>-323.71394974999998</v>
      </c>
      <c r="D45" s="4">
        <v>-314.51679068999999</v>
      </c>
      <c r="E45" s="5">
        <v>-305.04083872000001</v>
      </c>
      <c r="F45" s="4">
        <v>-312.01772618000001</v>
      </c>
      <c r="AA45">
        <f t="shared" si="7"/>
        <v>-301.57916668000001</v>
      </c>
      <c r="AC45" s="76" t="s">
        <v>18</v>
      </c>
      <c r="AD45" s="70" t="s">
        <v>26</v>
      </c>
      <c r="AE45" s="74">
        <f t="shared" si="8"/>
        <v>-9.6783069999969218E-2</v>
      </c>
      <c r="AF45" s="74">
        <f t="shared" si="9"/>
        <v>-0.81962400999997875</v>
      </c>
      <c r="AG45" s="74">
        <f t="shared" si="10"/>
        <v>0.11732796000000389</v>
      </c>
      <c r="AH45" s="74">
        <f t="shared" si="11"/>
        <v>-1.1845594999999967</v>
      </c>
    </row>
    <row r="46" spans="1:34" x14ac:dyDescent="0.35">
      <c r="A46" s="83" t="s">
        <v>19</v>
      </c>
      <c r="B46" s="4" t="s">
        <v>25</v>
      </c>
      <c r="C46" s="4">
        <v>-323.73520774000002</v>
      </c>
      <c r="D46" s="4">
        <v>-315.01011375000002</v>
      </c>
      <c r="E46" s="4">
        <v>-305.17216468999999</v>
      </c>
      <c r="F46" s="4">
        <v>-311.88736396000002</v>
      </c>
      <c r="G46">
        <f>MIN(C46:C49)-C46</f>
        <v>-0.11114158999998835</v>
      </c>
      <c r="H46">
        <f t="shared" ref="H46" si="118">MIN(D46:D49)-D46</f>
        <v>-3.8158420000002025E-2</v>
      </c>
      <c r="I46">
        <f t="shared" ref="I46" si="119">MIN(E46:E49)-E46</f>
        <v>-6.6091560000018035E-2</v>
      </c>
      <c r="J46">
        <f t="shared" ref="J46" si="120">MIN(F46:F49)-F46</f>
        <v>0</v>
      </c>
      <c r="L46">
        <f t="shared" ref="L46" si="121">MIN(C46:C49)</f>
        <v>-323.84634933000001</v>
      </c>
      <c r="M46">
        <f t="shared" ref="M46" si="122">MIN(D46:D49)</f>
        <v>-315.04827217000002</v>
      </c>
      <c r="N46">
        <f t="shared" ref="N46" si="123">MIN(E46:E49)</f>
        <v>-305.23825625000001</v>
      </c>
      <c r="O46">
        <f t="shared" ref="O46" si="124">MIN(F46:F49)</f>
        <v>-311.88736396000002</v>
      </c>
      <c r="AA46">
        <f t="shared" si="7"/>
        <v>-301.97490397000001</v>
      </c>
      <c r="AC46" s="76" t="s">
        <v>19</v>
      </c>
      <c r="AD46" s="70" t="s">
        <v>7</v>
      </c>
      <c r="AE46" s="74">
        <f t="shared" si="8"/>
        <v>0.27769622999999255</v>
      </c>
      <c r="AF46" s="74">
        <f t="shared" si="9"/>
        <v>-0.91720978000000208</v>
      </c>
      <c r="AG46" s="74">
        <f t="shared" si="10"/>
        <v>0.38173928000002588</v>
      </c>
      <c r="AH46" s="74">
        <f t="shared" si="11"/>
        <v>-0.6584599900000021</v>
      </c>
    </row>
    <row r="47" spans="1:34" x14ac:dyDescent="0.35">
      <c r="A47" s="83" t="s">
        <v>19</v>
      </c>
      <c r="B47" s="4" t="s">
        <v>7</v>
      </c>
      <c r="C47" s="4">
        <v>-323.20424697999999</v>
      </c>
      <c r="D47" s="4">
        <v>-313.95225742000002</v>
      </c>
      <c r="E47" s="4">
        <v>-304.72930126</v>
      </c>
      <c r="F47" s="4">
        <v>-311.53914632999999</v>
      </c>
      <c r="L47" s="68" t="str">
        <f t="shared" ref="L47" si="125">INDEX($B$2:$B$5, MATCH(MIN(C46:C49),C46:C49,0))</f>
        <v>hollow3</v>
      </c>
      <c r="M47" s="68" t="str">
        <f t="shared" ref="M47" si="126">INDEX($B$2:$B$5, MATCH(MIN(D46:D49),D46:D49,0))</f>
        <v>hollow1</v>
      </c>
      <c r="N47" s="68" t="str">
        <f t="shared" ref="N47" si="127">INDEX($B$2:$B$5, MATCH(MIN(E46:E49),E46:E49,0))</f>
        <v>hollow1</v>
      </c>
      <c r="O47" s="68" t="str">
        <f t="shared" ref="O47" si="128">INDEX($B$2:$B$5, MATCH(MIN(F46:F49),F46:F49,0))</f>
        <v>top2</v>
      </c>
      <c r="AA47">
        <f t="shared" si="7"/>
        <v>-301.97490397000001</v>
      </c>
      <c r="AC47" s="76" t="s">
        <v>19</v>
      </c>
      <c r="AD47" s="70" t="s">
        <v>25</v>
      </c>
      <c r="AE47" s="74">
        <f t="shared" si="8"/>
        <v>0.80865699000002023</v>
      </c>
      <c r="AF47" s="74">
        <f t="shared" si="9"/>
        <v>0.14064654999999071</v>
      </c>
      <c r="AG47" s="74">
        <f t="shared" si="10"/>
        <v>0.82460271000001439</v>
      </c>
      <c r="AH47" s="74">
        <f t="shared" si="11"/>
        <v>-0.31024235999998018</v>
      </c>
    </row>
    <row r="48" spans="1:34" x14ac:dyDescent="0.35">
      <c r="A48" s="83" t="s">
        <v>19</v>
      </c>
      <c r="B48" s="4" t="s">
        <v>8</v>
      </c>
      <c r="C48" s="4">
        <v>-323.75901155000003</v>
      </c>
      <c r="D48" s="4">
        <v>-315.04827217000002</v>
      </c>
      <c r="E48" s="5">
        <v>-305.23825625000001</v>
      </c>
      <c r="F48" s="4">
        <v>-310.85491783999998</v>
      </c>
      <c r="AA48">
        <f t="shared" si="7"/>
        <v>-301.97490397000001</v>
      </c>
      <c r="AC48" s="76" t="s">
        <v>19</v>
      </c>
      <c r="AD48" s="70" t="s">
        <v>8</v>
      </c>
      <c r="AE48" s="74">
        <f t="shared" si="8"/>
        <v>0.25389241999998857</v>
      </c>
      <c r="AF48" s="74">
        <f t="shared" si="9"/>
        <v>-0.95536820000000411</v>
      </c>
      <c r="AG48" s="74">
        <f t="shared" si="10"/>
        <v>0.31564772000000785</v>
      </c>
      <c r="AH48" s="74">
        <f t="shared" si="11"/>
        <v>0.37398613000002934</v>
      </c>
    </row>
    <row r="49" spans="1:34" x14ac:dyDescent="0.35">
      <c r="A49" s="83" t="s">
        <v>19</v>
      </c>
      <c r="B49" s="4" t="s">
        <v>28</v>
      </c>
      <c r="C49" s="4">
        <v>-323.84634933000001</v>
      </c>
      <c r="D49" s="4">
        <v>-315.04177761</v>
      </c>
      <c r="E49" s="4">
        <v>-305.17189898999999</v>
      </c>
      <c r="F49" s="4">
        <v>-311.88548558999997</v>
      </c>
      <c r="AA49">
        <f t="shared" si="7"/>
        <v>-301.97490397000001</v>
      </c>
      <c r="AC49" s="76" t="s">
        <v>19</v>
      </c>
      <c r="AD49" s="70" t="s">
        <v>26</v>
      </c>
      <c r="AE49" s="74">
        <f t="shared" si="8"/>
        <v>0.16655464000000419</v>
      </c>
      <c r="AF49" s="74">
        <f t="shared" si="9"/>
        <v>-0.94887363999998264</v>
      </c>
      <c r="AG49" s="74">
        <f t="shared" si="10"/>
        <v>0.38200498000002581</v>
      </c>
      <c r="AH49" s="74">
        <f t="shared" si="11"/>
        <v>-0.65658161999995945</v>
      </c>
    </row>
    <row r="50" spans="1:34" x14ac:dyDescent="0.35">
      <c r="A50" s="83" t="s">
        <v>20</v>
      </c>
      <c r="B50" s="4" t="s">
        <v>25</v>
      </c>
      <c r="C50" s="4">
        <v>-323.64109672000001</v>
      </c>
      <c r="D50" s="4">
        <v>-315.43884485000001</v>
      </c>
      <c r="E50" s="4">
        <v>-305.54892538000001</v>
      </c>
      <c r="F50" s="4">
        <v>-311.6592794</v>
      </c>
      <c r="G50">
        <f>MIN(C50:C53)-C50</f>
        <v>-0.25453020999998444</v>
      </c>
      <c r="H50">
        <f t="shared" ref="H50" si="129">MIN(D50:D53)-D50</f>
        <v>0</v>
      </c>
      <c r="I50">
        <f t="shared" ref="I50" si="130">MIN(E50:E53)-E50</f>
        <v>0</v>
      </c>
      <c r="J50">
        <f t="shared" ref="J50" si="131">MIN(F50:F53)-F50</f>
        <v>0</v>
      </c>
      <c r="L50">
        <f t="shared" ref="L50" si="132">MIN(C50:C53)</f>
        <v>-323.89562692999999</v>
      </c>
      <c r="M50">
        <f t="shared" ref="M50" si="133">MIN(D50:D53)</f>
        <v>-315.43884485000001</v>
      </c>
      <c r="N50">
        <f t="shared" ref="N50" si="134">MIN(E50:E53)</f>
        <v>-305.54892538000001</v>
      </c>
      <c r="O50">
        <f t="shared" ref="O50" si="135">MIN(F50:F53)</f>
        <v>-311.6592794</v>
      </c>
      <c r="AA50">
        <f t="shared" si="7"/>
        <v>-302.03550769999998</v>
      </c>
      <c r="AC50" s="76" t="s">
        <v>20</v>
      </c>
      <c r="AD50" s="70" t="s">
        <v>7</v>
      </c>
      <c r="AE50" s="74">
        <f t="shared" si="8"/>
        <v>0.43241097999997491</v>
      </c>
      <c r="AF50" s="74">
        <f t="shared" si="9"/>
        <v>-1.2853371500000268</v>
      </c>
      <c r="AG50" s="74">
        <f t="shared" si="10"/>
        <v>6.558231999996833E-2</v>
      </c>
      <c r="AH50" s="74">
        <f t="shared" si="11"/>
        <v>-0.36977170000002024</v>
      </c>
    </row>
    <row r="51" spans="1:34" x14ac:dyDescent="0.35">
      <c r="A51" s="83" t="s">
        <v>20</v>
      </c>
      <c r="B51" s="4" t="s">
        <v>7</v>
      </c>
      <c r="C51" s="4">
        <v>-323.27135304000001</v>
      </c>
      <c r="D51" s="4">
        <v>-313.95272081000002</v>
      </c>
      <c r="E51" s="4">
        <v>-304.81602098000002</v>
      </c>
      <c r="F51" s="4">
        <v>-309.42469705000002</v>
      </c>
      <c r="L51" s="68" t="str">
        <f t="shared" ref="L51" si="136">INDEX($B$2:$B$5, MATCH(MIN(C50:C53),C50:C53,0))</f>
        <v>hollow3</v>
      </c>
      <c r="M51" s="68" t="str">
        <f t="shared" ref="M51" si="137">INDEX($B$2:$B$5, MATCH(MIN(D50:D53),D50:D53,0))</f>
        <v>top2</v>
      </c>
      <c r="N51" s="68" t="str">
        <f t="shared" ref="N51" si="138">INDEX($B$2:$B$5, MATCH(MIN(E50:E53),E50:E53,0))</f>
        <v>top2</v>
      </c>
      <c r="O51" s="68" t="str">
        <f t="shared" ref="O51" si="139">INDEX($B$2:$B$5, MATCH(MIN(F50:F53),F50:F53,0))</f>
        <v>top2</v>
      </c>
      <c r="AA51">
        <f t="shared" si="7"/>
        <v>-302.03550769999998</v>
      </c>
      <c r="AC51" s="76" t="s">
        <v>20</v>
      </c>
      <c r="AD51" s="70" t="s">
        <v>25</v>
      </c>
      <c r="AE51" s="74">
        <f t="shared" si="8"/>
        <v>0.80215465999997404</v>
      </c>
      <c r="AF51" s="74">
        <f t="shared" si="9"/>
        <v>0.20078688999996608</v>
      </c>
      <c r="AG51" s="74">
        <f t="shared" si="10"/>
        <v>0.79848671999996368</v>
      </c>
      <c r="AH51" s="74">
        <f t="shared" si="11"/>
        <v>1.8648106499999622</v>
      </c>
    </row>
    <row r="52" spans="1:34" x14ac:dyDescent="0.35">
      <c r="A52" s="83" t="s">
        <v>20</v>
      </c>
      <c r="B52" s="4" t="s">
        <v>8</v>
      </c>
      <c r="C52" s="4">
        <v>-323.82907692999999</v>
      </c>
      <c r="D52" s="4">
        <v>-315.38868944000001</v>
      </c>
      <c r="E52" s="4">
        <v>-305.15995736000002</v>
      </c>
      <c r="F52" s="4">
        <v>-310.53089526999997</v>
      </c>
      <c r="AA52">
        <f t="shared" si="7"/>
        <v>-302.03550769999998</v>
      </c>
      <c r="AC52" s="76" t="s">
        <v>20</v>
      </c>
      <c r="AD52" s="70" t="s">
        <v>8</v>
      </c>
      <c r="AE52" s="74">
        <f t="shared" si="8"/>
        <v>0.24443076999999702</v>
      </c>
      <c r="AF52" s="74">
        <f t="shared" si="9"/>
        <v>-1.2351817400000247</v>
      </c>
      <c r="AG52" s="74">
        <f t="shared" si="10"/>
        <v>0.45455033999996131</v>
      </c>
      <c r="AH52" s="74">
        <f t="shared" si="11"/>
        <v>0.75861243000000878</v>
      </c>
    </row>
    <row r="53" spans="1:34" x14ac:dyDescent="0.35">
      <c r="A53" s="83" t="s">
        <v>20</v>
      </c>
      <c r="B53" s="4" t="s">
        <v>28</v>
      </c>
      <c r="C53" s="4">
        <v>-323.89562692999999</v>
      </c>
      <c r="D53" s="4">
        <v>-315.38714483000001</v>
      </c>
      <c r="E53" s="4">
        <v>-305.50757906000001</v>
      </c>
      <c r="F53" s="4">
        <v>-311.64248269000001</v>
      </c>
      <c r="AA53">
        <f t="shared" si="7"/>
        <v>-302.03550769999998</v>
      </c>
      <c r="AC53" s="76" t="s">
        <v>20</v>
      </c>
      <c r="AD53" s="70" t="s">
        <v>26</v>
      </c>
      <c r="AE53" s="74">
        <f t="shared" si="8"/>
        <v>0.17788076999999047</v>
      </c>
      <c r="AF53" s="74">
        <f t="shared" si="9"/>
        <v>-1.2336371300000284</v>
      </c>
      <c r="AG53" s="74">
        <f t="shared" si="10"/>
        <v>0.10692863999997071</v>
      </c>
      <c r="AH53" s="74">
        <f t="shared" si="11"/>
        <v>-0.35297499000002608</v>
      </c>
    </row>
    <row r="54" spans="1:34" x14ac:dyDescent="0.35">
      <c r="A54" s="83" t="s">
        <v>21</v>
      </c>
      <c r="B54" s="4" t="s">
        <v>25</v>
      </c>
      <c r="C54" s="4">
        <v>-318.05658306999999</v>
      </c>
      <c r="D54" s="4">
        <v>-309.70475400999999</v>
      </c>
      <c r="E54" s="4">
        <v>-299.95551810000001</v>
      </c>
      <c r="F54" s="4">
        <v>-304.75000671999999</v>
      </c>
      <c r="G54">
        <f>MIN(C54:C57)-C54</f>
        <v>0</v>
      </c>
      <c r="H54">
        <f t="shared" ref="H54" si="140">MIN(D54:D57)-D54</f>
        <v>0</v>
      </c>
      <c r="I54">
        <f t="shared" ref="I54" si="141">MIN(E54:E57)-E54</f>
        <v>-6.5985399999703986E-3</v>
      </c>
      <c r="J54">
        <f t="shared" ref="J54" si="142">MIN(F54:F57)-F54</f>
        <v>-7.2750300000166135E-3</v>
      </c>
      <c r="L54">
        <f t="shared" ref="L54" si="143">MIN(C54:C57)</f>
        <v>-318.05658306999999</v>
      </c>
      <c r="M54">
        <f t="shared" ref="M54" si="144">MIN(D54:D57)</f>
        <v>-309.70475400999999</v>
      </c>
      <c r="N54">
        <f t="shared" ref="N54" si="145">MIN(E54:E57)</f>
        <v>-299.96211663999998</v>
      </c>
      <c r="O54">
        <f t="shared" ref="O54" si="146">MIN(F54:F57)</f>
        <v>-304.75728175</v>
      </c>
      <c r="AA54">
        <f t="shared" si="7"/>
        <v>-296.21280115000002</v>
      </c>
      <c r="AC54" s="76" t="s">
        <v>21</v>
      </c>
      <c r="AD54" s="70" t="s">
        <v>7</v>
      </c>
      <c r="AE54" s="74">
        <f t="shared" si="8"/>
        <v>0.19421808000003038</v>
      </c>
      <c r="AF54" s="74">
        <f t="shared" si="9"/>
        <v>-1.3739528599999691</v>
      </c>
      <c r="AG54" s="74">
        <f t="shared" si="10"/>
        <v>-0.16371694999998754</v>
      </c>
      <c r="AH54" s="74">
        <f t="shared" si="11"/>
        <v>0.71679443000003085</v>
      </c>
    </row>
    <row r="55" spans="1:34" x14ac:dyDescent="0.35">
      <c r="A55" s="83" t="s">
        <v>21</v>
      </c>
      <c r="B55" s="4" t="s">
        <v>7</v>
      </c>
      <c r="C55" s="4">
        <v>-317.47949188000001</v>
      </c>
      <c r="D55" s="4">
        <v>-308.37541093999999</v>
      </c>
      <c r="E55" s="4">
        <v>-299.04666216999999</v>
      </c>
      <c r="F55" s="4">
        <v>-303.60708612000002</v>
      </c>
      <c r="L55" s="68" t="str">
        <f t="shared" ref="L55" si="147">INDEX($B$2:$B$5, MATCH(MIN(C54:C57),C54:C57,0))</f>
        <v>top2</v>
      </c>
      <c r="M55" s="68" t="str">
        <f t="shared" ref="M55" si="148">INDEX($B$2:$B$5, MATCH(MIN(D54:D57),D54:D57,0))</f>
        <v>top2</v>
      </c>
      <c r="N55" s="68" t="str">
        <f t="shared" ref="N55" si="149">INDEX($B$2:$B$5, MATCH(MIN(E54:E57),E54:E57,0))</f>
        <v>hollow3</v>
      </c>
      <c r="O55" s="68" t="str">
        <f t="shared" ref="O55" si="150">INDEX($B$2:$B$5, MATCH(MIN(F54:F57),F54:F57,0))</f>
        <v>hollow3</v>
      </c>
      <c r="AA55">
        <f t="shared" si="7"/>
        <v>-296.21280115000002</v>
      </c>
      <c r="AC55" s="76" t="s">
        <v>21</v>
      </c>
      <c r="AD55" s="70" t="s">
        <v>25</v>
      </c>
      <c r="AE55" s="74">
        <f t="shared" si="8"/>
        <v>0.77130927000000638</v>
      </c>
      <c r="AF55" s="74">
        <f t="shared" si="9"/>
        <v>-4.4609789999976002E-2</v>
      </c>
      <c r="AG55" s="74">
        <f t="shared" si="10"/>
        <v>0.74513898000002809</v>
      </c>
      <c r="AH55" s="74">
        <f t="shared" si="11"/>
        <v>1.8597150299999989</v>
      </c>
    </row>
    <row r="56" spans="1:34" x14ac:dyDescent="0.35">
      <c r="A56" s="83" t="s">
        <v>21</v>
      </c>
      <c r="B56" s="4" t="s">
        <v>8</v>
      </c>
      <c r="C56" s="4">
        <v>-318.02775080999999</v>
      </c>
      <c r="D56" s="4">
        <v>-308.73920852999998</v>
      </c>
      <c r="E56" s="4">
        <v>-299.35475704999999</v>
      </c>
      <c r="F56" s="4">
        <v>-304.67245937000001</v>
      </c>
      <c r="AA56">
        <f t="shared" si="7"/>
        <v>-296.21280115000002</v>
      </c>
      <c r="AC56" s="76" t="s">
        <v>21</v>
      </c>
      <c r="AD56" s="70" t="s">
        <v>8</v>
      </c>
      <c r="AE56" s="74">
        <f t="shared" si="8"/>
        <v>0.22305034000003188</v>
      </c>
      <c r="AF56" s="74">
        <f t="shared" si="9"/>
        <v>-0.40840737999996612</v>
      </c>
      <c r="AG56" s="74">
        <f t="shared" si="10"/>
        <v>0.43704410000002936</v>
      </c>
      <c r="AH56" s="74">
        <f t="shared" si="11"/>
        <v>0.79434178000000566</v>
      </c>
    </row>
    <row r="57" spans="1:34" x14ac:dyDescent="0.35">
      <c r="A57" s="83" t="s">
        <v>21</v>
      </c>
      <c r="B57" s="4" t="s">
        <v>28</v>
      </c>
      <c r="C57" s="4">
        <v>-317.22368598999998</v>
      </c>
      <c r="D57" s="4">
        <v>-309.70313784000001</v>
      </c>
      <c r="E57" s="5">
        <v>-299.96211663999998</v>
      </c>
      <c r="F57" s="4">
        <v>-304.75728175</v>
      </c>
      <c r="AA57">
        <f t="shared" si="7"/>
        <v>-296.21280115000002</v>
      </c>
      <c r="AC57" s="76" t="s">
        <v>21</v>
      </c>
      <c r="AD57" s="70" t="s">
        <v>26</v>
      </c>
      <c r="AE57" s="74">
        <f t="shared" si="8"/>
        <v>1.0271151600000397</v>
      </c>
      <c r="AF57" s="74">
        <f t="shared" si="9"/>
        <v>-1.372336689999992</v>
      </c>
      <c r="AG57" s="74">
        <f t="shared" si="10"/>
        <v>-0.17031548999995794</v>
      </c>
      <c r="AH57" s="74">
        <f t="shared" si="11"/>
        <v>0.70951940000001423</v>
      </c>
    </row>
    <row r="58" spans="1:34" x14ac:dyDescent="0.35">
      <c r="A58" s="83" t="s">
        <v>22</v>
      </c>
      <c r="B58" s="4" t="s">
        <v>25</v>
      </c>
      <c r="C58" s="4">
        <v>-313.84824441000001</v>
      </c>
      <c r="D58" s="4">
        <v>-305.06667904</v>
      </c>
      <c r="E58" s="4">
        <v>-295.63712993000001</v>
      </c>
      <c r="F58" s="4">
        <v>-300.08724581000001</v>
      </c>
      <c r="G58">
        <f>MIN(C58:C61)-C58</f>
        <v>0</v>
      </c>
      <c r="H58">
        <f t="shared" ref="H58" si="151">MIN(D58:D61)-D58</f>
        <v>-1.6683650000004491E-2</v>
      </c>
      <c r="I58">
        <f t="shared" ref="I58" si="152">MIN(E58:E61)-E58</f>
        <v>0</v>
      </c>
      <c r="J58">
        <f t="shared" ref="J58" si="153">MIN(F58:F61)-F58</f>
        <v>-1.3772505299999693</v>
      </c>
      <c r="L58">
        <f t="shared" ref="L58" si="154">MIN(C58:C61)</f>
        <v>-313.84824441000001</v>
      </c>
      <c r="M58">
        <f t="shared" ref="M58" si="155">MIN(D58:D61)</f>
        <v>-305.08336269</v>
      </c>
      <c r="N58">
        <f t="shared" ref="N58" si="156">MIN(E58:E61)</f>
        <v>-295.63712993000001</v>
      </c>
      <c r="O58">
        <f>MIN(F58:F60)</f>
        <v>-300.41197734000002</v>
      </c>
      <c r="AA58">
        <f t="shared" si="7"/>
        <v>-292.26745045000001</v>
      </c>
      <c r="AC58" s="76" t="s">
        <v>22</v>
      </c>
      <c r="AD58" s="70" t="s">
        <v>7</v>
      </c>
      <c r="AE58" s="74">
        <f t="shared" si="8"/>
        <v>0.45720604000000575</v>
      </c>
      <c r="AF58" s="74">
        <f t="shared" si="9"/>
        <v>-0.68122858999998392</v>
      </c>
      <c r="AG58" s="74">
        <f t="shared" si="10"/>
        <v>0.20932051999999812</v>
      </c>
      <c r="AH58" s="74">
        <f t="shared" si="11"/>
        <v>1.4342046399999995</v>
      </c>
    </row>
    <row r="59" spans="1:34" x14ac:dyDescent="0.35">
      <c r="A59" s="83" t="s">
        <v>22</v>
      </c>
      <c r="B59" s="4" t="s">
        <v>7</v>
      </c>
      <c r="C59" s="4">
        <v>-313.57153690000001</v>
      </c>
      <c r="D59" s="4">
        <v>-304.52068272999998</v>
      </c>
      <c r="E59" s="4">
        <v>-295.11776751999997</v>
      </c>
      <c r="F59" s="4">
        <v>-299.72449420999999</v>
      </c>
      <c r="L59" s="68" t="str">
        <f t="shared" ref="L59" si="157">INDEX($B$2:$B$5, MATCH(MIN(C58:C61),C58:C61,0))</f>
        <v>top2</v>
      </c>
      <c r="M59" s="68" t="str">
        <f t="shared" ref="M59" si="158">INDEX($B$2:$B$5, MATCH(MIN(D58:D61),D58:D61,0))</f>
        <v>hollow3</v>
      </c>
      <c r="N59" s="68" t="str">
        <f t="shared" ref="N59" si="159">INDEX($B$2:$B$5, MATCH(MIN(E58:E61),E58:E61,0))</f>
        <v>top2</v>
      </c>
      <c r="O59" s="68" t="str">
        <f t="shared" ref="O59" si="160">INDEX($B$2:$B$5, MATCH(MIN(F58:F61),F58:F61,0))</f>
        <v>hollow3</v>
      </c>
      <c r="AA59">
        <f t="shared" si="7"/>
        <v>-292.26745045000001</v>
      </c>
      <c r="AC59" s="76" t="s">
        <v>22</v>
      </c>
      <c r="AD59" s="70" t="s">
        <v>25</v>
      </c>
      <c r="AE59" s="74">
        <f t="shared" si="8"/>
        <v>0.73391355000000003</v>
      </c>
      <c r="AF59" s="74">
        <f t="shared" si="9"/>
        <v>-0.13523227999996301</v>
      </c>
      <c r="AG59" s="74">
        <f t="shared" si="10"/>
        <v>0.72868293000004014</v>
      </c>
      <c r="AH59" s="74">
        <f t="shared" si="11"/>
        <v>1.7969562400000236</v>
      </c>
    </row>
    <row r="60" spans="1:34" x14ac:dyDescent="0.35">
      <c r="A60" s="83" t="s">
        <v>22</v>
      </c>
      <c r="B60" s="4" t="s">
        <v>8</v>
      </c>
      <c r="C60" s="4">
        <v>-313.74429992</v>
      </c>
      <c r="D60" s="4">
        <v>-304.38679114000001</v>
      </c>
      <c r="E60" s="4">
        <v>-295.34405816999998</v>
      </c>
      <c r="F60" s="4">
        <v>-300.41197734000002</v>
      </c>
      <c r="AA60">
        <f t="shared" si="7"/>
        <v>-292.26745045000001</v>
      </c>
      <c r="AC60" s="76" t="s">
        <v>22</v>
      </c>
      <c r="AD60" s="70" t="s">
        <v>8</v>
      </c>
      <c r="AE60" s="74">
        <f t="shared" si="8"/>
        <v>0.56115053000000925</v>
      </c>
      <c r="AF60" s="74">
        <f t="shared" si="9"/>
        <v>-1.3406900000010324E-3</v>
      </c>
      <c r="AG60" s="74">
        <f t="shared" si="10"/>
        <v>0.50239228000003022</v>
      </c>
      <c r="AH60" s="74">
        <f t="shared" si="11"/>
        <v>1.1094731099999913</v>
      </c>
    </row>
    <row r="61" spans="1:34" x14ac:dyDescent="0.35">
      <c r="A61" s="83" t="s">
        <v>22</v>
      </c>
      <c r="B61" s="4" t="s">
        <v>28</v>
      </c>
      <c r="C61" s="4">
        <v>-313.68315787</v>
      </c>
      <c r="D61" s="4">
        <v>-305.08336269</v>
      </c>
      <c r="E61" s="4">
        <v>-295.41285617</v>
      </c>
      <c r="F61" s="4">
        <v>-301.46449633999998</v>
      </c>
      <c r="AA61">
        <f t="shared" si="7"/>
        <v>-292.26745045000001</v>
      </c>
      <c r="AC61" s="76" t="s">
        <v>22</v>
      </c>
      <c r="AD61" s="70" t="s">
        <v>26</v>
      </c>
      <c r="AE61" s="74">
        <f t="shared" si="8"/>
        <v>0.62229258000001009</v>
      </c>
      <c r="AF61" s="74">
        <f t="shared" si="9"/>
        <v>-0.69791223999998842</v>
      </c>
      <c r="AG61" s="74">
        <f t="shared" si="10"/>
        <v>0.43359428000001499</v>
      </c>
      <c r="AH61" s="74">
        <f t="shared" si="11"/>
        <v>5.6954110000030145E-2</v>
      </c>
    </row>
    <row r="62" spans="1:34" x14ac:dyDescent="0.35">
      <c r="A62" s="83" t="s">
        <v>23</v>
      </c>
      <c r="B62" s="4" t="s">
        <v>25</v>
      </c>
      <c r="C62" s="4">
        <v>-297.68829260000001</v>
      </c>
      <c r="D62" s="4">
        <v>-289.41807712000002</v>
      </c>
      <c r="E62" s="4">
        <v>-279.65739970999999</v>
      </c>
      <c r="F62" s="4">
        <v>-284.98305628999998</v>
      </c>
      <c r="G62">
        <f>MIN(C62:C65)-C62</f>
        <v>-0.67926410999996278</v>
      </c>
      <c r="H62">
        <f t="shared" ref="H62" si="161">MIN(D62:D65)-D62</f>
        <v>-1.0553399999992052E-2</v>
      </c>
      <c r="I62">
        <f t="shared" ref="I62" si="162">MIN(E62:E65)-E62</f>
        <v>-0.4504502799999841</v>
      </c>
      <c r="J62">
        <f t="shared" ref="J62" si="163">MIN(F62:F65)-F62</f>
        <v>-1.8894457700000089</v>
      </c>
      <c r="L62">
        <f t="shared" ref="L62" si="164">MIN(C62:C65)</f>
        <v>-298.36755670999997</v>
      </c>
      <c r="M62">
        <f t="shared" ref="M62" si="165">MIN(D62:D65)</f>
        <v>-289.42863052000001</v>
      </c>
      <c r="N62">
        <f t="shared" ref="N62" si="166">MIN(E62:E65)</f>
        <v>-280.10784998999998</v>
      </c>
      <c r="O62">
        <f>MIN(F62:F64)</f>
        <v>-284.98305628999998</v>
      </c>
      <c r="AA62">
        <f t="shared" si="7"/>
        <v>-277.19962347000001</v>
      </c>
      <c r="AC62" s="76" t="s">
        <v>23</v>
      </c>
      <c r="AD62" s="70" t="s">
        <v>7</v>
      </c>
      <c r="AE62" s="74">
        <f t="shared" si="8"/>
        <v>1.5493308699999946</v>
      </c>
      <c r="AF62" s="74">
        <f t="shared" si="9"/>
        <v>-0.1004536500000146</v>
      </c>
      <c r="AG62" s="74">
        <f t="shared" si="10"/>
        <v>1.1212237600000132</v>
      </c>
      <c r="AH62" s="74">
        <f t="shared" si="11"/>
        <v>1.4705671800000268</v>
      </c>
    </row>
    <row r="63" spans="1:34" x14ac:dyDescent="0.35">
      <c r="A63" s="83" t="s">
        <v>23</v>
      </c>
      <c r="B63" s="4" t="s">
        <v>7</v>
      </c>
      <c r="C63" s="4">
        <v>-298.30857868999999</v>
      </c>
      <c r="D63" s="4">
        <v>-289.21735783999998</v>
      </c>
      <c r="E63" s="4">
        <v>-279.95576103000002</v>
      </c>
      <c r="F63" s="4">
        <v>-284.54875597</v>
      </c>
      <c r="L63" s="68" t="str">
        <f t="shared" ref="L63" si="167">INDEX($B$2:$B$5, MATCH(MIN(C62:C65),C62:C65,0))</f>
        <v>hollow3</v>
      </c>
      <c r="M63" s="68" t="str">
        <f t="shared" ref="M63" si="168">INDEX($B$2:$B$5, MATCH(MIN(D62:D65),D62:D65,0))</f>
        <v>hollow3</v>
      </c>
      <c r="N63" s="68" t="str">
        <f t="shared" ref="N63" si="169">INDEX($B$2:$B$5, MATCH(MIN(E62:E65),E62:E65,0))</f>
        <v>hollow3</v>
      </c>
      <c r="O63" s="68" t="str">
        <f t="shared" ref="O63" si="170">INDEX($B$2:$B$5, MATCH(MIN(F62:F65),F62:F65,0))</f>
        <v>hollow3</v>
      </c>
      <c r="AA63">
        <f t="shared" si="7"/>
        <v>-277.19962347000001</v>
      </c>
      <c r="AC63" s="76" t="s">
        <v>23</v>
      </c>
      <c r="AD63" s="70" t="s">
        <v>25</v>
      </c>
      <c r="AE63" s="74">
        <f t="shared" si="8"/>
        <v>0.92904478000001545</v>
      </c>
      <c r="AF63" s="74">
        <f t="shared" si="9"/>
        <v>0.1002656300000293</v>
      </c>
      <c r="AG63" s="74">
        <f t="shared" si="10"/>
        <v>0.82286243999998687</v>
      </c>
      <c r="AH63" s="74">
        <f t="shared" si="11"/>
        <v>1.9048675000000039</v>
      </c>
    </row>
    <row r="64" spans="1:34" x14ac:dyDescent="0.35">
      <c r="A64" s="83" t="s">
        <v>23</v>
      </c>
      <c r="B64" s="4" t="s">
        <v>8</v>
      </c>
      <c r="C64" s="4">
        <v>-297.68338904000001</v>
      </c>
      <c r="D64" s="4">
        <v>-289.41212282999999</v>
      </c>
      <c r="E64" s="4">
        <v>-279.65536350999997</v>
      </c>
      <c r="F64" s="4">
        <v>-284.93798662</v>
      </c>
      <c r="AA64">
        <f t="shared" si="7"/>
        <v>-277.19962347000001</v>
      </c>
      <c r="AC64" s="76" t="s">
        <v>23</v>
      </c>
      <c r="AD64" s="70" t="s">
        <v>8</v>
      </c>
      <c r="AE64" s="74">
        <f t="shared" si="8"/>
        <v>1.5542344299999971</v>
      </c>
      <c r="AF64" s="74">
        <f t="shared" si="9"/>
        <v>-9.4499359999980825E-2</v>
      </c>
      <c r="AG64" s="74">
        <f t="shared" si="10"/>
        <v>1.1232599600000337</v>
      </c>
      <c r="AH64" s="74">
        <f t="shared" si="11"/>
        <v>1.5156368500000021</v>
      </c>
    </row>
    <row r="65" spans="1:34" x14ac:dyDescent="0.35">
      <c r="A65" s="83" t="s">
        <v>23</v>
      </c>
      <c r="B65" s="4" t="s">
        <v>28</v>
      </c>
      <c r="C65" s="4">
        <v>-298.36755670999997</v>
      </c>
      <c r="D65" s="4">
        <v>-289.42863052000001</v>
      </c>
      <c r="E65" s="5">
        <v>-280.10784998999998</v>
      </c>
      <c r="F65" s="4">
        <v>-286.87250205999999</v>
      </c>
      <c r="AA65">
        <f t="shared" si="7"/>
        <v>-277.19962347000001</v>
      </c>
      <c r="AC65" s="76" t="s">
        <v>23</v>
      </c>
      <c r="AD65" s="70" t="s">
        <v>26</v>
      </c>
      <c r="AE65" s="74">
        <f t="shared" si="8"/>
        <v>0.8700667600000318</v>
      </c>
      <c r="AF65" s="74">
        <f t="shared" si="9"/>
        <v>-0.11100705000000666</v>
      </c>
      <c r="AG65" s="74">
        <f t="shared" si="10"/>
        <v>0.67077348000002912</v>
      </c>
      <c r="AH65" s="74">
        <f t="shared" si="11"/>
        <v>-0.41887858999998206</v>
      </c>
    </row>
  </sheetData>
  <mergeCells count="32">
    <mergeCell ref="A22:A25"/>
    <mergeCell ref="A2:A5"/>
    <mergeCell ref="A6:A9"/>
    <mergeCell ref="A10:A13"/>
    <mergeCell ref="A14:A17"/>
    <mergeCell ref="A18:A21"/>
    <mergeCell ref="A50:A53"/>
    <mergeCell ref="A54:A57"/>
    <mergeCell ref="A58:A61"/>
    <mergeCell ref="A62:A65"/>
    <mergeCell ref="A26:A29"/>
    <mergeCell ref="A30:A33"/>
    <mergeCell ref="A34:A37"/>
    <mergeCell ref="A38:A41"/>
    <mergeCell ref="A42:A45"/>
    <mergeCell ref="A46:A49"/>
    <mergeCell ref="AC2:AC5"/>
    <mergeCell ref="AC6:AC9"/>
    <mergeCell ref="AC10:AC13"/>
    <mergeCell ref="AC14:AC17"/>
    <mergeCell ref="AC18:AC21"/>
    <mergeCell ref="AC22:AC25"/>
    <mergeCell ref="AC26:AC29"/>
    <mergeCell ref="AC30:AC33"/>
    <mergeCell ref="AC34:AC37"/>
    <mergeCell ref="AC38:AC41"/>
    <mergeCell ref="AC62:AC65"/>
    <mergeCell ref="AC42:AC45"/>
    <mergeCell ref="AC46:AC49"/>
    <mergeCell ref="AC50:AC53"/>
    <mergeCell ref="AC54:AC57"/>
    <mergeCell ref="AC58:AC6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K1" workbookViewId="0">
      <selection activeCell="Y19" sqref="Y19"/>
    </sheetView>
  </sheetViews>
  <sheetFormatPr defaultRowHeight="14.5" x14ac:dyDescent="0.35"/>
  <sheetData>
    <row r="1" spans="1:29" x14ac:dyDescent="0.35">
      <c r="L1" s="80" t="s">
        <v>39</v>
      </c>
      <c r="M1" s="80"/>
      <c r="N1" s="80"/>
      <c r="O1" s="80"/>
      <c r="Q1" s="81" t="s">
        <v>40</v>
      </c>
      <c r="R1" s="81"/>
      <c r="T1" s="80" t="s">
        <v>41</v>
      </c>
      <c r="U1" s="80"/>
      <c r="V1" s="80"/>
      <c r="W1" s="80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1:29" x14ac:dyDescent="0.35">
      <c r="B3" t="s">
        <v>55</v>
      </c>
      <c r="C3">
        <v>-285.37088276999998</v>
      </c>
      <c r="D3">
        <f>single!L54</f>
        <v>-307.00320395</v>
      </c>
      <c r="E3">
        <f>single!M54</f>
        <v>-297.85147833000002</v>
      </c>
      <c r="F3">
        <f>single!N54</f>
        <v>-288.60726597000001</v>
      </c>
      <c r="G3">
        <f>single!O54</f>
        <v>-293.37647772999998</v>
      </c>
      <c r="I3" s="11" t="s">
        <v>36</v>
      </c>
      <c r="J3" s="10">
        <v>-7.1580000000000004</v>
      </c>
      <c r="K3" s="40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5">
        <f>D3+$Y$33</f>
        <v>-306.51720395000001</v>
      </c>
      <c r="R3" s="15">
        <f>E3+$Y$34</f>
        <v>-297.84147833000003</v>
      </c>
      <c r="S3" s="40" t="s">
        <v>70</v>
      </c>
      <c r="T3" s="2">
        <v>0</v>
      </c>
      <c r="U3" s="14">
        <f>Q3-C3-0.5*$Y$25-$Y$26</f>
        <v>0.81967881999997161</v>
      </c>
      <c r="V3" s="16">
        <f>R3+$Y$27-C3-$Y$25-$Y$26</f>
        <v>0.21640443999995185</v>
      </c>
      <c r="W3" s="14">
        <f>$Y$28+$Y$27-$Y$26-$Y$25</f>
        <v>0.12300000000000111</v>
      </c>
      <c r="X3" s="40" t="s">
        <v>70</v>
      </c>
      <c r="Y3" s="15">
        <f>Q3-C3-0.5*$Y$25-$Y$26</f>
        <v>0.81967881999997161</v>
      </c>
      <c r="Z3" s="15">
        <f>R3+$Y$27-$Y$26-$Y$25-C3</f>
        <v>0.21640443999996251</v>
      </c>
      <c r="AA3" s="15">
        <f>F3+$Y$32-C3-0.5*$Y$25</f>
        <v>0.50061679999998709</v>
      </c>
      <c r="AB3" s="15">
        <f>G3+$Y$35+0.5*$Y$25-C3-$Y$27</f>
        <v>1.5814050399999946</v>
      </c>
      <c r="AC3" s="15">
        <f>Y3-AA3</f>
        <v>0.31906201999998451</v>
      </c>
    </row>
    <row r="4" spans="1:29" x14ac:dyDescent="0.35">
      <c r="A4" s="7"/>
      <c r="B4" s="7" t="s">
        <v>6</v>
      </c>
      <c r="C4" s="7">
        <v>-296.83300179000003</v>
      </c>
      <c r="D4" s="7">
        <f ca="1">triangle!U2</f>
        <v>-318.76524065000001</v>
      </c>
      <c r="E4" s="7">
        <f ca="1">triangle!V2</f>
        <v>-309.58541288999999</v>
      </c>
      <c r="F4" s="7">
        <f ca="1">triangle!W2</f>
        <v>-300.25727468000002</v>
      </c>
      <c r="G4" s="7">
        <f ca="1">triangle!X2</f>
        <v>-307.00631091999998</v>
      </c>
      <c r="H4" s="7"/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0.1057611400000158</v>
      </c>
      <c r="M4" s="7">
        <f t="shared" ref="M4:M19" ca="1" si="1">E4-C4-$J$6</f>
        <v>-0.63441109999996037</v>
      </c>
      <c r="N4" s="7">
        <f t="shared" ref="N4:N19" ca="1" si="2">F4-C4-0.5*$J$3</f>
        <v>0.15472711000000272</v>
      </c>
      <c r="O4" s="7">
        <f t="shared" ref="O4:O19" ca="1" si="3">G4-C4-$J$5+0.5*$J$3</f>
        <v>-0.91930912999995007</v>
      </c>
      <c r="P4" s="7"/>
      <c r="Q4" s="19">
        <f t="shared" ref="Q4:Q18" ca="1" si="4">D4+$Y$33</f>
        <v>-318.27924065000002</v>
      </c>
      <c r="R4" s="19">
        <f t="shared" ref="R4:R19" ca="1" si="5">E4+$Y$34</f>
        <v>-309.57541289</v>
      </c>
      <c r="S4" s="7" t="s">
        <v>6</v>
      </c>
      <c r="T4" s="20">
        <v>0</v>
      </c>
      <c r="U4" s="21">
        <f t="shared" ref="U4:U19" ca="1" si="6">Q4-C4-0.5*$Y$25-$Y$26</f>
        <v>0.51976114000000706</v>
      </c>
      <c r="V4" s="22">
        <f t="shared" ref="V4:V19" ca="1" si="7">R4+$Y$27-C4-$Y$25-$Y$26</f>
        <v>-5.5411099999968627E-2</v>
      </c>
      <c r="W4" s="21">
        <f>$Y$28+$Y$27-$Y$26-$Y$25</f>
        <v>0.12300000000000111</v>
      </c>
      <c r="X4" s="21" t="s">
        <v>6</v>
      </c>
      <c r="Y4" s="23">
        <f t="shared" ref="Y4:Y19" ca="1" si="8">Q4-C4-0.5*$Y$25-$Y$26</f>
        <v>0.51976114000000706</v>
      </c>
      <c r="Z4" s="15">
        <f t="shared" ref="Z4:Z19" ca="1" si="9">R4+$Y$27-$Y$26-$Y$25-C4</f>
        <v>-5.5411099999957969E-2</v>
      </c>
      <c r="AA4" s="23">
        <f t="shared" ref="AA4:AA19" ca="1" si="10">F4+$Y$32-C4-0.5*$Y$25</f>
        <v>0.31272711000002396</v>
      </c>
      <c r="AB4" s="23">
        <f t="shared" ref="AB4:AB19" ca="1" si="11">G4+$Y$35+0.5*$Y$25-C4-$Y$27</f>
        <v>-0.58630912999995921</v>
      </c>
      <c r="AC4" s="23">
        <f t="shared" ref="AC4:AC19" ca="1" si="12">Y4-AA4</f>
        <v>0.2070340299999831</v>
      </c>
    </row>
    <row r="5" spans="1:29" x14ac:dyDescent="0.35">
      <c r="A5" s="7"/>
      <c r="B5" s="7" t="s">
        <v>9</v>
      </c>
      <c r="C5" s="7">
        <v>-300.41434888999999</v>
      </c>
      <c r="D5" s="7">
        <f ca="1">triangle!U3</f>
        <v>-322.21391362999998</v>
      </c>
      <c r="E5" s="7">
        <f ca="1">triangle!V3</f>
        <v>-313.35907543000002</v>
      </c>
      <c r="F5" s="7">
        <f ca="1">triangle!W3</f>
        <v>-303.65727085999998</v>
      </c>
      <c r="G5" s="7">
        <f ca="1">triangle!X3</f>
        <v>-310.40204660000001</v>
      </c>
      <c r="H5" s="7"/>
      <c r="I5" s="17" t="s">
        <v>34</v>
      </c>
      <c r="J5" s="18">
        <v>-12.833</v>
      </c>
      <c r="K5" s="7" t="s">
        <v>9</v>
      </c>
      <c r="L5" s="7">
        <f t="shared" ca="1" si="0"/>
        <v>0.23843526000000592</v>
      </c>
      <c r="M5" s="7">
        <f t="shared" ca="1" si="1"/>
        <v>-0.82672654000003298</v>
      </c>
      <c r="N5" s="7">
        <f t="shared" ca="1" si="2"/>
        <v>0.33607803000000258</v>
      </c>
      <c r="O5" s="7">
        <f t="shared" ca="1" si="3"/>
        <v>-0.73369771000002038</v>
      </c>
      <c r="P5" s="7"/>
      <c r="Q5" s="19">
        <f t="shared" ca="1" si="4"/>
        <v>-321.72791362999999</v>
      </c>
      <c r="R5" s="19">
        <f t="shared" ca="1" si="5"/>
        <v>-313.34907543000003</v>
      </c>
      <c r="S5" s="7" t="s">
        <v>9</v>
      </c>
      <c r="T5" s="20">
        <v>0</v>
      </c>
      <c r="U5" s="21">
        <f t="shared" ca="1" si="6"/>
        <v>0.65243525999999719</v>
      </c>
      <c r="V5" s="22">
        <f t="shared" ca="1" si="7"/>
        <v>-0.24772654000004124</v>
      </c>
      <c r="W5" s="21">
        <f t="shared" ref="W5:W19" si="13">$Y$28+$Y$27-$Y$26-$Y$25</f>
        <v>0.12300000000000111</v>
      </c>
      <c r="X5" s="21" t="s">
        <v>9</v>
      </c>
      <c r="Y5" s="23">
        <f t="shared" ca="1" si="8"/>
        <v>0.65243525999999719</v>
      </c>
      <c r="Z5" s="15">
        <f t="shared" ca="1" si="9"/>
        <v>-0.24772654000003058</v>
      </c>
      <c r="AA5" s="23">
        <f t="shared" ca="1" si="10"/>
        <v>0.49407803000002382</v>
      </c>
      <c r="AB5" s="23">
        <f t="shared" ca="1" si="11"/>
        <v>-0.40069771000002952</v>
      </c>
      <c r="AC5" s="23">
        <f t="shared" ca="1" si="12"/>
        <v>0.15835722999997337</v>
      </c>
    </row>
    <row r="6" spans="1:29" x14ac:dyDescent="0.35">
      <c r="B6" t="s">
        <v>10</v>
      </c>
      <c r="C6">
        <v>-299.20091115999998</v>
      </c>
      <c r="D6">
        <f ca="1">triangle!U4</f>
        <v>-321.17281321000002</v>
      </c>
      <c r="E6">
        <f ca="1">triangle!V4</f>
        <v>-312.41639161000001</v>
      </c>
      <c r="F6">
        <f ca="1">triangle!W4</f>
        <v>-303.08458664</v>
      </c>
      <c r="G6">
        <f ca="1">triangle!X4</f>
        <v>-308.94617168000002</v>
      </c>
      <c r="I6" s="11" t="s">
        <v>3</v>
      </c>
      <c r="J6" s="10">
        <v>-12.118</v>
      </c>
      <c r="K6" t="s">
        <v>10</v>
      </c>
      <c r="L6">
        <f t="shared" ca="1" si="0"/>
        <v>6.6097949999960104E-2</v>
      </c>
      <c r="M6">
        <f t="shared" ca="1" si="1"/>
        <v>-1.0974804500000293</v>
      </c>
      <c r="N6">
        <f t="shared" ca="1" si="2"/>
        <v>-0.30467548000002198</v>
      </c>
      <c r="O6">
        <f t="shared" ca="1" si="3"/>
        <v>-0.49126052000004483</v>
      </c>
      <c r="Q6" s="15">
        <f t="shared" ca="1" si="4"/>
        <v>-320.68681321000003</v>
      </c>
      <c r="R6" s="15">
        <f t="shared" ca="1" si="5"/>
        <v>-312.40639161000001</v>
      </c>
      <c r="S6" t="s">
        <v>10</v>
      </c>
      <c r="T6" s="2">
        <v>0</v>
      </c>
      <c r="U6" s="14">
        <f t="shared" ca="1" si="6"/>
        <v>0.48009794999995137</v>
      </c>
      <c r="V6" s="16">
        <f t="shared" ca="1" si="7"/>
        <v>-0.51848045000003751</v>
      </c>
      <c r="W6" s="14">
        <f t="shared" si="13"/>
        <v>0.12300000000000111</v>
      </c>
      <c r="X6" s="69" t="s">
        <v>10</v>
      </c>
      <c r="Y6" s="23">
        <f t="shared" ca="1" si="8"/>
        <v>0.48009794999995137</v>
      </c>
      <c r="Z6" s="15">
        <f t="shared" ca="1" si="9"/>
        <v>-0.51848045000002685</v>
      </c>
      <c r="AA6" s="23">
        <f t="shared" ca="1" si="10"/>
        <v>-0.14667548000000075</v>
      </c>
      <c r="AB6" s="23">
        <f ca="1">G6+$Y$35+0.5*$Y$25-C6-$Y$27</f>
        <v>-0.15826052000005397</v>
      </c>
      <c r="AC6" s="23">
        <f t="shared" ca="1" si="12"/>
        <v>0.62677342999995211</v>
      </c>
    </row>
    <row r="7" spans="1:29" x14ac:dyDescent="0.35">
      <c r="B7" t="s">
        <v>11</v>
      </c>
      <c r="C7">
        <v>-295.69485178999997</v>
      </c>
      <c r="D7">
        <f ca="1">triangle!U5</f>
        <v>-317.64397962999999</v>
      </c>
      <c r="E7" s="7">
        <f ca="1">triangle!V5</f>
        <v>-309.36817134</v>
      </c>
      <c r="F7">
        <f ca="1">triangle!W5</f>
        <v>-299.66138245000002</v>
      </c>
      <c r="G7">
        <f ca="1">triangle!X5</f>
        <v>-305.14222228</v>
      </c>
      <c r="K7" t="s">
        <v>11</v>
      </c>
      <c r="L7">
        <f t="shared" ca="1" si="0"/>
        <v>8.887215999998288E-2</v>
      </c>
      <c r="M7">
        <f t="shared" ca="1" si="1"/>
        <v>-1.5553195500000303</v>
      </c>
      <c r="N7">
        <f t="shared" ca="1" si="2"/>
        <v>-0.3875306600000461</v>
      </c>
      <c r="O7">
        <f t="shared" ca="1" si="3"/>
        <v>-0.19337049000002571</v>
      </c>
      <c r="Q7" s="15">
        <f t="shared" ca="1" si="4"/>
        <v>-317.15797963</v>
      </c>
      <c r="R7" s="15">
        <f t="shared" ca="1" si="5"/>
        <v>-309.35817134000001</v>
      </c>
      <c r="S7" t="s">
        <v>11</v>
      </c>
      <c r="T7" s="2">
        <v>0</v>
      </c>
      <c r="U7" s="14">
        <f t="shared" ca="1" si="6"/>
        <v>0.50287215999997414</v>
      </c>
      <c r="V7" s="16">
        <f t="shared" ca="1" si="7"/>
        <v>-0.97631955000003856</v>
      </c>
      <c r="W7" s="14">
        <f t="shared" si="13"/>
        <v>0.12300000000000111</v>
      </c>
      <c r="X7" s="69" t="s">
        <v>11</v>
      </c>
      <c r="Y7" s="23">
        <f t="shared" ca="1" si="8"/>
        <v>0.50287215999997414</v>
      </c>
      <c r="Z7" s="15">
        <f t="shared" ca="1" si="9"/>
        <v>-0.9763195500000279</v>
      </c>
      <c r="AA7" s="23">
        <f t="shared" ca="1" si="10"/>
        <v>-0.22953066000002487</v>
      </c>
      <c r="AB7" s="23">
        <f t="shared" ca="1" si="11"/>
        <v>0.13962950999996515</v>
      </c>
      <c r="AC7" s="23">
        <f t="shared" ca="1" si="12"/>
        <v>0.73240281999999901</v>
      </c>
    </row>
    <row r="8" spans="1:29" x14ac:dyDescent="0.35">
      <c r="B8" t="s">
        <v>12</v>
      </c>
      <c r="C8">
        <v>-293.22814670999998</v>
      </c>
      <c r="D8">
        <f ca="1">triangle!U6</f>
        <v>-315.16221969999998</v>
      </c>
      <c r="E8">
        <f ca="1">triangle!V6</f>
        <v>-306.81381160000001</v>
      </c>
      <c r="F8">
        <f ca="1">triangle!W6</f>
        <v>-297.15002884</v>
      </c>
      <c r="G8">
        <f ca="1">triangle!X6</f>
        <v>-301.87887082999998</v>
      </c>
      <c r="K8" t="s">
        <v>12</v>
      </c>
      <c r="L8">
        <f t="shared" ca="1" si="0"/>
        <v>0.1039270099999956</v>
      </c>
      <c r="M8">
        <f t="shared" ca="1" si="1"/>
        <v>-1.467664890000032</v>
      </c>
      <c r="N8">
        <f t="shared" ca="1" si="2"/>
        <v>-0.34288213000002843</v>
      </c>
      <c r="O8">
        <f t="shared" ca="1" si="3"/>
        <v>0.60327587999999333</v>
      </c>
      <c r="Q8" s="15">
        <f t="shared" ca="1" si="4"/>
        <v>-314.67621969999999</v>
      </c>
      <c r="R8" s="15">
        <f t="shared" ca="1" si="5"/>
        <v>-306.80381160000002</v>
      </c>
      <c r="S8" t="s">
        <v>12</v>
      </c>
      <c r="T8" s="2">
        <v>0</v>
      </c>
      <c r="U8" s="14">
        <f t="shared" ca="1" si="6"/>
        <v>0.51792700999998686</v>
      </c>
      <c r="V8" s="16">
        <f t="shared" ca="1" si="7"/>
        <v>-0.88866489000004023</v>
      </c>
      <c r="W8" s="14">
        <f t="shared" si="13"/>
        <v>0.12300000000000111</v>
      </c>
      <c r="X8" s="69" t="s">
        <v>12</v>
      </c>
      <c r="Y8" s="23">
        <f t="shared" ca="1" si="8"/>
        <v>0.51792700999998686</v>
      </c>
      <c r="Z8" s="15">
        <f t="shared" ca="1" si="9"/>
        <v>-0.88866489000002957</v>
      </c>
      <c r="AA8" s="23">
        <f t="shared" ca="1" si="10"/>
        <v>-0.18488213000000719</v>
      </c>
      <c r="AB8" s="23">
        <f t="shared" ca="1" si="11"/>
        <v>0.93627587999998418</v>
      </c>
      <c r="AC8" s="23">
        <f t="shared" ca="1" si="12"/>
        <v>0.70280913999999406</v>
      </c>
    </row>
    <row r="9" spans="1:29" x14ac:dyDescent="0.35">
      <c r="B9" t="s">
        <v>13</v>
      </c>
      <c r="C9">
        <v>-290.52983123000001</v>
      </c>
      <c r="D9">
        <f ca="1">triangle!U7</f>
        <v>-312.05107403</v>
      </c>
      <c r="E9">
        <f ca="1">triangle!V7</f>
        <v>-303.75949083</v>
      </c>
      <c r="F9">
        <f ca="1">triangle!W7</f>
        <v>-294.22941234000001</v>
      </c>
      <c r="G9">
        <f ca="1">triangle!X7</f>
        <v>-298.67299967999998</v>
      </c>
      <c r="K9" t="s">
        <v>13</v>
      </c>
      <c r="L9">
        <f t="shared" ca="1" si="0"/>
        <v>0.51675720000001801</v>
      </c>
      <c r="M9">
        <f t="shared" ca="1" si="1"/>
        <v>-1.1116595999999905</v>
      </c>
      <c r="N9">
        <f t="shared" ca="1" si="2"/>
        <v>-0.12058110999999672</v>
      </c>
      <c r="O9">
        <f t="shared" ca="1" si="3"/>
        <v>1.1108315500000381</v>
      </c>
      <c r="Q9" s="15">
        <f t="shared" ca="1" si="4"/>
        <v>-311.56507403000001</v>
      </c>
      <c r="R9" s="15">
        <f t="shared" ca="1" si="5"/>
        <v>-303.74949083000001</v>
      </c>
      <c r="S9" t="s">
        <v>13</v>
      </c>
      <c r="T9" s="2">
        <v>0</v>
      </c>
      <c r="U9" s="14">
        <f t="shared" ca="1" si="6"/>
        <v>0.93075720000000928</v>
      </c>
      <c r="V9" s="16">
        <f t="shared" ca="1" si="7"/>
        <v>-0.53265959999999879</v>
      </c>
      <c r="W9" s="14">
        <f t="shared" si="13"/>
        <v>0.12300000000000111</v>
      </c>
      <c r="X9" s="69" t="s">
        <v>13</v>
      </c>
      <c r="Y9" s="23">
        <f t="shared" ca="1" si="8"/>
        <v>0.93075720000000928</v>
      </c>
      <c r="Z9" s="15">
        <f t="shared" ca="1" si="9"/>
        <v>-0.53265959999998813</v>
      </c>
      <c r="AA9" s="23">
        <f t="shared" ca="1" si="10"/>
        <v>3.7418890000024518E-2</v>
      </c>
      <c r="AB9" s="23">
        <f t="shared" ca="1" si="11"/>
        <v>1.4438315500000289</v>
      </c>
      <c r="AC9" s="23">
        <f t="shared" ca="1" si="12"/>
        <v>0.89333830999998476</v>
      </c>
    </row>
    <row r="10" spans="1:29" x14ac:dyDescent="0.35">
      <c r="B10" t="s">
        <v>14</v>
      </c>
      <c r="C10">
        <v>-286.47120063</v>
      </c>
      <c r="D10">
        <f ca="1">triangle!U8</f>
        <v>-307.99249034000002</v>
      </c>
      <c r="E10">
        <f ca="1">triangle!V8</f>
        <v>-299.12671316000001</v>
      </c>
      <c r="F10">
        <f ca="1">triangle!W8</f>
        <v>-289.79248633999998</v>
      </c>
      <c r="G10">
        <f ca="1">triangle!X8</f>
        <v>-294.38321200000001</v>
      </c>
      <c r="K10" t="s">
        <v>14</v>
      </c>
      <c r="L10">
        <f t="shared" ca="1" si="0"/>
        <v>0.5167102899999807</v>
      </c>
      <c r="M10">
        <f t="shared" ca="1" si="1"/>
        <v>-0.53751253000000965</v>
      </c>
      <c r="N10">
        <f t="shared" ca="1" si="2"/>
        <v>0.25771429000001644</v>
      </c>
      <c r="O10">
        <f t="shared" ca="1" si="3"/>
        <v>1.3419886299999839</v>
      </c>
      <c r="Q10" s="15">
        <f t="shared" ca="1" si="4"/>
        <v>-307.50649034000003</v>
      </c>
      <c r="R10" s="15">
        <f t="shared" ca="1" si="5"/>
        <v>-299.11671316000002</v>
      </c>
      <c r="S10" t="s">
        <v>14</v>
      </c>
      <c r="T10" s="2">
        <v>0</v>
      </c>
      <c r="U10" s="14">
        <f t="shared" ca="1" si="6"/>
        <v>0.93071028999997196</v>
      </c>
      <c r="V10" s="16">
        <f t="shared" ca="1" si="7"/>
        <v>4.1487469999982096E-2</v>
      </c>
      <c r="W10" s="14">
        <f t="shared" si="13"/>
        <v>0.12300000000000111</v>
      </c>
      <c r="X10" s="69" t="s">
        <v>14</v>
      </c>
      <c r="Y10" s="23">
        <f t="shared" ca="1" si="8"/>
        <v>0.93071028999997196</v>
      </c>
      <c r="Z10" s="15">
        <f t="shared" ca="1" si="9"/>
        <v>4.1487469999992754E-2</v>
      </c>
      <c r="AA10" s="23">
        <f t="shared" ca="1" si="10"/>
        <v>0.41571429000003768</v>
      </c>
      <c r="AB10" s="23">
        <f t="shared" ca="1" si="11"/>
        <v>1.6749886299999748</v>
      </c>
      <c r="AC10" s="23">
        <f t="shared" ca="1" si="12"/>
        <v>0.51499599999993428</v>
      </c>
    </row>
    <row r="11" spans="1:29" x14ac:dyDescent="0.35">
      <c r="A11" s="7"/>
      <c r="B11" s="7" t="s">
        <v>15</v>
      </c>
      <c r="C11" s="7">
        <v>-280.70768591000001</v>
      </c>
      <c r="D11" s="7">
        <f ca="1">triangle!U9</f>
        <v>-301.91086487000001</v>
      </c>
      <c r="E11" s="7">
        <f ca="1">triangle!V9</f>
        <v>-293.01351407999999</v>
      </c>
      <c r="F11" s="1">
        <f ca="1">triangle!W9</f>
        <v>-283.72676338000002</v>
      </c>
      <c r="G11" s="7">
        <f ca="1">triangle!X9</f>
        <v>-288.74500655000003</v>
      </c>
      <c r="H11" s="7"/>
      <c r="I11" s="7"/>
      <c r="J11" s="7"/>
      <c r="K11" s="7" t="s">
        <v>15</v>
      </c>
      <c r="L11" s="7">
        <f t="shared" ca="1" si="0"/>
        <v>0.83482103999999735</v>
      </c>
      <c r="M11" s="7">
        <f t="shared" ca="1" si="1"/>
        <v>-0.18782816999998353</v>
      </c>
      <c r="N11" s="7">
        <f t="shared" ca="1" si="2"/>
        <v>0.55992252999998682</v>
      </c>
      <c r="O11" s="7">
        <f t="shared" ca="1" si="3"/>
        <v>1.2166793599999814</v>
      </c>
      <c r="P11" s="7"/>
      <c r="Q11" s="19">
        <f t="shared" ca="1" si="4"/>
        <v>-301.42486487000002</v>
      </c>
      <c r="R11" s="19">
        <f t="shared" ca="1" si="5"/>
        <v>-293.00351408</v>
      </c>
      <c r="S11" s="7" t="s">
        <v>15</v>
      </c>
      <c r="T11" s="20">
        <v>0</v>
      </c>
      <c r="U11" s="21">
        <f t="shared" ca="1" si="6"/>
        <v>1.2488210399999886</v>
      </c>
      <c r="V11" s="22">
        <f t="shared" ca="1" si="7"/>
        <v>0.39117183000000821</v>
      </c>
      <c r="W11" s="21">
        <f t="shared" si="13"/>
        <v>0.12300000000000111</v>
      </c>
      <c r="X11" s="21" t="s">
        <v>15</v>
      </c>
      <c r="Y11" s="23">
        <f t="shared" ca="1" si="8"/>
        <v>1.2488210399999886</v>
      </c>
      <c r="Z11" s="15">
        <f t="shared" ca="1" si="9"/>
        <v>0.39117183000001887</v>
      </c>
      <c r="AA11" s="23">
        <f t="shared" ca="1" si="10"/>
        <v>0.71792253000000805</v>
      </c>
      <c r="AB11" s="23">
        <f t="shared" ca="1" si="11"/>
        <v>1.5496793599999723</v>
      </c>
      <c r="AC11" s="23">
        <f t="shared" ca="1" si="12"/>
        <v>0.53089850999998056</v>
      </c>
    </row>
    <row r="12" spans="1:29" x14ac:dyDescent="0.35">
      <c r="A12" s="7"/>
      <c r="B12" s="7" t="s">
        <v>16</v>
      </c>
      <c r="C12" s="7">
        <v>-273.44428147000002</v>
      </c>
      <c r="D12" s="7">
        <f ca="1">triangle!U10</f>
        <v>-294.98154155999998</v>
      </c>
      <c r="E12" s="7">
        <f ca="1">triangle!V10</f>
        <v>-285.85250859000001</v>
      </c>
      <c r="F12" s="7">
        <f ca="1">triangle!W10</f>
        <v>-276.51250277999998</v>
      </c>
      <c r="G12" s="7">
        <f ca="1">triangle!X10</f>
        <v>-282.74574138999998</v>
      </c>
      <c r="H12" s="7"/>
      <c r="I12" s="7"/>
      <c r="J12" s="7"/>
      <c r="K12" s="7" t="s">
        <v>16</v>
      </c>
      <c r="L12" s="7">
        <f t="shared" ca="1" si="0"/>
        <v>0.5007399100000387</v>
      </c>
      <c r="M12" s="7">
        <f t="shared" ca="1" si="1"/>
        <v>-0.29022711999999196</v>
      </c>
      <c r="N12" s="7">
        <f t="shared" ca="1" si="2"/>
        <v>0.51077869000004439</v>
      </c>
      <c r="O12" s="7">
        <f t="shared" ca="1" si="3"/>
        <v>-4.7459919999956579E-2</v>
      </c>
      <c r="P12" s="7"/>
      <c r="Q12" s="19">
        <f t="shared" ca="1" si="4"/>
        <v>-294.49554155999999</v>
      </c>
      <c r="R12" s="19">
        <f t="shared" ca="1" si="5"/>
        <v>-285.84250859000002</v>
      </c>
      <c r="S12" s="7" t="s">
        <v>16</v>
      </c>
      <c r="T12" s="20">
        <v>0</v>
      </c>
      <c r="U12" s="21">
        <f t="shared" ca="1" si="6"/>
        <v>0.91473991000002997</v>
      </c>
      <c r="V12" s="22">
        <f t="shared" ca="1" si="7"/>
        <v>0.28877287999999979</v>
      </c>
      <c r="W12" s="21">
        <f t="shared" si="13"/>
        <v>0.12300000000000111</v>
      </c>
      <c r="X12" s="21" t="s">
        <v>16</v>
      </c>
      <c r="Y12" s="23">
        <f t="shared" ca="1" si="8"/>
        <v>0.91473991000002997</v>
      </c>
      <c r="Z12" s="15">
        <f t="shared" ca="1" si="9"/>
        <v>0.28877288000001045</v>
      </c>
      <c r="AA12" s="23">
        <f t="shared" ca="1" si="10"/>
        <v>0.66877869000006562</v>
      </c>
      <c r="AB12" s="23">
        <f t="shared" ca="1" si="11"/>
        <v>0.28554008000003428</v>
      </c>
      <c r="AC12" s="23">
        <f t="shared" ca="1" si="12"/>
        <v>0.24596121999996434</v>
      </c>
    </row>
    <row r="13" spans="1:29" x14ac:dyDescent="0.35">
      <c r="A13" s="7"/>
      <c r="B13" s="7" t="s">
        <v>17</v>
      </c>
      <c r="C13" s="7">
        <v>-297.57701394999998</v>
      </c>
      <c r="D13" s="7">
        <f ca="1">triangle!U11</f>
        <v>-320.49705877999997</v>
      </c>
      <c r="E13" s="7">
        <f ca="1">triangle!V11</f>
        <v>-310.24793936999998</v>
      </c>
      <c r="F13" s="7">
        <f ca="1">triangle!W11</f>
        <v>-302.04289297000003</v>
      </c>
      <c r="G13" s="7">
        <f ca="1">triangle!X11</f>
        <v>-308.47309838000001</v>
      </c>
      <c r="H13" s="7"/>
      <c r="I13" s="7"/>
      <c r="J13" s="7"/>
      <c r="K13" s="7" t="s">
        <v>17</v>
      </c>
      <c r="L13" s="7">
        <f t="shared" ca="1" si="0"/>
        <v>-0.88204482999999501</v>
      </c>
      <c r="M13" s="7">
        <f t="shared" ca="1" si="1"/>
        <v>-0.55292542000000289</v>
      </c>
      <c r="N13" s="7">
        <f t="shared" ca="1" si="2"/>
        <v>-0.88687902000004515</v>
      </c>
      <c r="O13" s="7">
        <f t="shared" ca="1" si="3"/>
        <v>-1.6420844300000303</v>
      </c>
      <c r="P13" s="7"/>
      <c r="Q13" s="19">
        <f t="shared" ca="1" si="4"/>
        <v>-320.01105877999998</v>
      </c>
      <c r="R13" s="19">
        <f t="shared" ca="1" si="5"/>
        <v>-310.23793936999999</v>
      </c>
      <c r="S13" s="7" t="s">
        <v>17</v>
      </c>
      <c r="T13" s="20">
        <v>0</v>
      </c>
      <c r="U13" s="21">
        <f t="shared" ca="1" si="6"/>
        <v>-0.46804483000000374</v>
      </c>
      <c r="V13" s="22">
        <f t="shared" ca="1" si="7"/>
        <v>2.6074579999988856E-2</v>
      </c>
      <c r="W13" s="21">
        <f t="shared" si="13"/>
        <v>0.12300000000000111</v>
      </c>
      <c r="X13" s="21" t="s">
        <v>17</v>
      </c>
      <c r="Y13" s="23">
        <f t="shared" ca="1" si="8"/>
        <v>-0.46804483000000374</v>
      </c>
      <c r="Z13" s="15">
        <f t="shared" ca="1" si="9"/>
        <v>2.6074579999999514E-2</v>
      </c>
      <c r="AA13" s="23">
        <f t="shared" ca="1" si="10"/>
        <v>-0.72887902000002391</v>
      </c>
      <c r="AB13" s="23">
        <f t="shared" ca="1" si="11"/>
        <v>-1.3090844300000395</v>
      </c>
      <c r="AC13" s="23">
        <f t="shared" ca="1" si="12"/>
        <v>0.26083419000002017</v>
      </c>
    </row>
    <row r="14" spans="1:29" x14ac:dyDescent="0.35">
      <c r="A14" s="7"/>
      <c r="B14" s="7" t="s">
        <v>18</v>
      </c>
      <c r="C14" s="7">
        <v>-301.57916668000001</v>
      </c>
      <c r="D14" s="7">
        <f ca="1">triangle!U12</f>
        <v>-323.71394974999998</v>
      </c>
      <c r="E14" s="1">
        <f ca="1">triangle!V12</f>
        <v>-314.51679068999999</v>
      </c>
      <c r="F14" s="7">
        <f ca="1">triangle!W12</f>
        <v>-305.04083872000001</v>
      </c>
      <c r="G14" s="7">
        <f ca="1">triangle!X12</f>
        <v>-312.01772618000001</v>
      </c>
      <c r="H14" s="7"/>
      <c r="I14" s="7"/>
      <c r="J14" s="7"/>
      <c r="K14" s="7" t="s">
        <v>18</v>
      </c>
      <c r="L14" s="7">
        <f t="shared" ca="1" si="0"/>
        <v>-9.6783069999969218E-2</v>
      </c>
      <c r="M14" s="7">
        <f t="shared" ca="1" si="1"/>
        <v>-0.81962400999997875</v>
      </c>
      <c r="N14" s="7">
        <f t="shared" ca="1" si="2"/>
        <v>0.11732796000000389</v>
      </c>
      <c r="O14" s="7">
        <f t="shared" ca="1" si="3"/>
        <v>-1.1845594999999967</v>
      </c>
      <c r="P14" s="7"/>
      <c r="Q14" s="19">
        <f t="shared" ca="1" si="4"/>
        <v>-323.22794974999999</v>
      </c>
      <c r="R14" s="19">
        <f t="shared" ca="1" si="5"/>
        <v>-314.50679069</v>
      </c>
      <c r="S14" s="7" t="s">
        <v>18</v>
      </c>
      <c r="T14" s="20">
        <v>0</v>
      </c>
      <c r="U14" s="21">
        <f t="shared" ca="1" si="6"/>
        <v>0.31721693000002205</v>
      </c>
      <c r="V14" s="22">
        <f t="shared" ca="1" si="7"/>
        <v>-0.24062400999998701</v>
      </c>
      <c r="W14" s="21">
        <f t="shared" si="13"/>
        <v>0.12300000000000111</v>
      </c>
      <c r="X14" s="21" t="s">
        <v>18</v>
      </c>
      <c r="Y14" s="23">
        <f t="shared" ca="1" si="8"/>
        <v>0.31721693000002205</v>
      </c>
      <c r="Z14" s="15">
        <f t="shared" ca="1" si="9"/>
        <v>-0.24062400999997635</v>
      </c>
      <c r="AA14" s="23">
        <f t="shared" ca="1" si="10"/>
        <v>0.27532796000002513</v>
      </c>
      <c r="AB14" s="23">
        <f t="shared" ca="1" si="11"/>
        <v>-0.8515595000000058</v>
      </c>
      <c r="AC14" s="23">
        <f t="shared" ca="1" si="12"/>
        <v>4.1888969999996917E-2</v>
      </c>
    </row>
    <row r="15" spans="1:29" x14ac:dyDescent="0.35">
      <c r="A15" s="7"/>
      <c r="B15" s="7" t="s">
        <v>19</v>
      </c>
      <c r="C15" s="7">
        <v>-301.97490397000001</v>
      </c>
      <c r="D15" s="7">
        <f ca="1">triangle!U13</f>
        <v>-323.84634933000001</v>
      </c>
      <c r="E15" s="7">
        <f ca="1">triangle!V13</f>
        <v>-315.04827217000002</v>
      </c>
      <c r="F15" s="7">
        <f ca="1">triangle!W13</f>
        <v>-305.23825625000001</v>
      </c>
      <c r="G15" s="7">
        <f ca="1">triangle!X13</f>
        <v>-311.88736396000002</v>
      </c>
      <c r="H15" s="7"/>
      <c r="I15" s="7"/>
      <c r="J15" s="7"/>
      <c r="K15" s="7" t="s">
        <v>19</v>
      </c>
      <c r="L15" s="7">
        <f t="shared" ca="1" si="0"/>
        <v>0.16655464000000419</v>
      </c>
      <c r="M15" s="7">
        <f t="shared" ca="1" si="1"/>
        <v>-0.95536820000000411</v>
      </c>
      <c r="N15" s="7">
        <f t="shared" ca="1" si="2"/>
        <v>0.31564772000000785</v>
      </c>
      <c r="O15" s="7">
        <f t="shared" ca="1" si="3"/>
        <v>-0.6584599900000021</v>
      </c>
      <c r="P15" s="7"/>
      <c r="Q15" s="19">
        <f t="shared" ca="1" si="4"/>
        <v>-323.36034933000002</v>
      </c>
      <c r="R15" s="19">
        <f t="shared" ca="1" si="5"/>
        <v>-315.03827217000003</v>
      </c>
      <c r="S15" s="7" t="s">
        <v>19</v>
      </c>
      <c r="T15" s="20">
        <v>0</v>
      </c>
      <c r="U15" s="21">
        <f t="shared" ca="1" si="6"/>
        <v>0.58055463999999546</v>
      </c>
      <c r="V15" s="22">
        <f t="shared" ca="1" si="7"/>
        <v>-0.37636820000001237</v>
      </c>
      <c r="W15" s="21">
        <f t="shared" si="13"/>
        <v>0.12300000000000111</v>
      </c>
      <c r="X15" s="21" t="s">
        <v>19</v>
      </c>
      <c r="Y15" s="23">
        <f t="shared" ca="1" si="8"/>
        <v>0.58055463999999546</v>
      </c>
      <c r="Z15" s="15">
        <f t="shared" ca="1" si="9"/>
        <v>-0.37636820000000171</v>
      </c>
      <c r="AA15" s="23">
        <f t="shared" ca="1" si="10"/>
        <v>0.47364772000002908</v>
      </c>
      <c r="AB15" s="23">
        <f t="shared" ca="1" si="11"/>
        <v>-0.32545999000001125</v>
      </c>
      <c r="AC15" s="23">
        <f t="shared" ca="1" si="12"/>
        <v>0.10690691999996638</v>
      </c>
    </row>
    <row r="16" spans="1:29" x14ac:dyDescent="0.35">
      <c r="A16" s="7"/>
      <c r="B16" s="7" t="s">
        <v>20</v>
      </c>
      <c r="C16" s="7">
        <v>-302.03550769999998</v>
      </c>
      <c r="D16" s="7">
        <f ca="1">triangle!U14</f>
        <v>-323.89562692999999</v>
      </c>
      <c r="E16" s="7">
        <f ca="1">triangle!V14</f>
        <v>-315.43884485000001</v>
      </c>
      <c r="F16" s="7">
        <f ca="1">triangle!W14</f>
        <v>-305.54892538000001</v>
      </c>
      <c r="G16" s="7">
        <f ca="1">triangle!X14</f>
        <v>-311.6592794</v>
      </c>
      <c r="H16" s="7"/>
      <c r="I16" s="7"/>
      <c r="J16" s="7"/>
      <c r="K16" s="7" t="s">
        <v>20</v>
      </c>
      <c r="L16" s="7">
        <f t="shared" ca="1" si="0"/>
        <v>0.17788076999999047</v>
      </c>
      <c r="M16" s="7">
        <f t="shared" ca="1" si="1"/>
        <v>-1.2853371500000268</v>
      </c>
      <c r="N16" s="7">
        <f t="shared" ca="1" si="2"/>
        <v>6.558231999996833E-2</v>
      </c>
      <c r="O16" s="7">
        <f t="shared" ca="1" si="3"/>
        <v>-0.36977170000002024</v>
      </c>
      <c r="P16" s="7"/>
      <c r="Q16" s="19">
        <f t="shared" ca="1" si="4"/>
        <v>-323.40962693</v>
      </c>
      <c r="R16" s="19">
        <f t="shared" ca="1" si="5"/>
        <v>-315.42884485000002</v>
      </c>
      <c r="S16" s="7" t="s">
        <v>20</v>
      </c>
      <c r="T16" s="20">
        <v>0</v>
      </c>
      <c r="U16" s="21">
        <f t="shared" ca="1" si="6"/>
        <v>0.59188076999998174</v>
      </c>
      <c r="V16" s="22">
        <f t="shared" ca="1" si="7"/>
        <v>-0.70633715000003505</v>
      </c>
      <c r="W16" s="21">
        <f t="shared" si="13"/>
        <v>0.12300000000000111</v>
      </c>
      <c r="X16" s="21" t="s">
        <v>20</v>
      </c>
      <c r="Y16" s="23">
        <f t="shared" ca="1" si="8"/>
        <v>0.59188076999998174</v>
      </c>
      <c r="Z16" s="15">
        <f t="shared" ca="1" si="9"/>
        <v>-0.70633715000002439</v>
      </c>
      <c r="AA16" s="23">
        <f t="shared" ca="1" si="10"/>
        <v>0.22358231999998956</v>
      </c>
      <c r="AB16" s="23">
        <f t="shared" ca="1" si="11"/>
        <v>-3.6771700000029384E-2</v>
      </c>
      <c r="AC16" s="23">
        <f t="shared" ca="1" si="12"/>
        <v>0.36829844999999217</v>
      </c>
    </row>
    <row r="17" spans="1:29" x14ac:dyDescent="0.35">
      <c r="A17" s="7"/>
      <c r="B17" s="7" t="s">
        <v>21</v>
      </c>
      <c r="C17" s="7">
        <v>-296.21280115000002</v>
      </c>
      <c r="D17" s="7">
        <f ca="1">triangle!U15</f>
        <v>-318.05658306999999</v>
      </c>
      <c r="E17" s="7">
        <f ca="1">triangle!V15</f>
        <v>-309.70475400999999</v>
      </c>
      <c r="F17" s="7">
        <f ca="1">triangle!W15</f>
        <v>-299.96211663999998</v>
      </c>
      <c r="G17" s="7">
        <f ca="1">triangle!X15</f>
        <v>-304.75728175</v>
      </c>
      <c r="H17" s="7"/>
      <c r="I17" s="7"/>
      <c r="J17" s="7"/>
      <c r="K17" s="7" t="s">
        <v>21</v>
      </c>
      <c r="L17" s="7">
        <f t="shared" ca="1" si="0"/>
        <v>0.19421808000003038</v>
      </c>
      <c r="M17" s="7">
        <f t="shared" ca="1" si="1"/>
        <v>-1.3739528599999691</v>
      </c>
      <c r="N17" s="7">
        <f t="shared" ca="1" si="2"/>
        <v>-0.17031548999995794</v>
      </c>
      <c r="O17" s="7">
        <f t="shared" ca="1" si="3"/>
        <v>0.70951940000001423</v>
      </c>
      <c r="P17" s="7"/>
      <c r="Q17" s="19">
        <f t="shared" ca="1" si="4"/>
        <v>-317.57058307</v>
      </c>
      <c r="R17" s="19">
        <f t="shared" ca="1" si="5"/>
        <v>-309.69475401</v>
      </c>
      <c r="S17" s="7" t="s">
        <v>21</v>
      </c>
      <c r="T17" s="20">
        <v>0</v>
      </c>
      <c r="U17" s="21">
        <f t="shared" ca="1" si="6"/>
        <v>0.60821808000002164</v>
      </c>
      <c r="V17" s="22">
        <f t="shared" ca="1" si="7"/>
        <v>-0.79495285999997733</v>
      </c>
      <c r="W17" s="21">
        <f t="shared" si="13"/>
        <v>0.12300000000000111</v>
      </c>
      <c r="X17" s="21" t="s">
        <v>21</v>
      </c>
      <c r="Y17" s="23">
        <f t="shared" ca="1" si="8"/>
        <v>0.60821808000002164</v>
      </c>
      <c r="Z17" s="15">
        <f t="shared" ca="1" si="9"/>
        <v>-0.79495285999996668</v>
      </c>
      <c r="AA17" s="23">
        <f t="shared" ca="1" si="10"/>
        <v>-1.2315489999936702E-2</v>
      </c>
      <c r="AB17" s="23">
        <f t="shared" ca="1" si="11"/>
        <v>1.0425194000000051</v>
      </c>
      <c r="AC17" s="23">
        <f t="shared" ca="1" si="12"/>
        <v>0.62053356999995835</v>
      </c>
    </row>
    <row r="18" spans="1:29" x14ac:dyDescent="0.35">
      <c r="A18" s="7"/>
      <c r="B18" s="7" t="s">
        <v>22</v>
      </c>
      <c r="C18" s="7">
        <v>-292.26745045000001</v>
      </c>
      <c r="D18" s="7">
        <f ca="1">triangle!U16</f>
        <v>-313.84824441000001</v>
      </c>
      <c r="E18" s="7">
        <f ca="1">triangle!V16</f>
        <v>-305.08336269</v>
      </c>
      <c r="F18" s="7">
        <f ca="1">triangle!W16</f>
        <v>-295.63712993000001</v>
      </c>
      <c r="G18" s="7">
        <f ca="1">triangle!X16</f>
        <v>-300.41197734000002</v>
      </c>
      <c r="H18" s="7"/>
      <c r="I18" s="7"/>
      <c r="J18" s="7"/>
      <c r="K18" s="7" t="s">
        <v>22</v>
      </c>
      <c r="L18" s="7">
        <f t="shared" ca="1" si="0"/>
        <v>0.45720604000000575</v>
      </c>
      <c r="M18" s="7">
        <f t="shared" ca="1" si="1"/>
        <v>-0.69791223999998842</v>
      </c>
      <c r="N18" s="7">
        <f t="shared" ca="1" si="2"/>
        <v>0.20932051999999812</v>
      </c>
      <c r="O18" s="7">
        <f t="shared" ca="1" si="3"/>
        <v>1.1094731099999913</v>
      </c>
      <c r="P18" s="7"/>
      <c r="Q18" s="19">
        <f t="shared" ca="1" si="4"/>
        <v>-313.36224441000002</v>
      </c>
      <c r="R18" s="19">
        <f t="shared" ca="1" si="5"/>
        <v>-305.07336269000001</v>
      </c>
      <c r="S18" s="7" t="s">
        <v>22</v>
      </c>
      <c r="T18" s="20">
        <v>0</v>
      </c>
      <c r="U18" s="21">
        <f t="shared" ca="1" si="6"/>
        <v>0.87120603999999702</v>
      </c>
      <c r="V18" s="22">
        <f t="shared" ca="1" si="7"/>
        <v>-0.11891223999999667</v>
      </c>
      <c r="W18" s="21">
        <f t="shared" si="13"/>
        <v>0.12300000000000111</v>
      </c>
      <c r="X18" s="21" t="s">
        <v>22</v>
      </c>
      <c r="Y18" s="23">
        <f t="shared" ca="1" si="8"/>
        <v>0.87120603999999702</v>
      </c>
      <c r="Z18" s="15">
        <f t="shared" ca="1" si="9"/>
        <v>-0.11891223999998601</v>
      </c>
      <c r="AA18" s="23">
        <f t="shared" ca="1" si="10"/>
        <v>0.36732052000001936</v>
      </c>
      <c r="AB18" s="23">
        <f t="shared" ca="1" si="11"/>
        <v>1.4424731099999821</v>
      </c>
      <c r="AC18" s="23">
        <f t="shared" ca="1" si="12"/>
        <v>0.50388551999997766</v>
      </c>
    </row>
    <row r="19" spans="1:29" x14ac:dyDescent="0.35">
      <c r="A19" s="7"/>
      <c r="B19" s="7" t="s">
        <v>23</v>
      </c>
      <c r="C19" s="7">
        <v>-277.19962347000001</v>
      </c>
      <c r="D19" s="7">
        <f ca="1">triangle!U17</f>
        <v>-298.36755670999997</v>
      </c>
      <c r="E19" s="7">
        <f ca="1">triangle!V17</f>
        <v>-289.42863052000001</v>
      </c>
      <c r="F19" s="7">
        <f ca="1">triangle!W17</f>
        <v>-280.10784998999998</v>
      </c>
      <c r="G19" s="7">
        <f ca="1">triangle!X17</f>
        <v>-284.98305628999998</v>
      </c>
      <c r="H19" s="7"/>
      <c r="I19" s="7"/>
      <c r="J19" s="7"/>
      <c r="K19" s="7" t="s">
        <v>23</v>
      </c>
      <c r="L19" s="7">
        <f t="shared" ca="1" si="0"/>
        <v>0.8700667600000318</v>
      </c>
      <c r="M19" s="7">
        <f t="shared" ca="1" si="1"/>
        <v>-0.11100705000000666</v>
      </c>
      <c r="N19" s="7">
        <f t="shared" ca="1" si="2"/>
        <v>0.67077348000002912</v>
      </c>
      <c r="O19" s="7">
        <f t="shared" ca="1" si="3"/>
        <v>1.4705671800000268</v>
      </c>
      <c r="P19" s="7"/>
      <c r="Q19" s="19">
        <f ca="1">D19+$Y$33</f>
        <v>-297.88155670999998</v>
      </c>
      <c r="R19" s="19">
        <f t="shared" ca="1" si="5"/>
        <v>-289.41863052000002</v>
      </c>
      <c r="S19" s="7" t="s">
        <v>23</v>
      </c>
      <c r="T19" s="20">
        <v>0</v>
      </c>
      <c r="U19" s="21">
        <f t="shared" ca="1" si="6"/>
        <v>1.2840667600000231</v>
      </c>
      <c r="V19" s="22">
        <f t="shared" ca="1" si="7"/>
        <v>0.46799294999998509</v>
      </c>
      <c r="W19" s="21">
        <f t="shared" si="13"/>
        <v>0.12300000000000111</v>
      </c>
      <c r="X19" s="21" t="s">
        <v>23</v>
      </c>
      <c r="Y19" s="23">
        <f t="shared" ca="1" si="8"/>
        <v>1.2840667600000231</v>
      </c>
      <c r="Z19" s="15">
        <f t="shared" ca="1" si="9"/>
        <v>0.46799294999999574</v>
      </c>
      <c r="AA19" s="23">
        <f t="shared" ca="1" si="10"/>
        <v>0.82877348000005036</v>
      </c>
      <c r="AB19" s="23">
        <f t="shared" ca="1" si="11"/>
        <v>1.8035671800000177</v>
      </c>
      <c r="AC19" s="23">
        <f t="shared" ca="1" si="12"/>
        <v>0.45529327999997271</v>
      </c>
    </row>
    <row r="23" spans="1:29" ht="15" thickBot="1" x14ac:dyDescent="0.4">
      <c r="Q23" s="82" t="s">
        <v>56</v>
      </c>
      <c r="R23" s="82"/>
      <c r="S23" s="82"/>
      <c r="T23" s="82"/>
      <c r="U23" s="82"/>
      <c r="V23" s="82"/>
      <c r="W23" s="82"/>
      <c r="X23" s="82"/>
      <c r="Y23" s="82"/>
    </row>
    <row r="24" spans="1:29" x14ac:dyDescent="0.35"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1:29" x14ac:dyDescent="0.35"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1:29" x14ac:dyDescent="0.35"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1:29" x14ac:dyDescent="0.35"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1:29" ht="15" thickBot="1" x14ac:dyDescent="0.4"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</row>
    <row r="29" spans="1:29" ht="15" thickBot="1" x14ac:dyDescent="0.4"/>
    <row r="30" spans="1:29" x14ac:dyDescent="0.35"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1:29" x14ac:dyDescent="0.35"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1:29" x14ac:dyDescent="0.35"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17:25" x14ac:dyDescent="0.35"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17:25" x14ac:dyDescent="0.35"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17:25" ht="15" thickBot="1" x14ac:dyDescent="0.4"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1"/>
  <sheetViews>
    <sheetView zoomScale="85" zoomScaleNormal="85" workbookViewId="0">
      <selection activeCell="D5" sqref="D5"/>
    </sheetView>
  </sheetViews>
  <sheetFormatPr defaultRowHeight="14.5" x14ac:dyDescent="0.35"/>
  <sheetData>
    <row r="1" spans="1:34" x14ac:dyDescent="0.35">
      <c r="A1" s="4" t="s">
        <v>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70" t="s">
        <v>81</v>
      </c>
      <c r="AD1" s="70" t="s">
        <v>1</v>
      </c>
      <c r="AE1" s="70" t="s">
        <v>42</v>
      </c>
      <c r="AF1" s="70" t="s">
        <v>43</v>
      </c>
      <c r="AG1" s="70" t="s">
        <v>44</v>
      </c>
      <c r="AH1" s="70" t="s">
        <v>45</v>
      </c>
    </row>
    <row r="2" spans="1:34" x14ac:dyDescent="0.35">
      <c r="A2" s="83" t="s">
        <v>6</v>
      </c>
      <c r="B2" s="4" t="s">
        <v>7</v>
      </c>
      <c r="C2" s="4">
        <v>-322.23119816000002</v>
      </c>
      <c r="D2" s="4">
        <v>-312.64972712000002</v>
      </c>
      <c r="E2" s="4">
        <v>-303.28144557000002</v>
      </c>
      <c r="F2" s="4">
        <v>-310.90171821000001</v>
      </c>
      <c r="G2">
        <f>MIN(C2:C6)-C2</f>
        <v>-0.40923656999996183</v>
      </c>
      <c r="H2">
        <f t="shared" ref="H2:J2" si="0">MIN(D2:D6)-D2</f>
        <v>-0.33008376999998745</v>
      </c>
      <c r="I2">
        <f t="shared" si="0"/>
        <v>-0.39679681999996319</v>
      </c>
      <c r="J2">
        <f t="shared" si="0"/>
        <v>-2.4362199999927725E-3</v>
      </c>
      <c r="L2">
        <f>MIN(C2:C6)</f>
        <v>-322.64043472999998</v>
      </c>
      <c r="M2">
        <f t="shared" ref="M2:O2" si="1">MIN(D2:D6)</f>
        <v>-312.97981089000001</v>
      </c>
      <c r="N2">
        <f t="shared" si="1"/>
        <v>-303.67824238999998</v>
      </c>
      <c r="O2">
        <f t="shared" si="1"/>
        <v>-310.90415443000001</v>
      </c>
      <c r="Q2" s="4"/>
      <c r="R2" s="4" t="s">
        <v>35</v>
      </c>
      <c r="S2" s="12"/>
      <c r="T2" s="12" t="s">
        <v>6</v>
      </c>
      <c r="U2">
        <f ca="1">OFFSET($L$2,(ROW(U1)*5)-5,0)</f>
        <v>-322.64043472999998</v>
      </c>
      <c r="V2">
        <f ca="1">OFFSET($M$2,(ROW(V1)*5)-5,0)</f>
        <v>-312.97981089000001</v>
      </c>
      <c r="W2">
        <f ca="1">OFFSET($N$2,(ROW(W1)*5)-5,0)</f>
        <v>-303.67824238999998</v>
      </c>
      <c r="X2">
        <f ca="1">OFFSET($O$2,(ROW(X1)*5)-5,0)</f>
        <v>-310.90415443000001</v>
      </c>
      <c r="Z2">
        <f>paral_b!C4</f>
        <v>-299.98412642</v>
      </c>
      <c r="AA2">
        <f>INDEX($Z$2:$Z$17,ROUND(ROW(Z3)/5, 0))</f>
        <v>-299.98412642</v>
      </c>
      <c r="AC2" s="76" t="s">
        <v>6</v>
      </c>
      <c r="AD2" s="70" t="s">
        <v>7</v>
      </c>
      <c r="AE2" s="74">
        <f>C2-AA2-$R$4-0.5*$R$3</f>
        <v>-0.20907174000002415</v>
      </c>
      <c r="AF2" s="74">
        <f>D2-AA2-$R$6</f>
        <v>-0.54760070000002692</v>
      </c>
      <c r="AG2" s="74">
        <f>E2-AA2-0.5*$R$3</f>
        <v>0.281680849999979</v>
      </c>
      <c r="AH2" s="74">
        <f>F2-AA2-$R$5+0.5*$R$3</f>
        <v>-1.6635917900000172</v>
      </c>
    </row>
    <row r="3" spans="1:34" x14ac:dyDescent="0.35">
      <c r="A3" s="83"/>
      <c r="B3" s="4" t="s">
        <v>25</v>
      </c>
      <c r="C3" s="6">
        <v>-321.39444897999999</v>
      </c>
      <c r="D3" s="4">
        <v>-312.64017125999999</v>
      </c>
      <c r="E3" s="4">
        <v>-303.49680625000002</v>
      </c>
      <c r="F3" s="4">
        <v>-310.55383452000001</v>
      </c>
      <c r="L3" s="68" t="str">
        <f>INDEX($B$2:$B$6, MATCH(MIN(C2:C6),C2:C6,0))</f>
        <v>hollow4</v>
      </c>
      <c r="M3" s="68" t="str">
        <f t="shared" ref="M3:O3" si="2">INDEX($B$2:$B$6, MATCH(MIN(D2:D6),D2:D6,0))</f>
        <v>hollow4</v>
      </c>
      <c r="N3" s="68" t="str">
        <f t="shared" si="2"/>
        <v>hollow1</v>
      </c>
      <c r="O3" s="68" t="str">
        <f t="shared" si="2"/>
        <v>hollow4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OFFSET($L$2,(ROW(U2)*5)-5,0)</f>
        <v>-327.26966784000001</v>
      </c>
      <c r="V3">
        <f t="shared" ref="V3:V17" ca="1" si="4">OFFSET($M$2,(ROW(V2)*5)-5,0)</f>
        <v>-318.18876538000001</v>
      </c>
      <c r="W3">
        <f t="shared" ref="W3:W17" ca="1" si="5">OFFSET($N$2,(ROW(W2)*5)-5,0)</f>
        <v>-308.65671373999999</v>
      </c>
      <c r="X3">
        <f t="shared" ref="X3:X17" ca="1" si="6">OFFSET($O$2,(ROW(X2)*5)-5,0)</f>
        <v>-315.13503021000002</v>
      </c>
      <c r="Z3">
        <f>paral_b!C5</f>
        <v>-305.32634389999998</v>
      </c>
      <c r="AA3">
        <f t="shared" ref="AA3:AA66" si="7">INDEX($Z$2:$Z$17,ROUND(ROW(Z4)/5, 0))</f>
        <v>-299.98412642</v>
      </c>
      <c r="AC3" s="76"/>
      <c r="AD3" s="70" t="s">
        <v>25</v>
      </c>
      <c r="AE3" s="74">
        <f t="shared" ref="AE3:AE66" si="8">C3-AA3-$R$4-0.5*$R$3</f>
        <v>0.62767744000000247</v>
      </c>
      <c r="AF3" s="74">
        <f t="shared" ref="AF3:AF66" si="9">D3-AA3-$R$6</f>
        <v>-0.53804483999999242</v>
      </c>
      <c r="AG3" s="74">
        <f t="shared" ref="AG3:AG66" si="10">E3-AA3-0.5*$R$3</f>
        <v>6.6320169999975587E-2</v>
      </c>
      <c r="AH3" s="74">
        <f t="shared" ref="AH3:AH66" si="11">F3-AA3-$R$5+0.5*$R$3</f>
        <v>-1.3157081000000139</v>
      </c>
    </row>
    <row r="4" spans="1:34" x14ac:dyDescent="0.35">
      <c r="A4" s="83"/>
      <c r="B4" s="4" t="s">
        <v>8</v>
      </c>
      <c r="C4" s="4">
        <v>-322.09855355000002</v>
      </c>
      <c r="D4" s="6">
        <v>-312.78885179000002</v>
      </c>
      <c r="E4" s="5">
        <v>-303.67824238999998</v>
      </c>
      <c r="F4" s="4">
        <v>-310.67514619999997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-325.87849922999999</v>
      </c>
      <c r="V4">
        <f t="shared" ca="1" si="4"/>
        <v>-317.10234835</v>
      </c>
      <c r="W4">
        <f t="shared" ca="1" si="5"/>
        <v>-307.33186018999999</v>
      </c>
      <c r="X4">
        <f t="shared" ca="1" si="6"/>
        <v>-313.48834471999999</v>
      </c>
      <c r="Z4">
        <f>paral_b!C6</f>
        <v>-303.95748456000001</v>
      </c>
      <c r="AA4">
        <f t="shared" si="7"/>
        <v>-299.98412642</v>
      </c>
      <c r="AC4" s="76"/>
      <c r="AD4" s="70" t="s">
        <v>8</v>
      </c>
      <c r="AE4" s="74">
        <f t="shared" si="8"/>
        <v>-7.6427130000024324E-2</v>
      </c>
      <c r="AF4" s="74">
        <f t="shared" si="9"/>
        <v>-0.68672537000002798</v>
      </c>
      <c r="AG4" s="74">
        <f t="shared" si="10"/>
        <v>-0.11511596999998419</v>
      </c>
      <c r="AH4" s="74">
        <f t="shared" si="11"/>
        <v>-1.4370197799999764</v>
      </c>
    </row>
    <row r="5" spans="1:34" x14ac:dyDescent="0.35">
      <c r="A5" s="83"/>
      <c r="B5" s="4" t="s">
        <v>26</v>
      </c>
      <c r="C5" s="6">
        <v>-322.36759329</v>
      </c>
      <c r="D5" s="4">
        <v>-312.91933939</v>
      </c>
      <c r="E5" s="4">
        <v>-303.61313252000002</v>
      </c>
      <c r="F5" s="4">
        <v>-310.46424238999998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-321.50125028000002</v>
      </c>
      <c r="V5">
        <f t="shared" ca="1" si="4"/>
        <v>-313.04621466999998</v>
      </c>
      <c r="W5">
        <f t="shared" ca="1" si="5"/>
        <v>-303.14330625999997</v>
      </c>
      <c r="X5">
        <f t="shared" ca="1" si="6"/>
        <v>-308.69333341999999</v>
      </c>
      <c r="Z5">
        <f>paral_b!C7</f>
        <v>-299.54830048000002</v>
      </c>
      <c r="AA5">
        <f t="shared" si="7"/>
        <v>-299.98412642</v>
      </c>
      <c r="AC5" s="76"/>
      <c r="AD5" s="70" t="s">
        <v>26</v>
      </c>
      <c r="AE5" s="74">
        <f t="shared" si="8"/>
        <v>-0.34546687000000675</v>
      </c>
      <c r="AF5" s="74">
        <f t="shared" si="9"/>
        <v>-0.81721297000000881</v>
      </c>
      <c r="AG5" s="74">
        <f t="shared" si="10"/>
        <v>-5.0006100000026255E-2</v>
      </c>
      <c r="AH5" s="74">
        <f t="shared" si="11"/>
        <v>-1.2261159699999857</v>
      </c>
    </row>
    <row r="6" spans="1:34" x14ac:dyDescent="0.35">
      <c r="A6" s="83"/>
      <c r="B6" s="4" t="s">
        <v>30</v>
      </c>
      <c r="C6" s="4">
        <v>-322.64043472999998</v>
      </c>
      <c r="D6" s="4">
        <v>-312.97981089000001</v>
      </c>
      <c r="E6" s="4">
        <v>-303.22221637000001</v>
      </c>
      <c r="F6" s="4">
        <v>-310.90415443000001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-318.12430948000002</v>
      </c>
      <c r="V6">
        <f t="shared" ca="1" si="4"/>
        <v>-309.52675642999998</v>
      </c>
      <c r="W6">
        <f t="shared" ca="1" si="5"/>
        <v>-299.81696727000002</v>
      </c>
      <c r="X6">
        <f t="shared" ca="1" si="6"/>
        <v>-305.13437262000002</v>
      </c>
      <c r="Z6">
        <f>paral_b!C8</f>
        <v>-296.03595534999999</v>
      </c>
      <c r="AA6">
        <f t="shared" si="7"/>
        <v>-299.98412642</v>
      </c>
      <c r="AC6" s="76"/>
      <c r="AD6" s="70" t="s">
        <v>28</v>
      </c>
      <c r="AE6" s="74">
        <f t="shared" si="8"/>
        <v>-0.61830830999998598</v>
      </c>
      <c r="AF6" s="74">
        <f t="shared" si="9"/>
        <v>-0.87768447000001437</v>
      </c>
      <c r="AG6" s="74">
        <f t="shared" si="10"/>
        <v>0.34091004999998331</v>
      </c>
      <c r="AH6" s="74">
        <f t="shared" si="11"/>
        <v>-1.66602801000001</v>
      </c>
    </row>
    <row r="7" spans="1:34" x14ac:dyDescent="0.35">
      <c r="A7" s="83" t="s">
        <v>9</v>
      </c>
      <c r="B7" s="4" t="s">
        <v>7</v>
      </c>
      <c r="C7" s="4">
        <v>-327.26966784000001</v>
      </c>
      <c r="D7" s="4">
        <v>-318.16809344000001</v>
      </c>
      <c r="E7" s="4">
        <v>-308.25980070999998</v>
      </c>
      <c r="F7" s="4">
        <v>-315.13377472000002</v>
      </c>
      <c r="G7">
        <f>MIN(C7:C11)-C7</f>
        <v>0</v>
      </c>
      <c r="H7">
        <f t="shared" ref="H7" si="12">MIN(D7:D11)-D7</f>
        <v>-2.0671939999999722E-2</v>
      </c>
      <c r="I7">
        <f t="shared" ref="I7" si="13">MIN(E7:E11)-E7</f>
        <v>-0.39691303000000744</v>
      </c>
      <c r="J7">
        <f t="shared" ref="J7" si="14">MIN(F7:F11)-F7</f>
        <v>-1.2554900000054658E-3</v>
      </c>
      <c r="L7">
        <f t="shared" ref="L7" si="15">MIN(C7:C11)</f>
        <v>-327.26966784000001</v>
      </c>
      <c r="M7">
        <f t="shared" ref="M7" si="16">MIN(D7:D11)</f>
        <v>-318.18876538000001</v>
      </c>
      <c r="N7">
        <f t="shared" ref="N7" si="17">MIN(E7:E11)</f>
        <v>-308.65671373999999</v>
      </c>
      <c r="O7">
        <f t="shared" ref="O7" si="18">MIN(F7:F11)</f>
        <v>-315.13503021000002</v>
      </c>
      <c r="S7" s="12"/>
      <c r="T7" s="12" t="s">
        <v>13</v>
      </c>
      <c r="U7">
        <f t="shared" ca="1" si="3"/>
        <v>-314.06519364000002</v>
      </c>
      <c r="V7">
        <f t="shared" ca="1" si="4"/>
        <v>-305.54143350999999</v>
      </c>
      <c r="W7">
        <f t="shared" ca="1" si="5"/>
        <v>-295.58529301999999</v>
      </c>
      <c r="X7">
        <f t="shared" ca="1" si="6"/>
        <v>-300.97258842999997</v>
      </c>
      <c r="Z7">
        <f>paral_b!C9</f>
        <v>-292.04746401</v>
      </c>
      <c r="AA7">
        <f t="shared" si="7"/>
        <v>-305.32634389999998</v>
      </c>
      <c r="AC7" s="76" t="s">
        <v>9</v>
      </c>
      <c r="AD7" s="70" t="s">
        <v>7</v>
      </c>
      <c r="AE7" s="74">
        <f t="shared" si="8"/>
        <v>9.4676059999972306E-2</v>
      </c>
      <c r="AF7" s="74">
        <f t="shared" si="9"/>
        <v>-0.72374954000002312</v>
      </c>
      <c r="AG7" s="74">
        <f t="shared" si="10"/>
        <v>0.6455431900000046</v>
      </c>
      <c r="AH7" s="74">
        <f t="shared" si="11"/>
        <v>-0.55343082000003596</v>
      </c>
    </row>
    <row r="8" spans="1:34" x14ac:dyDescent="0.35">
      <c r="A8" s="83"/>
      <c r="B8" s="4" t="s">
        <v>25</v>
      </c>
      <c r="C8" s="4">
        <v>-326.43920216999999</v>
      </c>
      <c r="D8" s="4">
        <v>-317.31112173999998</v>
      </c>
      <c r="E8" s="4">
        <v>-308.07643739999997</v>
      </c>
      <c r="F8" s="4">
        <v>-312.76316173999999</v>
      </c>
      <c r="L8" s="68" t="str">
        <f t="shared" ref="L8" si="19">INDEX($B$2:$B$6, MATCH(MIN(C7:C11),C7:C11,0))</f>
        <v>top</v>
      </c>
      <c r="M8" s="68" t="str">
        <f t="shared" ref="M8" si="20">INDEX($B$2:$B$6, MATCH(MIN(D7:D11),D7:D11,0))</f>
        <v>hollow1</v>
      </c>
      <c r="N8" s="68" t="str">
        <f t="shared" ref="N8" si="21">INDEX($B$2:$B$6, MATCH(MIN(E7:E11),E7:E11,0))</f>
        <v>hollow2</v>
      </c>
      <c r="O8" s="68" t="str">
        <f t="shared" ref="O8" si="22">INDEX($B$2:$B$6, MATCH(MIN(F7:F11),F7:F11,0))</f>
        <v>hollow4</v>
      </c>
      <c r="S8" s="12"/>
      <c r="T8" s="12" t="s">
        <v>14</v>
      </c>
      <c r="U8">
        <f t="shared" ca="1" si="3"/>
        <v>-308.38763731</v>
      </c>
      <c r="V8">
        <f t="shared" ca="1" si="4"/>
        <v>-299.44449441</v>
      </c>
      <c r="W8">
        <f t="shared" ca="1" si="5"/>
        <v>-290.03029421000002</v>
      </c>
      <c r="X8">
        <f t="shared" ca="1" si="6"/>
        <v>-295.30525970999997</v>
      </c>
      <c r="Z8">
        <f>paral_b!C10</f>
        <v>-286.78248882999998</v>
      </c>
      <c r="AA8">
        <f t="shared" si="7"/>
        <v>-305.32634389999998</v>
      </c>
      <c r="AC8" s="76"/>
      <c r="AD8" s="70" t="s">
        <v>25</v>
      </c>
      <c r="AE8" s="74">
        <f t="shared" si="8"/>
        <v>0.925141729999996</v>
      </c>
      <c r="AF8" s="74">
        <f t="shared" si="9"/>
        <v>0.13322216000000786</v>
      </c>
      <c r="AG8" s="74">
        <f t="shared" si="10"/>
        <v>0.82890650000000887</v>
      </c>
      <c r="AH8" s="74">
        <f t="shared" si="11"/>
        <v>1.8171821599999967</v>
      </c>
    </row>
    <row r="9" spans="1:34" x14ac:dyDescent="0.35">
      <c r="A9" s="83"/>
      <c r="B9" s="4" t="s">
        <v>8</v>
      </c>
      <c r="C9" s="4">
        <v>-326.96137483000001</v>
      </c>
      <c r="D9" s="4">
        <v>-318.18876538000001</v>
      </c>
      <c r="E9" s="4">
        <v>-308.59783394999999</v>
      </c>
      <c r="F9" s="4">
        <v>-314.58619220999998</v>
      </c>
      <c r="S9" s="12"/>
      <c r="T9" s="12" t="s">
        <v>15</v>
      </c>
      <c r="U9">
        <f t="shared" ca="1" si="3"/>
        <v>-300.09356946000003</v>
      </c>
      <c r="V9">
        <f t="shared" ca="1" si="4"/>
        <v>-291.1687551</v>
      </c>
      <c r="W9">
        <f t="shared" ca="1" si="5"/>
        <v>-281.87376304999998</v>
      </c>
      <c r="X9">
        <f t="shared" ca="1" si="6"/>
        <v>-287.37416127</v>
      </c>
      <c r="Z9">
        <f>paral_b!C11</f>
        <v>-278.84469228</v>
      </c>
      <c r="AA9">
        <f t="shared" si="7"/>
        <v>-305.32634389999998</v>
      </c>
      <c r="AC9" s="76"/>
      <c r="AD9" s="70" t="s">
        <v>8</v>
      </c>
      <c r="AE9" s="74">
        <f t="shared" si="8"/>
        <v>0.40296906999997217</v>
      </c>
      <c r="AF9" s="74">
        <f t="shared" si="9"/>
        <v>-0.74442148000002284</v>
      </c>
      <c r="AG9" s="74">
        <f t="shared" si="10"/>
        <v>0.30750994999998893</v>
      </c>
      <c r="AH9" s="74">
        <f t="shared" si="11"/>
        <v>-5.8483099999953048E-3</v>
      </c>
    </row>
    <row r="10" spans="1:34" x14ac:dyDescent="0.35">
      <c r="A10" s="83"/>
      <c r="B10" s="4" t="s">
        <v>26</v>
      </c>
      <c r="C10" s="4">
        <v>-327.26958257000001</v>
      </c>
      <c r="D10" s="4">
        <v>-318.17449549999998</v>
      </c>
      <c r="E10" s="5">
        <v>-308.65671373999999</v>
      </c>
      <c r="F10" s="4">
        <v>-315.03482855999999</v>
      </c>
      <c r="S10" s="12"/>
      <c r="T10" s="12" t="s">
        <v>16</v>
      </c>
      <c r="U10">
        <f t="shared" ca="1" si="3"/>
        <v>-291.06499754999999</v>
      </c>
      <c r="V10">
        <f t="shared" ca="1" si="4"/>
        <v>-281.99644767000001</v>
      </c>
      <c r="W10">
        <f t="shared" ca="1" si="5"/>
        <v>-272.50499129000002</v>
      </c>
      <c r="X10">
        <f t="shared" ca="1" si="6"/>
        <v>-278.71437537999998</v>
      </c>
      <c r="Z10">
        <f>paral_b!C12</f>
        <v>-269.41707740999999</v>
      </c>
      <c r="AA10">
        <f t="shared" si="7"/>
        <v>-305.32634389999998</v>
      </c>
      <c r="AC10" s="76"/>
      <c r="AD10" s="70" t="s">
        <v>26</v>
      </c>
      <c r="AE10" s="74">
        <f t="shared" si="8"/>
        <v>9.4761329999971888E-2</v>
      </c>
      <c r="AF10" s="74">
        <f t="shared" si="9"/>
        <v>-0.73015159999999391</v>
      </c>
      <c r="AG10" s="74">
        <f t="shared" si="10"/>
        <v>0.24863015999999716</v>
      </c>
      <c r="AH10" s="74">
        <f t="shared" si="11"/>
        <v>-0.45448466000001053</v>
      </c>
    </row>
    <row r="11" spans="1:34" x14ac:dyDescent="0.35">
      <c r="A11" s="83"/>
      <c r="B11" s="4" t="s">
        <v>30</v>
      </c>
      <c r="C11" s="4">
        <v>-326.93668188999999</v>
      </c>
      <c r="D11" s="4">
        <v>-318.16516274000003</v>
      </c>
      <c r="E11" s="4">
        <v>-308.25914454000002</v>
      </c>
      <c r="F11" s="4">
        <v>-315.13503021000002</v>
      </c>
      <c r="S11" s="12"/>
      <c r="T11" s="12" t="s">
        <v>17</v>
      </c>
      <c r="U11">
        <f t="shared" ca="1" si="3"/>
        <v>-325.28869422999998</v>
      </c>
      <c r="V11">
        <f t="shared" ca="1" si="4"/>
        <v>-315.68893772000001</v>
      </c>
      <c r="W11">
        <f t="shared" ca="1" si="5"/>
        <v>-306.87248758999999</v>
      </c>
      <c r="X11">
        <f t="shared" ca="1" si="6"/>
        <v>-313.22841228999999</v>
      </c>
      <c r="Z11">
        <f>paral_b!C13</f>
        <v>-302.18925858</v>
      </c>
      <c r="AA11">
        <f t="shared" si="7"/>
        <v>-305.32634389999998</v>
      </c>
      <c r="AC11" s="76"/>
      <c r="AD11" s="70" t="s">
        <v>28</v>
      </c>
      <c r="AE11" s="74">
        <f t="shared" si="8"/>
        <v>0.42766200999999482</v>
      </c>
      <c r="AF11" s="74">
        <f t="shared" si="9"/>
        <v>-0.72081884000004415</v>
      </c>
      <c r="AG11" s="74">
        <f t="shared" si="10"/>
        <v>0.64619935999996114</v>
      </c>
      <c r="AH11" s="74">
        <f t="shared" si="11"/>
        <v>-0.55468631000004143</v>
      </c>
    </row>
    <row r="12" spans="1:34" x14ac:dyDescent="0.35">
      <c r="A12" s="83" t="s">
        <v>10</v>
      </c>
      <c r="B12" s="4" t="s">
        <v>7</v>
      </c>
      <c r="C12" s="4">
        <v>-325.81693390999999</v>
      </c>
      <c r="D12" s="4">
        <v>-316.98596671000001</v>
      </c>
      <c r="E12" s="4">
        <v>-307.06312990999999</v>
      </c>
      <c r="F12" s="4">
        <v>-313.33272172</v>
      </c>
      <c r="G12">
        <f>MIN(C12:C16)-C12</f>
        <v>-6.1565319999999701E-2</v>
      </c>
      <c r="H12">
        <f t="shared" ref="H12" si="23">MIN(D12:D16)-D12</f>
        <v>-0.11638163999998596</v>
      </c>
      <c r="I12">
        <f t="shared" ref="I12" si="24">MIN(E12:E16)-E12</f>
        <v>-0.26873027999999977</v>
      </c>
      <c r="J12">
        <f t="shared" ref="J12" si="25">MIN(F12:F16)-F12</f>
        <v>-0.15562299999999141</v>
      </c>
      <c r="L12">
        <f t="shared" ref="L12" si="26">MIN(C12:C16)</f>
        <v>-325.87849922999999</v>
      </c>
      <c r="M12">
        <f t="shared" ref="M12" si="27">MIN(D12:D16)</f>
        <v>-317.10234835</v>
      </c>
      <c r="N12">
        <f t="shared" ref="N12" si="28">MIN(E12:E16)</f>
        <v>-307.33186018999999</v>
      </c>
      <c r="O12">
        <f t="shared" ref="O12" si="29">MIN(F12:F16)</f>
        <v>-313.48834471999999</v>
      </c>
      <c r="S12" s="12"/>
      <c r="T12" s="12" t="s">
        <v>18</v>
      </c>
      <c r="U12">
        <f t="shared" ca="1" si="3"/>
        <v>-329.03993204</v>
      </c>
      <c r="V12">
        <f t="shared" ca="1" si="4"/>
        <v>-319.80021827000002</v>
      </c>
      <c r="W12">
        <f t="shared" ca="1" si="5"/>
        <v>-310.12369826999998</v>
      </c>
      <c r="X12">
        <f t="shared" ca="1" si="6"/>
        <v>-317.35251335999999</v>
      </c>
      <c r="Z12">
        <f>paral_b!C14</f>
        <v>-306.98385192000001</v>
      </c>
      <c r="AA12">
        <f t="shared" si="7"/>
        <v>-303.95748456000001</v>
      </c>
      <c r="AC12" s="76" t="s">
        <v>10</v>
      </c>
      <c r="AD12" s="70" t="s">
        <v>7</v>
      </c>
      <c r="AE12" s="74">
        <f t="shared" si="8"/>
        <v>0.17855065000002268</v>
      </c>
      <c r="AF12" s="74">
        <f t="shared" si="9"/>
        <v>-0.91048215000000177</v>
      </c>
      <c r="AG12" s="74">
        <f t="shared" si="10"/>
        <v>0.47335465000002541</v>
      </c>
      <c r="AH12" s="74">
        <f t="shared" si="11"/>
        <v>-0.1212371599999833</v>
      </c>
    </row>
    <row r="13" spans="1:34" x14ac:dyDescent="0.35">
      <c r="A13" s="83" t="s">
        <v>10</v>
      </c>
      <c r="B13" s="4" t="s">
        <v>25</v>
      </c>
      <c r="C13" s="4">
        <v>-325.22772450999997</v>
      </c>
      <c r="D13" s="4">
        <v>-316.15897015000002</v>
      </c>
      <c r="E13" s="4">
        <v>-306.79077489999997</v>
      </c>
      <c r="F13" s="4">
        <v>-313.48834471999999</v>
      </c>
      <c r="L13" s="68" t="str">
        <f t="shared" ref="L13" si="30">INDEX($B$2:$B$6, MATCH(MIN(C12:C16),C12:C16,0))</f>
        <v>hollow2</v>
      </c>
      <c r="M13" s="68" t="str">
        <f t="shared" ref="M13" si="31">INDEX($B$2:$B$6, MATCH(MIN(D12:D16),D12:D16,0))</f>
        <v>hollow1</v>
      </c>
      <c r="N13" s="68" t="str">
        <f t="shared" ref="N13" si="32">INDEX($B$2:$B$6, MATCH(MIN(E12:E16),E12:E16,0))</f>
        <v>hollow1</v>
      </c>
      <c r="O13" s="68" t="str">
        <f t="shared" ref="O13" si="33">INDEX($B$2:$B$6, MATCH(MIN(F12:F16),F12:F16,0))</f>
        <v>top2</v>
      </c>
      <c r="S13" s="12"/>
      <c r="T13" s="12" t="s">
        <v>19</v>
      </c>
      <c r="U13">
        <f t="shared" ca="1" si="3"/>
        <v>-329.47671903999998</v>
      </c>
      <c r="V13">
        <f t="shared" ca="1" si="4"/>
        <v>-320.53994182000002</v>
      </c>
      <c r="W13">
        <f t="shared" ca="1" si="5"/>
        <v>-310.80431396</v>
      </c>
      <c r="X13">
        <f t="shared" ca="1" si="6"/>
        <v>-317.38460947999999</v>
      </c>
      <c r="Z13">
        <f>paral_b!C15</f>
        <v>-307.56603160999998</v>
      </c>
      <c r="AA13">
        <f t="shared" si="7"/>
        <v>-303.95748456000001</v>
      </c>
      <c r="AC13" s="76" t="s">
        <v>10</v>
      </c>
      <c r="AD13" s="70" t="s">
        <v>25</v>
      </c>
      <c r="AE13" s="74">
        <f t="shared" si="8"/>
        <v>0.76776005000003833</v>
      </c>
      <c r="AF13" s="74">
        <f t="shared" si="9"/>
        <v>-8.3485590000003995E-2</v>
      </c>
      <c r="AG13" s="74">
        <f t="shared" si="10"/>
        <v>0.74570966000003791</v>
      </c>
      <c r="AH13" s="74">
        <f t="shared" si="11"/>
        <v>-0.27686015999997471</v>
      </c>
    </row>
    <row r="14" spans="1:34" x14ac:dyDescent="0.35">
      <c r="A14" s="83" t="s">
        <v>10</v>
      </c>
      <c r="B14" s="4" t="s">
        <v>8</v>
      </c>
      <c r="C14" s="4">
        <v>-325.76581898000001</v>
      </c>
      <c r="D14" s="4">
        <v>-317.10234835</v>
      </c>
      <c r="E14" s="5">
        <v>-307.33186018999999</v>
      </c>
      <c r="F14" s="4">
        <v>-313.10110913</v>
      </c>
      <c r="S14" s="12"/>
      <c r="T14" s="12" t="s">
        <v>20</v>
      </c>
      <c r="U14">
        <f t="shared" ca="1" si="3"/>
        <v>-329.98553907000002</v>
      </c>
      <c r="V14">
        <f t="shared" ca="1" si="4"/>
        <v>-321.32962175</v>
      </c>
      <c r="W14">
        <f t="shared" ca="1" si="5"/>
        <v>-311.23759053999999</v>
      </c>
      <c r="X14">
        <f t="shared" ca="1" si="6"/>
        <v>-317.52593746999997</v>
      </c>
      <c r="Z14">
        <f>paral_b!C16</f>
        <v>-307.86431127999998</v>
      </c>
      <c r="AA14">
        <f t="shared" si="7"/>
        <v>-303.95748456000001</v>
      </c>
      <c r="AC14" s="76" t="s">
        <v>10</v>
      </c>
      <c r="AD14" s="70" t="s">
        <v>8</v>
      </c>
      <c r="AE14" s="74">
        <f t="shared" si="8"/>
        <v>0.22966558000000559</v>
      </c>
      <c r="AF14" s="74">
        <f t="shared" si="9"/>
        <v>-1.0268637899999877</v>
      </c>
      <c r="AG14" s="74">
        <f t="shared" si="10"/>
        <v>0.20462437000002565</v>
      </c>
      <c r="AH14" s="74">
        <f t="shared" si="11"/>
        <v>0.11037543000001415</v>
      </c>
    </row>
    <row r="15" spans="1:34" x14ac:dyDescent="0.35">
      <c r="A15" s="83" t="s">
        <v>10</v>
      </c>
      <c r="B15" s="4" t="s">
        <v>26</v>
      </c>
      <c r="C15" s="4">
        <v>-325.87849922999999</v>
      </c>
      <c r="D15" s="4">
        <v>-317.06026797999999</v>
      </c>
      <c r="E15" s="4">
        <v>-307.29673971</v>
      </c>
      <c r="F15" s="4">
        <v>-313.47507085000001</v>
      </c>
      <c r="S15" s="12"/>
      <c r="T15" s="12" t="s">
        <v>21</v>
      </c>
      <c r="U15">
        <f t="shared" ca="1" si="3"/>
        <v>-321.79031218</v>
      </c>
      <c r="V15">
        <f t="shared" ca="1" si="4"/>
        <v>-313.30219319000003</v>
      </c>
      <c r="W15">
        <f t="shared" ca="1" si="5"/>
        <v>-303.58486142999999</v>
      </c>
      <c r="X15">
        <f t="shared" ca="1" si="6"/>
        <v>-308.60004996999999</v>
      </c>
      <c r="Z15">
        <f>paral_b!C17</f>
        <v>-299.79063910999997</v>
      </c>
      <c r="AA15">
        <f t="shared" si="7"/>
        <v>-303.95748456000001</v>
      </c>
      <c r="AC15" s="76" t="s">
        <v>10</v>
      </c>
      <c r="AD15" s="70" t="s">
        <v>26</v>
      </c>
      <c r="AE15" s="74">
        <f t="shared" si="8"/>
        <v>0.11698533000002298</v>
      </c>
      <c r="AF15" s="74">
        <f t="shared" si="9"/>
        <v>-0.98478341999997987</v>
      </c>
      <c r="AG15" s="74">
        <f t="shared" si="10"/>
        <v>0.23974485000001478</v>
      </c>
      <c r="AH15" s="74">
        <f t="shared" si="11"/>
        <v>-0.263586289999997</v>
      </c>
    </row>
    <row r="16" spans="1:34" x14ac:dyDescent="0.35">
      <c r="A16" s="83" t="s">
        <v>10</v>
      </c>
      <c r="B16" s="4" t="s">
        <v>30</v>
      </c>
      <c r="C16" s="4">
        <v>-325.47643171999999</v>
      </c>
      <c r="D16" s="4">
        <v>-316.95812489000002</v>
      </c>
      <c r="E16" s="4">
        <v>-306.97654648999998</v>
      </c>
      <c r="F16" s="4">
        <v>-313.36266377999999</v>
      </c>
      <c r="S16" s="12"/>
      <c r="T16" s="12" t="s">
        <v>22</v>
      </c>
      <c r="U16">
        <f t="shared" ca="1" si="3"/>
        <v>-315.99314398000001</v>
      </c>
      <c r="V16">
        <f t="shared" ca="1" si="4"/>
        <v>-307.36091372999999</v>
      </c>
      <c r="W16">
        <f t="shared" ca="1" si="5"/>
        <v>-297.84427699000003</v>
      </c>
      <c r="X16">
        <f t="shared" ca="1" si="6"/>
        <v>-302.47652783000001</v>
      </c>
      <c r="Z16">
        <f>paral_b!C18</f>
        <v>-294.44890693999997</v>
      </c>
      <c r="AA16">
        <f t="shared" si="7"/>
        <v>-303.95748456000001</v>
      </c>
      <c r="AC16" s="76" t="s">
        <v>10</v>
      </c>
      <c r="AD16" s="70" t="s">
        <v>28</v>
      </c>
      <c r="AE16" s="74">
        <f t="shared" si="8"/>
        <v>0.51905284000001783</v>
      </c>
      <c r="AF16" s="74">
        <f t="shared" si="9"/>
        <v>-0.88264033000000985</v>
      </c>
      <c r="AG16" s="74">
        <f t="shared" si="10"/>
        <v>0.55993807000003626</v>
      </c>
      <c r="AH16" s="74">
        <f t="shared" si="11"/>
        <v>-0.15117921999997952</v>
      </c>
    </row>
    <row r="17" spans="1:34" x14ac:dyDescent="0.35">
      <c r="A17" s="83" t="s">
        <v>11</v>
      </c>
      <c r="B17" s="4" t="s">
        <v>7</v>
      </c>
      <c r="C17" s="4">
        <v>-321.49475412999999</v>
      </c>
      <c r="D17" s="4">
        <v>-312.86693224999999</v>
      </c>
      <c r="E17" s="4">
        <v>-302.96267734000003</v>
      </c>
      <c r="F17" s="4">
        <v>-308.27379459000002</v>
      </c>
      <c r="G17">
        <f>MIN(C17:C21)-C17</f>
        <v>-6.4961500000322303E-3</v>
      </c>
      <c r="H17">
        <f t="shared" ref="H17" si="34">MIN(D17:D21)-D17</f>
        <v>-0.17928241999999273</v>
      </c>
      <c r="I17">
        <f t="shared" ref="I17" si="35">MIN(E17:E21)-E17</f>
        <v>-0.1806289199999469</v>
      </c>
      <c r="J17">
        <f t="shared" ref="J17" si="36">MIN(F17:F21)-F17</f>
        <v>-0.41953882999996495</v>
      </c>
      <c r="L17">
        <f t="shared" ref="L17" si="37">MIN(C17:C21)</f>
        <v>-321.50125028000002</v>
      </c>
      <c r="M17">
        <f t="shared" ref="M17" si="38">MIN(D17:D21)</f>
        <v>-313.04621466999998</v>
      </c>
      <c r="N17">
        <f t="shared" ref="N17" si="39">MIN(E17:E21)</f>
        <v>-303.14330625999997</v>
      </c>
      <c r="O17">
        <f t="shared" ref="O17" si="40">MIN(F17:F21)</f>
        <v>-308.69333341999999</v>
      </c>
      <c r="S17" s="12"/>
      <c r="T17" s="12" t="s">
        <v>23</v>
      </c>
      <c r="U17">
        <f t="shared" ca="1" si="3"/>
        <v>-295.26281925000001</v>
      </c>
      <c r="V17">
        <f t="shared" ca="1" si="4"/>
        <v>-286.41488047000001</v>
      </c>
      <c r="W17">
        <f t="shared" ca="1" si="5"/>
        <v>-277.08154015000002</v>
      </c>
      <c r="X17">
        <f t="shared" ca="1" si="6"/>
        <v>-282.36774150000002</v>
      </c>
      <c r="Z17">
        <f>paral_b!C19</f>
        <v>-274.17038107000002</v>
      </c>
      <c r="AA17">
        <f t="shared" si="7"/>
        <v>-299.54830048000002</v>
      </c>
      <c r="AC17" s="76" t="s">
        <v>11</v>
      </c>
      <c r="AD17" s="70" t="s">
        <v>7</v>
      </c>
      <c r="AE17" s="74">
        <f t="shared" si="8"/>
        <v>9.1546350000033083E-2</v>
      </c>
      <c r="AF17" s="74">
        <f t="shared" si="9"/>
        <v>-1.2006317699999673</v>
      </c>
      <c r="AG17" s="74">
        <f t="shared" si="10"/>
        <v>0.16462313999999578</v>
      </c>
      <c r="AH17" s="74">
        <f t="shared" si="11"/>
        <v>0.52850589000000037</v>
      </c>
    </row>
    <row r="18" spans="1:34" x14ac:dyDescent="0.35">
      <c r="A18" s="83" t="s">
        <v>11</v>
      </c>
      <c r="B18" s="4" t="s">
        <v>25</v>
      </c>
      <c r="C18" s="4">
        <v>-320.94951571000001</v>
      </c>
      <c r="D18" s="4">
        <v>-311.95519496999998</v>
      </c>
      <c r="E18" s="4">
        <v>-302.33818683999999</v>
      </c>
      <c r="F18" s="4">
        <v>-307.60326949</v>
      </c>
      <c r="L18" s="68" t="str">
        <f t="shared" ref="L18" si="41">INDEX($B$2:$B$6, MATCH(MIN(C17:C21),C17:C21,0))</f>
        <v>hollow1</v>
      </c>
      <c r="M18" s="68" t="str">
        <f t="shared" ref="M18" si="42">INDEX($B$2:$B$6, MATCH(MIN(D17:D21),D17:D21,0))</f>
        <v>hollow1</v>
      </c>
      <c r="N18" s="68" t="str">
        <f t="shared" ref="N18" si="43">INDEX($B$2:$B$6, MATCH(MIN(E17:E21),E17:E21,0))</f>
        <v>hollow4</v>
      </c>
      <c r="O18" s="68" t="str">
        <f t="shared" ref="O18" si="44">INDEX($B$2:$B$6, MATCH(MIN(F17:F21),F17:F21,0))</f>
        <v>hollow1</v>
      </c>
      <c r="AA18">
        <f t="shared" si="7"/>
        <v>-299.54830048000002</v>
      </c>
      <c r="AC18" s="76" t="s">
        <v>11</v>
      </c>
      <c r="AD18" s="70" t="s">
        <v>25</v>
      </c>
      <c r="AE18" s="74">
        <f t="shared" si="8"/>
        <v>0.63678477000000866</v>
      </c>
      <c r="AF18" s="74">
        <f t="shared" si="9"/>
        <v>-0.28889448999995615</v>
      </c>
      <c r="AG18" s="74">
        <f t="shared" si="10"/>
        <v>0.78911364000003159</v>
      </c>
      <c r="AH18" s="74">
        <f t="shared" si="11"/>
        <v>1.1990309900000207</v>
      </c>
    </row>
    <row r="19" spans="1:34" x14ac:dyDescent="0.35">
      <c r="A19" s="83" t="s">
        <v>11</v>
      </c>
      <c r="B19" s="4" t="s">
        <v>8</v>
      </c>
      <c r="C19" s="4">
        <v>-321.50125028000002</v>
      </c>
      <c r="D19" s="4">
        <v>-313.04621466999998</v>
      </c>
      <c r="E19" s="4">
        <v>-302.80369794000001</v>
      </c>
      <c r="F19" s="4">
        <v>-308.69333341999999</v>
      </c>
      <c r="AA19">
        <f t="shared" si="7"/>
        <v>-299.54830048000002</v>
      </c>
      <c r="AC19" s="76" t="s">
        <v>11</v>
      </c>
      <c r="AD19" s="70" t="s">
        <v>8</v>
      </c>
      <c r="AE19" s="74">
        <f t="shared" si="8"/>
        <v>8.5050200000000853E-2</v>
      </c>
      <c r="AF19" s="74">
        <f t="shared" si="9"/>
        <v>-1.3799141899999601</v>
      </c>
      <c r="AG19" s="74">
        <f t="shared" si="10"/>
        <v>0.32360254000001687</v>
      </c>
      <c r="AH19" s="74">
        <f t="shared" si="11"/>
        <v>0.10896706000003542</v>
      </c>
    </row>
    <row r="20" spans="1:34" x14ac:dyDescent="0.35">
      <c r="A20" s="83" t="s">
        <v>11</v>
      </c>
      <c r="B20" s="4" t="s">
        <v>26</v>
      </c>
      <c r="C20" s="4">
        <v>-321.49433927000001</v>
      </c>
      <c r="D20" s="4">
        <v>-312.98675847999999</v>
      </c>
      <c r="E20" s="4">
        <v>-302.86595104999998</v>
      </c>
      <c r="F20" s="4">
        <v>-308.65093185000001</v>
      </c>
      <c r="AA20">
        <f t="shared" si="7"/>
        <v>-299.54830048000002</v>
      </c>
      <c r="AC20" s="76" t="s">
        <v>11</v>
      </c>
      <c r="AD20" s="70" t="s">
        <v>26</v>
      </c>
      <c r="AE20" s="74">
        <f t="shared" si="8"/>
        <v>9.1961210000011118E-2</v>
      </c>
      <c r="AF20" s="74">
        <f t="shared" si="9"/>
        <v>-1.3204579999999684</v>
      </c>
      <c r="AG20" s="74">
        <f t="shared" si="10"/>
        <v>0.26134943000004496</v>
      </c>
      <c r="AH20" s="74">
        <f t="shared" si="11"/>
        <v>0.15136863000001677</v>
      </c>
    </row>
    <row r="21" spans="1:34" x14ac:dyDescent="0.35">
      <c r="A21" s="83" t="s">
        <v>11</v>
      </c>
      <c r="B21" s="4" t="s">
        <v>30</v>
      </c>
      <c r="C21" s="4">
        <v>-320.79167428</v>
      </c>
      <c r="D21" s="4">
        <v>-312.86672012999998</v>
      </c>
      <c r="E21" s="4">
        <v>-303.14330625999997</v>
      </c>
      <c r="F21" s="4">
        <v>-308.55924671999998</v>
      </c>
      <c r="AA21">
        <f t="shared" si="7"/>
        <v>-299.54830048000002</v>
      </c>
      <c r="AC21" s="76" t="s">
        <v>11</v>
      </c>
      <c r="AD21" s="70" t="s">
        <v>28</v>
      </c>
      <c r="AE21" s="74">
        <f t="shared" si="8"/>
        <v>0.7946262000000277</v>
      </c>
      <c r="AF21" s="74">
        <f t="shared" si="9"/>
        <v>-1.2004196499999527</v>
      </c>
      <c r="AG21" s="74">
        <f t="shared" si="10"/>
        <v>-1.600577999995112E-2</v>
      </c>
      <c r="AH21" s="74">
        <f t="shared" si="11"/>
        <v>0.24305376000004708</v>
      </c>
    </row>
    <row r="22" spans="1:34" x14ac:dyDescent="0.35">
      <c r="A22" s="83" t="s">
        <v>12</v>
      </c>
      <c r="B22" s="4" t="s">
        <v>7</v>
      </c>
      <c r="C22" s="4">
        <v>-317.59680360999999</v>
      </c>
      <c r="D22" s="4">
        <v>-309.39267340999999</v>
      </c>
      <c r="E22" s="4">
        <v>-299.31212713999997</v>
      </c>
      <c r="F22" s="4">
        <v>-304.62804985999998</v>
      </c>
      <c r="G22">
        <f>MIN(C22:C26)-C22</f>
        <v>-0.52750587000002724</v>
      </c>
      <c r="H22">
        <f t="shared" ref="H22" si="45">MIN(D22:D26)-D22</f>
        <v>-0.13408301999999139</v>
      </c>
      <c r="I22">
        <f t="shared" ref="I22" si="46">MIN(E22:E26)-E22</f>
        <v>-0.50484013000004779</v>
      </c>
      <c r="J22">
        <f t="shared" ref="J22" si="47">MIN(F22:F26)-F22</f>
        <v>-0.50632276000004595</v>
      </c>
      <c r="L22">
        <f t="shared" ref="L22" si="48">MIN(C22:C26)</f>
        <v>-318.12430948000002</v>
      </c>
      <c r="M22">
        <f t="shared" ref="M22" si="49">MIN(D22:D26)</f>
        <v>-309.52675642999998</v>
      </c>
      <c r="N22">
        <f t="shared" ref="N22" si="50">MIN(E22:E26)</f>
        <v>-299.81696727000002</v>
      </c>
      <c r="O22">
        <f t="shared" ref="O22" si="51">MIN(F22:F26)</f>
        <v>-305.13437262000002</v>
      </c>
      <c r="AA22">
        <f t="shared" si="7"/>
        <v>-296.03595534999999</v>
      </c>
      <c r="AC22" s="76" t="s">
        <v>12</v>
      </c>
      <c r="AD22" s="70" t="s">
        <v>7</v>
      </c>
      <c r="AE22" s="74">
        <f t="shared" si="8"/>
        <v>0.4771517399999996</v>
      </c>
      <c r="AF22" s="74">
        <f t="shared" si="9"/>
        <v>-1.2387180599999912</v>
      </c>
      <c r="AG22" s="74">
        <f t="shared" si="10"/>
        <v>0.30282821000002214</v>
      </c>
      <c r="AH22" s="74">
        <f t="shared" si="11"/>
        <v>0.66190549000001875</v>
      </c>
    </row>
    <row r="23" spans="1:34" x14ac:dyDescent="0.35">
      <c r="A23" s="83" t="s">
        <v>12</v>
      </c>
      <c r="B23" s="4" t="s">
        <v>25</v>
      </c>
      <c r="C23" s="4">
        <v>-317.44756475999998</v>
      </c>
      <c r="D23" s="4">
        <v>-308.38200309000001</v>
      </c>
      <c r="E23" s="4">
        <v>-298.88518133000002</v>
      </c>
      <c r="F23" s="4">
        <v>-303.60532695000001</v>
      </c>
      <c r="L23" s="68" t="str">
        <f t="shared" ref="L23" si="52">INDEX($B$2:$B$6, MATCH(MIN(C22:C26),C22:C26,0))</f>
        <v>hollow1</v>
      </c>
      <c r="M23" s="68" t="str">
        <f t="shared" ref="M23" si="53">INDEX($B$2:$B$6, MATCH(MIN(D22:D26),D22:D26,0))</f>
        <v>hollow2</v>
      </c>
      <c r="N23" s="68" t="str">
        <f t="shared" ref="N23" si="54">INDEX($B$2:$B$6, MATCH(MIN(E22:E26),E22:E26,0))</f>
        <v>hollow4</v>
      </c>
      <c r="O23" s="68" t="str">
        <f t="shared" ref="O23" si="55">INDEX($B$2:$B$6, MATCH(MIN(F22:F26),F22:F26,0))</f>
        <v>hollow2</v>
      </c>
      <c r="AA23">
        <f t="shared" si="7"/>
        <v>-296.03595534999999</v>
      </c>
      <c r="AC23" s="76" t="s">
        <v>12</v>
      </c>
      <c r="AD23" s="70" t="s">
        <v>25</v>
      </c>
      <c r="AE23" s="74">
        <f t="shared" si="8"/>
        <v>0.62639059000001707</v>
      </c>
      <c r="AF23" s="74">
        <f t="shared" si="9"/>
        <v>-0.22804774000001693</v>
      </c>
      <c r="AG23" s="74">
        <f t="shared" si="10"/>
        <v>0.72977401999997182</v>
      </c>
      <c r="AH23" s="74">
        <f t="shared" si="11"/>
        <v>1.6846283999999891</v>
      </c>
    </row>
    <row r="24" spans="1:34" x14ac:dyDescent="0.35">
      <c r="A24" s="83" t="s">
        <v>12</v>
      </c>
      <c r="B24" s="4" t="s">
        <v>8</v>
      </c>
      <c r="C24" s="4">
        <v>-318.12430948000002</v>
      </c>
      <c r="D24" s="4">
        <v>-309.52578923999999</v>
      </c>
      <c r="E24" s="5">
        <v>-299.40052419</v>
      </c>
      <c r="F24" s="4">
        <v>-304.88887448000003</v>
      </c>
      <c r="AA24">
        <f t="shared" si="7"/>
        <v>-296.03595534999999</v>
      </c>
      <c r="AC24" s="76" t="s">
        <v>12</v>
      </c>
      <c r="AD24" s="70" t="s">
        <v>8</v>
      </c>
      <c r="AE24" s="74">
        <f t="shared" si="8"/>
        <v>-5.0354130000027642E-2</v>
      </c>
      <c r="AF24" s="74">
        <f t="shared" si="9"/>
        <v>-1.3718338899999996</v>
      </c>
      <c r="AG24" s="74">
        <f t="shared" si="10"/>
        <v>0.21443115999999618</v>
      </c>
      <c r="AH24" s="74">
        <f t="shared" si="11"/>
        <v>0.40108086999996795</v>
      </c>
    </row>
    <row r="25" spans="1:34" x14ac:dyDescent="0.35">
      <c r="A25" s="83" t="s">
        <v>12</v>
      </c>
      <c r="B25" s="4" t="s">
        <v>26</v>
      </c>
      <c r="C25" s="4">
        <v>-317.97601867999998</v>
      </c>
      <c r="D25" s="4">
        <v>-309.52675642999998</v>
      </c>
      <c r="E25" s="4">
        <v>-299.36192018999998</v>
      </c>
      <c r="F25" s="4">
        <v>-305.13437262000002</v>
      </c>
      <c r="AA25">
        <f t="shared" si="7"/>
        <v>-296.03595534999999</v>
      </c>
      <c r="AC25" s="76" t="s">
        <v>12</v>
      </c>
      <c r="AD25" s="70" t="s">
        <v>26</v>
      </c>
      <c r="AE25" s="74">
        <f t="shared" si="8"/>
        <v>9.7936670000013049E-2</v>
      </c>
      <c r="AF25" s="74">
        <f t="shared" si="9"/>
        <v>-1.3728010799999826</v>
      </c>
      <c r="AG25" s="74">
        <f t="shared" si="10"/>
        <v>0.25303516000001691</v>
      </c>
      <c r="AH25" s="74">
        <f t="shared" si="11"/>
        <v>0.1555827299999728</v>
      </c>
    </row>
    <row r="26" spans="1:34" x14ac:dyDescent="0.35">
      <c r="A26" s="83" t="s">
        <v>12</v>
      </c>
      <c r="B26" s="4" t="s">
        <v>30</v>
      </c>
      <c r="C26" s="4">
        <v>-317.29384986000002</v>
      </c>
      <c r="D26" s="4">
        <v>-309.29738251999999</v>
      </c>
      <c r="E26" s="4">
        <v>-299.81696727000002</v>
      </c>
      <c r="F26" s="4">
        <v>-304.52169125</v>
      </c>
      <c r="AA26">
        <f t="shared" si="7"/>
        <v>-296.03595534999999</v>
      </c>
      <c r="AC26" s="76" t="s">
        <v>12</v>
      </c>
      <c r="AD26" s="70" t="s">
        <v>28</v>
      </c>
      <c r="AE26" s="74">
        <f t="shared" si="8"/>
        <v>0.78010548999997154</v>
      </c>
      <c r="AF26" s="74">
        <f t="shared" si="9"/>
        <v>-1.1434271699999901</v>
      </c>
      <c r="AG26" s="74">
        <f t="shared" si="10"/>
        <v>-0.20201192000002566</v>
      </c>
      <c r="AH26" s="74">
        <f t="shared" si="11"/>
        <v>0.76826409999999123</v>
      </c>
    </row>
    <row r="27" spans="1:34" x14ac:dyDescent="0.35">
      <c r="A27" s="83" t="s">
        <v>13</v>
      </c>
      <c r="B27" s="4" t="s">
        <v>7</v>
      </c>
      <c r="C27" s="4">
        <v>-313.87144940000002</v>
      </c>
      <c r="D27" s="4">
        <v>-305.27006605000003</v>
      </c>
      <c r="E27" s="4">
        <v>-295.43472795000002</v>
      </c>
      <c r="F27" s="4">
        <v>-300.53498073999998</v>
      </c>
      <c r="G27">
        <f>MIN(C27:C31)-C27</f>
        <v>-0.1937442400000009</v>
      </c>
      <c r="H27">
        <f t="shared" ref="H27" si="56">MIN(D27:D31)-D27</f>
        <v>-0.27136745999996492</v>
      </c>
      <c r="I27">
        <f t="shared" ref="I27" si="57">MIN(E27:E31)-E27</f>
        <v>-0.15056506999997055</v>
      </c>
      <c r="J27">
        <f t="shared" ref="J27" si="58">MIN(F27:F31)-F27</f>
        <v>-0.437607689999993</v>
      </c>
      <c r="L27">
        <f t="shared" ref="L27" si="59">MIN(C27:C31)</f>
        <v>-314.06519364000002</v>
      </c>
      <c r="M27">
        <f t="shared" ref="M27" si="60">MIN(D27:D31)</f>
        <v>-305.54143350999999</v>
      </c>
      <c r="N27">
        <f t="shared" ref="N27" si="61">MIN(E27:E31)</f>
        <v>-295.58529301999999</v>
      </c>
      <c r="O27">
        <f t="shared" ref="O27" si="62">MIN(F27:F31)</f>
        <v>-300.97258842999997</v>
      </c>
      <c r="AA27">
        <f t="shared" si="7"/>
        <v>-292.04746401</v>
      </c>
      <c r="AC27" s="76" t="s">
        <v>13</v>
      </c>
      <c r="AD27" s="70" t="s">
        <v>7</v>
      </c>
      <c r="AE27" s="74">
        <f t="shared" si="8"/>
        <v>0.21401460999998134</v>
      </c>
      <c r="AF27" s="74">
        <f t="shared" si="9"/>
        <v>-1.1046020400000263</v>
      </c>
      <c r="AG27" s="74">
        <f t="shared" si="10"/>
        <v>0.19173605999997489</v>
      </c>
      <c r="AH27" s="74">
        <f t="shared" si="11"/>
        <v>0.76648327000001837</v>
      </c>
    </row>
    <row r="28" spans="1:34" x14ac:dyDescent="0.35">
      <c r="A28" s="83" t="s">
        <v>13</v>
      </c>
      <c r="B28" s="4" t="s">
        <v>25</v>
      </c>
      <c r="C28" s="4">
        <v>-313.75038232000003</v>
      </c>
      <c r="D28" s="4">
        <v>-304.68067346999999</v>
      </c>
      <c r="E28" s="4">
        <v>-295.24578487000002</v>
      </c>
      <c r="F28" s="4">
        <v>-299.90598245000001</v>
      </c>
      <c r="L28" s="68" t="str">
        <f t="shared" ref="L28" si="63">INDEX($B$2:$B$6, MATCH(MIN(C27:C31),C27:C31,0))</f>
        <v>hollow1</v>
      </c>
      <c r="M28" s="68" t="str">
        <f t="shared" ref="M28" si="64">INDEX($B$2:$B$6, MATCH(MIN(D27:D31),D27:D31,0))</f>
        <v>hollow1</v>
      </c>
      <c r="N28" s="68" t="str">
        <f t="shared" ref="N28" si="65">INDEX($B$2:$B$6, MATCH(MIN(E27:E31),E27:E31,0))</f>
        <v>hollow2</v>
      </c>
      <c r="O28" s="68" t="str">
        <f t="shared" ref="O28" si="66">INDEX($B$2:$B$6, MATCH(MIN(F27:F31),F27:F31,0))</f>
        <v>hollow2</v>
      </c>
      <c r="AA28">
        <f t="shared" si="7"/>
        <v>-292.04746401</v>
      </c>
      <c r="AC28" s="76" t="s">
        <v>13</v>
      </c>
      <c r="AD28" s="70" t="s">
        <v>25</v>
      </c>
      <c r="AE28" s="74">
        <f t="shared" si="8"/>
        <v>0.33508168999997023</v>
      </c>
      <c r="AF28" s="74">
        <f t="shared" si="9"/>
        <v>-0.51520945999998879</v>
      </c>
      <c r="AG28" s="74">
        <f t="shared" si="10"/>
        <v>0.38067913999997627</v>
      </c>
      <c r="AH28" s="74">
        <f t="shared" si="11"/>
        <v>1.3954815599999884</v>
      </c>
    </row>
    <row r="29" spans="1:34" x14ac:dyDescent="0.35">
      <c r="A29" s="83" t="s">
        <v>13</v>
      </c>
      <c r="B29" s="4" t="s">
        <v>8</v>
      </c>
      <c r="C29" s="4">
        <v>-314.06519364000002</v>
      </c>
      <c r="D29" s="4">
        <v>-305.54143350999999</v>
      </c>
      <c r="E29" s="4">
        <v>-295.51266291000002</v>
      </c>
      <c r="F29" s="4">
        <v>-300.56414906999998</v>
      </c>
      <c r="AA29">
        <f t="shared" si="7"/>
        <v>-292.04746401</v>
      </c>
      <c r="AC29" s="76" t="s">
        <v>13</v>
      </c>
      <c r="AD29" s="70" t="s">
        <v>8</v>
      </c>
      <c r="AE29" s="74">
        <f t="shared" si="8"/>
        <v>2.0270369999980442E-2</v>
      </c>
      <c r="AF29" s="74">
        <f t="shared" si="9"/>
        <v>-1.3759694999999912</v>
      </c>
      <c r="AG29" s="74">
        <f t="shared" si="10"/>
        <v>0.11380109999998167</v>
      </c>
      <c r="AH29" s="74">
        <f t="shared" si="11"/>
        <v>0.73731494000001385</v>
      </c>
    </row>
    <row r="30" spans="1:34" x14ac:dyDescent="0.35">
      <c r="A30" s="83" t="s">
        <v>13</v>
      </c>
      <c r="B30" s="4" t="s">
        <v>26</v>
      </c>
      <c r="C30" s="4">
        <v>-313.88436951</v>
      </c>
      <c r="D30" s="4">
        <v>-305.40861489999998</v>
      </c>
      <c r="E30" s="5">
        <v>-295.58529301999999</v>
      </c>
      <c r="F30" s="4">
        <v>-300.97258842999997</v>
      </c>
      <c r="AA30">
        <f t="shared" si="7"/>
        <v>-292.04746401</v>
      </c>
      <c r="AC30" s="76" t="s">
        <v>13</v>
      </c>
      <c r="AD30" s="70" t="s">
        <v>26</v>
      </c>
      <c r="AE30" s="74">
        <f t="shared" si="8"/>
        <v>0.20109449999999951</v>
      </c>
      <c r="AF30" s="74">
        <f t="shared" si="9"/>
        <v>-1.2431508899999759</v>
      </c>
      <c r="AG30" s="74">
        <f t="shared" si="10"/>
        <v>4.1170990000004348E-2</v>
      </c>
      <c r="AH30" s="74">
        <f t="shared" si="11"/>
        <v>0.32887558000002537</v>
      </c>
    </row>
    <row r="31" spans="1:34" x14ac:dyDescent="0.35">
      <c r="A31" s="83" t="s">
        <v>13</v>
      </c>
      <c r="B31" s="4" t="s">
        <v>30</v>
      </c>
      <c r="C31" s="4">
        <v>-313.74915962</v>
      </c>
      <c r="D31" s="4">
        <v>-305.41882844999998</v>
      </c>
      <c r="E31" s="4">
        <v>-295.25706829000001</v>
      </c>
      <c r="F31" s="4">
        <v>-300.33435323999998</v>
      </c>
      <c r="AA31">
        <f t="shared" si="7"/>
        <v>-292.04746401</v>
      </c>
      <c r="AC31" s="76" t="s">
        <v>13</v>
      </c>
      <c r="AD31" s="70" t="s">
        <v>28</v>
      </c>
      <c r="AE31" s="74">
        <f t="shared" si="8"/>
        <v>0.33630438999999823</v>
      </c>
      <c r="AF31" s="74">
        <f t="shared" si="9"/>
        <v>-1.253364439999979</v>
      </c>
      <c r="AG31" s="74">
        <f t="shared" si="10"/>
        <v>0.36939571999999243</v>
      </c>
      <c r="AH31" s="74">
        <f t="shared" si="11"/>
        <v>0.96711077000001433</v>
      </c>
    </row>
    <row r="32" spans="1:34" x14ac:dyDescent="0.35">
      <c r="A32" s="83" t="s">
        <v>14</v>
      </c>
      <c r="B32" s="4" t="s">
        <v>7</v>
      </c>
      <c r="C32" s="4">
        <v>-308.18725461999998</v>
      </c>
      <c r="D32" s="4">
        <v>-299.44449441</v>
      </c>
      <c r="E32" s="4">
        <v>-289.75114711999998</v>
      </c>
      <c r="F32" s="4">
        <v>-294.76876694999999</v>
      </c>
      <c r="G32">
        <f>MIN(C32:C36)-C32</f>
        <v>-0.20038269000002629</v>
      </c>
      <c r="H32">
        <f t="shared" ref="H32" si="67">MIN(D32:D36)-D32</f>
        <v>0</v>
      </c>
      <c r="I32">
        <f t="shared" ref="I32" si="68">MIN(E32:E36)-E32</f>
        <v>-0.27914709000003768</v>
      </c>
      <c r="J32">
        <f t="shared" ref="J32" si="69">MIN(F32:F36)-F32</f>
        <v>-0.53649275999998736</v>
      </c>
      <c r="L32">
        <f t="shared" ref="L32" si="70">MIN(C32:C36)</f>
        <v>-308.38763731</v>
      </c>
      <c r="M32">
        <f t="shared" ref="M32" si="71">MIN(D32:D36)</f>
        <v>-299.44449441</v>
      </c>
      <c r="N32">
        <f t="shared" ref="N32" si="72">MIN(E32:E36)</f>
        <v>-290.03029421000002</v>
      </c>
      <c r="O32">
        <f t="shared" ref="O32" si="73">MIN(F32:F36)</f>
        <v>-295.30525970999997</v>
      </c>
      <c r="AA32">
        <f t="shared" si="7"/>
        <v>-286.78248882999998</v>
      </c>
      <c r="AC32" s="76" t="s">
        <v>14</v>
      </c>
      <c r="AD32" s="70" t="s">
        <v>7</v>
      </c>
      <c r="AE32" s="74">
        <f t="shared" si="8"/>
        <v>0.6332342100000008</v>
      </c>
      <c r="AF32" s="74">
        <f t="shared" si="9"/>
        <v>-0.54400558000002697</v>
      </c>
      <c r="AG32" s="74">
        <f t="shared" si="10"/>
        <v>0.6103417099999926</v>
      </c>
      <c r="AH32" s="74">
        <f t="shared" si="11"/>
        <v>1.2677218799999914</v>
      </c>
    </row>
    <row r="33" spans="1:34" x14ac:dyDescent="0.35">
      <c r="A33" s="83" t="s">
        <v>14</v>
      </c>
      <c r="B33" s="4" t="s">
        <v>25</v>
      </c>
      <c r="C33" s="4">
        <v>-308.37174062000003</v>
      </c>
      <c r="D33" s="4">
        <v>-299.21096555000003</v>
      </c>
      <c r="E33" s="4">
        <v>-289.79186535999997</v>
      </c>
      <c r="F33" s="4">
        <v>-294.48741995</v>
      </c>
      <c r="L33" s="68" t="str">
        <f t="shared" ref="L33" si="74">INDEX($B$2:$B$6, MATCH(MIN(C32:C36),C32:C36,0))</f>
        <v>hollow4</v>
      </c>
      <c r="M33" s="68" t="str">
        <f t="shared" ref="M33" si="75">INDEX($B$2:$B$6, MATCH(MIN(D32:D36),D32:D36,0))</f>
        <v>top</v>
      </c>
      <c r="N33" s="68" t="str">
        <f t="shared" ref="N33" si="76">INDEX($B$2:$B$6, MATCH(MIN(E32:E36),E32:E36,0))</f>
        <v>hollow2</v>
      </c>
      <c r="O33" s="68" t="str">
        <f t="shared" ref="O33" si="77">INDEX($B$2:$B$6, MATCH(MIN(F32:F36),F32:F36,0))</f>
        <v>hollow2</v>
      </c>
      <c r="AA33">
        <f t="shared" si="7"/>
        <v>-286.78248882999998</v>
      </c>
      <c r="AC33" s="76" t="s">
        <v>14</v>
      </c>
      <c r="AD33" s="70" t="s">
        <v>25</v>
      </c>
      <c r="AE33" s="74">
        <f t="shared" si="8"/>
        <v>0.44874820999995135</v>
      </c>
      <c r="AF33" s="74">
        <f t="shared" si="9"/>
        <v>-0.31047672000004845</v>
      </c>
      <c r="AG33" s="74">
        <f t="shared" si="10"/>
        <v>0.56962347000000291</v>
      </c>
      <c r="AH33" s="74">
        <f t="shared" si="11"/>
        <v>1.5490688799999739</v>
      </c>
    </row>
    <row r="34" spans="1:34" x14ac:dyDescent="0.35">
      <c r="A34" s="83" t="s">
        <v>14</v>
      </c>
      <c r="B34" s="4" t="s">
        <v>8</v>
      </c>
      <c r="C34" s="4">
        <v>-308.1630222</v>
      </c>
      <c r="D34" s="4">
        <v>-299.27034644000003</v>
      </c>
      <c r="E34" s="4">
        <v>-289.86889717999998</v>
      </c>
      <c r="F34" s="4">
        <v>-295.27836877999999</v>
      </c>
      <c r="AA34">
        <f t="shared" si="7"/>
        <v>-286.78248882999998</v>
      </c>
      <c r="AC34" s="76" t="s">
        <v>14</v>
      </c>
      <c r="AD34" s="70" t="s">
        <v>8</v>
      </c>
      <c r="AE34" s="74">
        <f t="shared" si="8"/>
        <v>0.65746662999997652</v>
      </c>
      <c r="AF34" s="74">
        <f t="shared" si="9"/>
        <v>-0.36985761000004835</v>
      </c>
      <c r="AG34" s="74">
        <f t="shared" si="10"/>
        <v>0.49259165000000094</v>
      </c>
      <c r="AH34" s="74">
        <f t="shared" si="11"/>
        <v>0.75812004999998317</v>
      </c>
    </row>
    <row r="35" spans="1:34" x14ac:dyDescent="0.35">
      <c r="A35" s="83" t="s">
        <v>14</v>
      </c>
      <c r="B35" s="4" t="s">
        <v>26</v>
      </c>
      <c r="C35" s="4">
        <v>-308.20377979</v>
      </c>
      <c r="D35" s="4">
        <v>-299.35943078000003</v>
      </c>
      <c r="E35" s="5">
        <v>-290.03029421000002</v>
      </c>
      <c r="F35" s="4">
        <v>-295.30525970999997</v>
      </c>
      <c r="AA35">
        <f t="shared" si="7"/>
        <v>-286.78248882999998</v>
      </c>
      <c r="AC35" s="76" t="s">
        <v>14</v>
      </c>
      <c r="AD35" s="70" t="s">
        <v>26</v>
      </c>
      <c r="AE35" s="74">
        <f t="shared" si="8"/>
        <v>0.61670903999997817</v>
      </c>
      <c r="AF35" s="74">
        <f t="shared" si="9"/>
        <v>-0.45894195000004778</v>
      </c>
      <c r="AG35" s="74">
        <f t="shared" si="10"/>
        <v>0.33119461999995492</v>
      </c>
      <c r="AH35" s="74">
        <f t="shared" si="11"/>
        <v>0.73122912000000406</v>
      </c>
    </row>
    <row r="36" spans="1:34" x14ac:dyDescent="0.35">
      <c r="A36" s="83" t="s">
        <v>14</v>
      </c>
      <c r="B36" s="4" t="s">
        <v>30</v>
      </c>
      <c r="C36" s="4">
        <v>-308.38763731</v>
      </c>
      <c r="D36" s="4">
        <v>-299.01353759</v>
      </c>
      <c r="E36" s="4">
        <v>-289.92151410999998</v>
      </c>
      <c r="F36" s="4">
        <v>-295.03184291000002</v>
      </c>
      <c r="AA36">
        <f t="shared" si="7"/>
        <v>-286.78248882999998</v>
      </c>
      <c r="AC36" s="76" t="s">
        <v>14</v>
      </c>
      <c r="AD36" s="70" t="s">
        <v>28</v>
      </c>
      <c r="AE36" s="74">
        <f t="shared" si="8"/>
        <v>0.43285151999997451</v>
      </c>
      <c r="AF36" s="74">
        <f t="shared" si="9"/>
        <v>-0.11304876000002118</v>
      </c>
      <c r="AG36" s="74">
        <f t="shared" si="10"/>
        <v>0.43997472000000171</v>
      </c>
      <c r="AH36" s="74">
        <f t="shared" si="11"/>
        <v>1.004645919999954</v>
      </c>
    </row>
    <row r="37" spans="1:34" x14ac:dyDescent="0.35">
      <c r="A37" s="83" t="s">
        <v>15</v>
      </c>
      <c r="B37" s="4" t="s">
        <v>7</v>
      </c>
      <c r="C37" s="4">
        <v>-299.67966446999998</v>
      </c>
      <c r="D37" s="4">
        <v>-291.1687551</v>
      </c>
      <c r="E37" s="4">
        <v>-281.83095436999997</v>
      </c>
      <c r="F37" s="4">
        <v>-286.81704309000003</v>
      </c>
      <c r="G37">
        <f>MIN(C37:C41)-C37</f>
        <v>-0.41390499000004866</v>
      </c>
      <c r="H37">
        <f t="shared" ref="H37" si="78">MIN(D37:D41)-D37</f>
        <v>0</v>
      </c>
      <c r="I37">
        <f t="shared" ref="I37" si="79">MIN(E37:E41)-E37</f>
        <v>-4.2808680000007371E-2</v>
      </c>
      <c r="J37">
        <f t="shared" ref="J37" si="80">MIN(F37:F41)-F37</f>
        <v>-0.55711817999997493</v>
      </c>
      <c r="L37">
        <f t="shared" ref="L37" si="81">MIN(C37:C41)</f>
        <v>-300.09356946000003</v>
      </c>
      <c r="M37">
        <f t="shared" ref="M37" si="82">MIN(D37:D41)</f>
        <v>-291.1687551</v>
      </c>
      <c r="N37">
        <f t="shared" ref="N37" si="83">MIN(E37:E41)</f>
        <v>-281.87376304999998</v>
      </c>
      <c r="O37">
        <f t="shared" ref="O37" si="84">MIN(F37:F41)</f>
        <v>-287.37416127</v>
      </c>
      <c r="AA37">
        <f t="shared" si="7"/>
        <v>-278.84469228</v>
      </c>
      <c r="AC37" s="76" t="s">
        <v>15</v>
      </c>
      <c r="AD37" s="70" t="s">
        <v>7</v>
      </c>
      <c r="AE37" s="74">
        <f t="shared" si="8"/>
        <v>1.2030278100000262</v>
      </c>
      <c r="AF37" s="74">
        <f t="shared" si="9"/>
        <v>-0.20606281999999432</v>
      </c>
      <c r="AG37" s="74">
        <f t="shared" si="10"/>
        <v>0.59273791000003184</v>
      </c>
      <c r="AH37" s="74">
        <f t="shared" si="11"/>
        <v>1.2816491899999769</v>
      </c>
    </row>
    <row r="38" spans="1:34" x14ac:dyDescent="0.35">
      <c r="A38" s="83" t="s">
        <v>15</v>
      </c>
      <c r="B38" s="4" t="s">
        <v>25</v>
      </c>
      <c r="C38" s="4">
        <v>-300.09307128</v>
      </c>
      <c r="D38" s="4">
        <v>-291.0506671</v>
      </c>
      <c r="E38" s="4">
        <v>-281.68377649000001</v>
      </c>
      <c r="F38" s="4">
        <v>-286.42734840999998</v>
      </c>
      <c r="L38" s="68" t="str">
        <f t="shared" ref="L38" si="85">INDEX($B$2:$B$6, MATCH(MIN(C37:C41),C37:C41,0))</f>
        <v>hollow4</v>
      </c>
      <c r="M38" s="68" t="str">
        <f t="shared" ref="M38" si="86">INDEX($B$2:$B$6, MATCH(MIN(D37:D41),D37:D41,0))</f>
        <v>top</v>
      </c>
      <c r="N38" s="68" t="str">
        <f t="shared" ref="N38" si="87">INDEX($B$2:$B$6, MATCH(MIN(E37:E41),E37:E41,0))</f>
        <v>hollow4</v>
      </c>
      <c r="O38" s="68" t="str">
        <f t="shared" ref="O38" si="88">INDEX($B$2:$B$6, MATCH(MIN(F37:F41),F37:F41,0))</f>
        <v>hollow1</v>
      </c>
      <c r="AA38">
        <f t="shared" si="7"/>
        <v>-278.84469228</v>
      </c>
      <c r="AC38" s="76" t="s">
        <v>15</v>
      </c>
      <c r="AD38" s="70" t="s">
        <v>25</v>
      </c>
      <c r="AE38" s="74">
        <f t="shared" si="8"/>
        <v>0.78962099999999991</v>
      </c>
      <c r="AF38" s="74">
        <f t="shared" si="9"/>
        <v>-8.7974819999994125E-2</v>
      </c>
      <c r="AG38" s="74">
        <f t="shared" si="10"/>
        <v>0.73991578999999019</v>
      </c>
      <c r="AH38" s="74">
        <f t="shared" si="11"/>
        <v>1.6713438700000247</v>
      </c>
    </row>
    <row r="39" spans="1:34" x14ac:dyDescent="0.35">
      <c r="A39" s="83" t="s">
        <v>15</v>
      </c>
      <c r="B39" s="4" t="s">
        <v>8</v>
      </c>
      <c r="C39" s="4">
        <v>-299.64120580999997</v>
      </c>
      <c r="D39" s="4">
        <v>-291.07965526999999</v>
      </c>
      <c r="E39" s="4">
        <v>-281.65091643</v>
      </c>
      <c r="F39" s="4">
        <v>-287.37416127</v>
      </c>
      <c r="AA39">
        <f t="shared" si="7"/>
        <v>-278.84469228</v>
      </c>
      <c r="AC39" s="76" t="s">
        <v>15</v>
      </c>
      <c r="AD39" s="70" t="s">
        <v>8</v>
      </c>
      <c r="AE39" s="74">
        <f t="shared" si="8"/>
        <v>1.2414864700000297</v>
      </c>
      <c r="AF39" s="74">
        <f t="shared" si="9"/>
        <v>-0.11696298999998511</v>
      </c>
      <c r="AG39" s="74">
        <f t="shared" si="10"/>
        <v>0.77277585000000881</v>
      </c>
      <c r="AH39" s="74">
        <f t="shared" si="11"/>
        <v>0.72453101000000197</v>
      </c>
    </row>
    <row r="40" spans="1:34" x14ac:dyDescent="0.35">
      <c r="A40" s="83" t="s">
        <v>15</v>
      </c>
      <c r="B40" s="4" t="s">
        <v>26</v>
      </c>
      <c r="C40" s="4">
        <v>-300.05743767000001</v>
      </c>
      <c r="D40" s="4">
        <v>-291.07708924999997</v>
      </c>
      <c r="E40" s="4">
        <v>-281.82687066</v>
      </c>
      <c r="F40" s="4">
        <v>-287.31779153999997</v>
      </c>
      <c r="AA40">
        <f t="shared" si="7"/>
        <v>-278.84469228</v>
      </c>
      <c r="AC40" s="76" t="s">
        <v>15</v>
      </c>
      <c r="AD40" s="70" t="s">
        <v>26</v>
      </c>
      <c r="AE40" s="74">
        <f t="shared" si="8"/>
        <v>0.82525460999999067</v>
      </c>
      <c r="AF40" s="74">
        <f t="shared" si="9"/>
        <v>-0.11439696999996762</v>
      </c>
      <c r="AG40" s="74">
        <f t="shared" si="10"/>
        <v>0.59682162000000671</v>
      </c>
      <c r="AH40" s="74">
        <f t="shared" si="11"/>
        <v>0.78090074000003051</v>
      </c>
    </row>
    <row r="41" spans="1:34" x14ac:dyDescent="0.35">
      <c r="A41" s="83" t="s">
        <v>15</v>
      </c>
      <c r="B41" s="4" t="s">
        <v>30</v>
      </c>
      <c r="C41" s="4">
        <v>-300.09356946000003</v>
      </c>
      <c r="D41" s="4">
        <v>-291.07860998000001</v>
      </c>
      <c r="E41" s="5">
        <v>-281.87376304999998</v>
      </c>
      <c r="F41" s="4">
        <v>-286.81651354000002</v>
      </c>
      <c r="AA41">
        <f t="shared" si="7"/>
        <v>-278.84469228</v>
      </c>
      <c r="AC41" s="76" t="s">
        <v>15</v>
      </c>
      <c r="AD41" s="70" t="s">
        <v>28</v>
      </c>
      <c r="AE41" s="74">
        <f t="shared" si="8"/>
        <v>0.78912281999997758</v>
      </c>
      <c r="AF41" s="74">
        <f t="shared" si="9"/>
        <v>-0.11591770000000601</v>
      </c>
      <c r="AG41" s="74">
        <f t="shared" si="10"/>
        <v>0.54992923000002447</v>
      </c>
      <c r="AH41" s="74">
        <f t="shared" si="11"/>
        <v>1.2821787399999871</v>
      </c>
    </row>
    <row r="42" spans="1:34" x14ac:dyDescent="0.35">
      <c r="A42" s="83" t="s">
        <v>16</v>
      </c>
      <c r="B42" s="4" t="s">
        <v>7</v>
      </c>
      <c r="C42" s="4">
        <v>-291.01575673999997</v>
      </c>
      <c r="D42" s="4">
        <v>-281.70287851000001</v>
      </c>
      <c r="E42" s="4">
        <v>-272.50499129000002</v>
      </c>
      <c r="F42" s="4">
        <v>-278.42098168000001</v>
      </c>
      <c r="G42">
        <f>MIN(C42:C46)-C42</f>
        <v>-4.924081000001479E-2</v>
      </c>
      <c r="H42">
        <f t="shared" ref="H42" si="89">MIN(D42:D46)-D42</f>
        <v>-0.2935691600000041</v>
      </c>
      <c r="I42">
        <f t="shared" ref="I42" si="90">MIN(E42:E46)-E42</f>
        <v>0</v>
      </c>
      <c r="J42">
        <f t="shared" ref="J42" si="91">MIN(F42:F46)-F42</f>
        <v>-0.29339369999996734</v>
      </c>
      <c r="L42">
        <f t="shared" ref="L42" si="92">MIN(C42:C46)</f>
        <v>-291.06499754999999</v>
      </c>
      <c r="M42">
        <f t="shared" ref="M42" si="93">MIN(D42:D46)</f>
        <v>-281.99644767000001</v>
      </c>
      <c r="N42">
        <f t="shared" ref="N42" si="94">MIN(E42:E46)</f>
        <v>-272.50499129000002</v>
      </c>
      <c r="O42">
        <f t="shared" ref="O42" si="95">MIN(F42:F46)</f>
        <v>-278.71437537999998</v>
      </c>
      <c r="AA42">
        <f t="shared" si="7"/>
        <v>-269.41707740999999</v>
      </c>
      <c r="AC42" s="76" t="s">
        <v>16</v>
      </c>
      <c r="AD42" s="70" t="s">
        <v>7</v>
      </c>
      <c r="AE42" s="74">
        <f t="shared" si="8"/>
        <v>0.43932067000001807</v>
      </c>
      <c r="AF42" s="74">
        <f t="shared" si="9"/>
        <v>-0.16780110000001436</v>
      </c>
      <c r="AG42" s="74">
        <f t="shared" si="10"/>
        <v>0.49108611999996965</v>
      </c>
      <c r="AH42" s="74">
        <f t="shared" si="11"/>
        <v>0.25009572999997909</v>
      </c>
    </row>
    <row r="43" spans="1:34" x14ac:dyDescent="0.35">
      <c r="A43" s="83" t="s">
        <v>16</v>
      </c>
      <c r="B43" s="4" t="s">
        <v>25</v>
      </c>
      <c r="C43" s="4">
        <v>-290.78600458</v>
      </c>
      <c r="D43" s="4">
        <v>-281.99644767000001</v>
      </c>
      <c r="E43" s="4">
        <v>-272.44919959999999</v>
      </c>
      <c r="F43" s="4">
        <v>-278.16266567999998</v>
      </c>
      <c r="L43" s="68" t="str">
        <f t="shared" ref="L43" si="96">INDEX($B$2:$B$6, MATCH(MIN(C42:C46),C42:C46,0))</f>
        <v>hollow1</v>
      </c>
      <c r="M43" s="68" t="str">
        <f t="shared" ref="M43" si="97">INDEX($B$2:$B$6, MATCH(MIN(D42:D46),D42:D46,0))</f>
        <v>top2</v>
      </c>
      <c r="N43" s="68" t="str">
        <f t="shared" ref="N43" si="98">INDEX($B$2:$B$6, MATCH(MIN(E42:E46),E42:E46,0))</f>
        <v>top</v>
      </c>
      <c r="O43" s="68" t="str">
        <f t="shared" ref="O43" si="99">INDEX($B$2:$B$6, MATCH(MIN(F42:F46),F42:F46,0))</f>
        <v>hollow2</v>
      </c>
      <c r="AA43">
        <f t="shared" si="7"/>
        <v>-269.41707740999999</v>
      </c>
      <c r="AC43" s="76" t="s">
        <v>16</v>
      </c>
      <c r="AD43" s="70" t="s">
        <v>25</v>
      </c>
      <c r="AE43" s="74">
        <f t="shared" si="8"/>
        <v>0.66907282999999351</v>
      </c>
      <c r="AF43" s="74">
        <f t="shared" si="9"/>
        <v>-0.46137026000001846</v>
      </c>
      <c r="AG43" s="74">
        <f t="shared" si="10"/>
        <v>0.54687781000000468</v>
      </c>
      <c r="AH43" s="74">
        <f t="shared" si="11"/>
        <v>0.50841173000001527</v>
      </c>
    </row>
    <row r="44" spans="1:34" x14ac:dyDescent="0.35">
      <c r="A44" s="83" t="s">
        <v>16</v>
      </c>
      <c r="B44" s="4" t="s">
        <v>8</v>
      </c>
      <c r="C44" s="4">
        <v>-291.06499754999999</v>
      </c>
      <c r="D44" s="4">
        <v>-281.59044670999998</v>
      </c>
      <c r="E44" s="4">
        <v>-272.41021248999999</v>
      </c>
      <c r="F44" s="4">
        <v>-278.57146577999998</v>
      </c>
      <c r="AA44">
        <f t="shared" si="7"/>
        <v>-269.41707740999999</v>
      </c>
      <c r="AC44" s="76" t="s">
        <v>16</v>
      </c>
      <c r="AD44" s="70" t="s">
        <v>8</v>
      </c>
      <c r="AE44" s="74">
        <f t="shared" si="8"/>
        <v>0.39007986000000328</v>
      </c>
      <c r="AF44" s="74">
        <f t="shared" si="9"/>
        <v>-5.5369299999989963E-2</v>
      </c>
      <c r="AG44" s="74">
        <f t="shared" si="10"/>
        <v>0.58586491999999835</v>
      </c>
      <c r="AH44" s="74">
        <f t="shared" si="11"/>
        <v>9.9611630000007612E-2</v>
      </c>
    </row>
    <row r="45" spans="1:34" x14ac:dyDescent="0.35">
      <c r="A45" s="83" t="s">
        <v>16</v>
      </c>
      <c r="B45" s="4" t="s">
        <v>26</v>
      </c>
      <c r="C45" s="6">
        <v>-290.73244333000002</v>
      </c>
      <c r="D45" s="4">
        <v>-281.65771924000001</v>
      </c>
      <c r="E45" s="4">
        <v>-272.44725346000001</v>
      </c>
      <c r="F45" s="4">
        <v>-278.71437537999998</v>
      </c>
      <c r="AA45">
        <f t="shared" si="7"/>
        <v>-269.41707740999999</v>
      </c>
      <c r="AC45" s="76" t="s">
        <v>16</v>
      </c>
      <c r="AD45" s="70" t="s">
        <v>26</v>
      </c>
      <c r="AE45" s="74">
        <f t="shared" si="8"/>
        <v>0.72263407999996643</v>
      </c>
      <c r="AF45" s="74">
        <f t="shared" si="9"/>
        <v>-0.12264183000001516</v>
      </c>
      <c r="AG45" s="74">
        <f t="shared" si="10"/>
        <v>0.54882394999997741</v>
      </c>
      <c r="AH45" s="74">
        <f t="shared" si="11"/>
        <v>-4.3297969999988251E-2</v>
      </c>
    </row>
    <row r="46" spans="1:34" x14ac:dyDescent="0.35">
      <c r="A46" s="83" t="s">
        <v>16</v>
      </c>
      <c r="B46" s="4" t="s">
        <v>30</v>
      </c>
      <c r="C46" s="4">
        <v>-290.81619482000002</v>
      </c>
      <c r="D46" s="4">
        <v>-281.69995148999999</v>
      </c>
      <c r="E46" s="4">
        <v>-272.43075963000001</v>
      </c>
      <c r="F46" s="4">
        <v>-278.43848417999999</v>
      </c>
      <c r="AA46">
        <f t="shared" si="7"/>
        <v>-269.41707740999999</v>
      </c>
      <c r="AC46" s="76" t="s">
        <v>16</v>
      </c>
      <c r="AD46" s="70" t="s">
        <v>28</v>
      </c>
      <c r="AE46" s="74">
        <f t="shared" si="8"/>
        <v>0.63888258999996905</v>
      </c>
      <c r="AF46" s="74">
        <f t="shared" si="9"/>
        <v>-0.16487407999999881</v>
      </c>
      <c r="AG46" s="74">
        <f t="shared" si="10"/>
        <v>0.56531777999997912</v>
      </c>
      <c r="AH46" s="74">
        <f t="shared" si="11"/>
        <v>0.23259323000000132</v>
      </c>
    </row>
    <row r="47" spans="1:34" x14ac:dyDescent="0.35">
      <c r="A47" s="83" t="s">
        <v>17</v>
      </c>
      <c r="B47" s="4" t="s">
        <v>7</v>
      </c>
      <c r="C47" s="4">
        <v>-324.70962571000001</v>
      </c>
      <c r="D47" s="4">
        <v>-314.88208945000002</v>
      </c>
      <c r="E47" s="4">
        <v>-304.90532961999997</v>
      </c>
      <c r="F47" s="4">
        <v>-312.49467854</v>
      </c>
      <c r="G47">
        <f>MIN(C47:C51)-C47</f>
        <v>-0.57906851999996434</v>
      </c>
      <c r="H47">
        <f t="shared" ref="H47" si="100">MIN(D47:D51)-D47</f>
        <v>-0.80684826999998904</v>
      </c>
      <c r="I47">
        <f t="shared" ref="I47" si="101">MIN(E47:E51)-E47</f>
        <v>-1.9671579700000166</v>
      </c>
      <c r="J47">
        <f t="shared" ref="J47" si="102">MIN(F47:F51)-F47</f>
        <v>-0.73373374999999896</v>
      </c>
      <c r="L47">
        <f t="shared" ref="L47" si="103">MIN(C47:C51)</f>
        <v>-325.28869422999998</v>
      </c>
      <c r="M47">
        <f t="shared" ref="M47" si="104">MIN(D47:D51)</f>
        <v>-315.68893772000001</v>
      </c>
      <c r="N47">
        <f t="shared" ref="N47" si="105">MIN(E47:E51)</f>
        <v>-306.87248758999999</v>
      </c>
      <c r="O47">
        <f t="shared" ref="O47" si="106">MIN(F47:F51)</f>
        <v>-313.22841228999999</v>
      </c>
      <c r="AA47">
        <f t="shared" si="7"/>
        <v>-302.18925858</v>
      </c>
      <c r="AC47" s="76" t="s">
        <v>17</v>
      </c>
      <c r="AD47" s="70" t="s">
        <v>7</v>
      </c>
      <c r="AE47" s="74">
        <f t="shared" si="8"/>
        <v>-0.48236713000001119</v>
      </c>
      <c r="AF47" s="74">
        <f t="shared" si="9"/>
        <v>-0.57483087000002264</v>
      </c>
      <c r="AG47" s="74">
        <f t="shared" si="10"/>
        <v>0.86292896000002584</v>
      </c>
      <c r="AH47" s="74">
        <f t="shared" si="11"/>
        <v>-1.0514199599999947</v>
      </c>
    </row>
    <row r="48" spans="1:34" x14ac:dyDescent="0.35">
      <c r="A48" s="83" t="s">
        <v>17</v>
      </c>
      <c r="B48" s="4" t="s">
        <v>25</v>
      </c>
      <c r="C48" s="4">
        <v>-325.28869422999998</v>
      </c>
      <c r="D48" s="6">
        <v>-315.68893772000001</v>
      </c>
      <c r="E48" s="4">
        <v>-306.87248758999999</v>
      </c>
      <c r="F48" s="4">
        <v>-312.66421664000001</v>
      </c>
      <c r="L48" s="68" t="str">
        <f t="shared" ref="L48" si="107">INDEX($B$2:$B$6, MATCH(MIN(C47:C51),C47:C51,0))</f>
        <v>top2</v>
      </c>
      <c r="M48" s="68" t="str">
        <f t="shared" ref="M48" si="108">INDEX($B$2:$B$6, MATCH(MIN(D47:D51),D47:D51,0))</f>
        <v>top2</v>
      </c>
      <c r="N48" s="68" t="str">
        <f t="shared" ref="N48" si="109">INDEX($B$2:$B$6, MATCH(MIN(E47:E51),E47:E51,0))</f>
        <v>top2</v>
      </c>
      <c r="O48" s="68" t="str">
        <f t="shared" ref="O48" si="110">INDEX($B$2:$B$6, MATCH(MIN(F47:F51),F47:F51,0))</f>
        <v>hollow1</v>
      </c>
      <c r="AA48">
        <f t="shared" si="7"/>
        <v>-302.18925858</v>
      </c>
      <c r="AC48" s="76" t="s">
        <v>17</v>
      </c>
      <c r="AD48" s="70" t="s">
        <v>25</v>
      </c>
      <c r="AE48" s="74">
        <f t="shared" si="8"/>
        <v>-1.0614356499999755</v>
      </c>
      <c r="AF48" s="74">
        <f t="shared" si="9"/>
        <v>-1.3816791400000117</v>
      </c>
      <c r="AG48" s="74">
        <f t="shared" si="10"/>
        <v>-1.1042290099999907</v>
      </c>
      <c r="AH48" s="74">
        <f t="shared" si="11"/>
        <v>-1.2209580600000058</v>
      </c>
    </row>
    <row r="49" spans="1:34" x14ac:dyDescent="0.35">
      <c r="A49" s="83" t="s">
        <v>17</v>
      </c>
      <c r="B49" s="4" t="s">
        <v>8</v>
      </c>
      <c r="C49" s="6">
        <v>-325.00278802999998</v>
      </c>
      <c r="D49" s="4">
        <v>-315.15510755000003</v>
      </c>
      <c r="E49" s="4">
        <v>-306.16619610999999</v>
      </c>
      <c r="F49" s="4">
        <v>-313.22841228999999</v>
      </c>
      <c r="AA49">
        <f t="shared" si="7"/>
        <v>-302.18925858</v>
      </c>
      <c r="AC49" s="76" t="s">
        <v>17</v>
      </c>
      <c r="AD49" s="70" t="s">
        <v>8</v>
      </c>
      <c r="AE49" s="74">
        <f t="shared" si="8"/>
        <v>-0.77552944999997608</v>
      </c>
      <c r="AF49" s="74">
        <f t="shared" si="9"/>
        <v>-0.84784897000002424</v>
      </c>
      <c r="AG49" s="74">
        <f t="shared" si="10"/>
        <v>-0.39793752999998633</v>
      </c>
      <c r="AH49" s="74">
        <f t="shared" si="11"/>
        <v>-1.7851537099999937</v>
      </c>
    </row>
    <row r="50" spans="1:34" x14ac:dyDescent="0.35">
      <c r="A50" s="83" t="s">
        <v>17</v>
      </c>
      <c r="B50" s="4" t="s">
        <v>26</v>
      </c>
      <c r="C50" s="4">
        <v>-324.20748818999999</v>
      </c>
      <c r="D50" s="4">
        <v>-314.87922225</v>
      </c>
      <c r="E50" s="4">
        <v>-306.85427229999999</v>
      </c>
      <c r="F50" s="4">
        <v>-312.87630927999999</v>
      </c>
      <c r="AA50">
        <f t="shared" si="7"/>
        <v>-302.18925858</v>
      </c>
      <c r="AC50" s="76" t="s">
        <v>17</v>
      </c>
      <c r="AD50" s="70" t="s">
        <v>26</v>
      </c>
      <c r="AE50" s="74">
        <f t="shared" si="8"/>
        <v>1.9770390000008131E-2</v>
      </c>
      <c r="AF50" s="74">
        <f t="shared" si="9"/>
        <v>-0.57196366999999704</v>
      </c>
      <c r="AG50" s="74">
        <f t="shared" si="10"/>
        <v>-1.0860137199999902</v>
      </c>
      <c r="AH50" s="74">
        <f t="shared" si="11"/>
        <v>-1.4330506999999861</v>
      </c>
    </row>
    <row r="51" spans="1:34" x14ac:dyDescent="0.35">
      <c r="A51" s="83" t="s">
        <v>17</v>
      </c>
      <c r="B51" s="4" t="s">
        <v>30</v>
      </c>
      <c r="C51" s="4">
        <v>-324.58878128999999</v>
      </c>
      <c r="D51" s="4">
        <v>-314.88613168000001</v>
      </c>
      <c r="E51" s="4">
        <v>-306.63599806000002</v>
      </c>
      <c r="F51" s="4">
        <v>-312.49488882999998</v>
      </c>
      <c r="AA51">
        <f t="shared" si="7"/>
        <v>-302.18925858</v>
      </c>
      <c r="AC51" s="76" t="s">
        <v>17</v>
      </c>
      <c r="AD51" s="70" t="s">
        <v>28</v>
      </c>
      <c r="AE51" s="74">
        <f t="shared" si="8"/>
        <v>-0.36152270999998537</v>
      </c>
      <c r="AF51" s="74">
        <f t="shared" si="9"/>
        <v>-0.57887310000000447</v>
      </c>
      <c r="AG51" s="74">
        <f t="shared" si="10"/>
        <v>-0.8677394800000191</v>
      </c>
      <c r="AH51" s="74">
        <f t="shared" si="11"/>
        <v>-1.0516302499999788</v>
      </c>
    </row>
    <row r="52" spans="1:34" x14ac:dyDescent="0.35">
      <c r="A52" s="83" t="s">
        <v>18</v>
      </c>
      <c r="B52" s="4" t="s">
        <v>7</v>
      </c>
      <c r="C52" s="4">
        <v>-328.81946796</v>
      </c>
      <c r="D52" s="4">
        <v>-319.80021827000002</v>
      </c>
      <c r="E52" s="4">
        <v>-309.92690456999998</v>
      </c>
      <c r="F52" s="4">
        <v>-317.34204538</v>
      </c>
      <c r="G52">
        <f>MIN(C52:C56)-C52</f>
        <v>-0.22046407999999929</v>
      </c>
      <c r="H52">
        <f t="shared" ref="H52" si="111">MIN(D52:D56)-D52</f>
        <v>0</v>
      </c>
      <c r="I52">
        <f t="shared" ref="I52" si="112">MIN(E52:E56)-E52</f>
        <v>-0.19679370000000063</v>
      </c>
      <c r="J52">
        <f t="shared" ref="J52" si="113">MIN(F52:F56)-F52</f>
        <v>-1.0467979999987165E-2</v>
      </c>
      <c r="L52">
        <f t="shared" ref="L52" si="114">MIN(C52:C56)</f>
        <v>-329.03993204</v>
      </c>
      <c r="M52">
        <f t="shared" ref="M52" si="115">MIN(D52:D56)</f>
        <v>-319.80021827000002</v>
      </c>
      <c r="N52">
        <f t="shared" ref="N52" si="116">MIN(E52:E56)</f>
        <v>-310.12369826999998</v>
      </c>
      <c r="O52">
        <f t="shared" ref="O52" si="117">MIN(F52:F56)</f>
        <v>-317.35251335999999</v>
      </c>
      <c r="AA52">
        <f t="shared" si="7"/>
        <v>-306.98385192000001</v>
      </c>
      <c r="AC52" s="76" t="s">
        <v>18</v>
      </c>
      <c r="AD52" s="70" t="s">
        <v>7</v>
      </c>
      <c r="AE52" s="74">
        <f t="shared" si="8"/>
        <v>0.20238396000000902</v>
      </c>
      <c r="AF52" s="74">
        <f t="shared" si="9"/>
        <v>-0.69836635000000946</v>
      </c>
      <c r="AG52" s="74">
        <f t="shared" si="10"/>
        <v>0.63594735000003011</v>
      </c>
      <c r="AH52" s="74">
        <f t="shared" si="11"/>
        <v>-1.1041934599999954</v>
      </c>
    </row>
    <row r="53" spans="1:34" x14ac:dyDescent="0.35">
      <c r="A53" s="83" t="s">
        <v>18</v>
      </c>
      <c r="B53" s="4" t="s">
        <v>25</v>
      </c>
      <c r="C53" s="6">
        <v>-328.50682067000002</v>
      </c>
      <c r="D53" s="4">
        <v>-319.52522998000001</v>
      </c>
      <c r="E53" s="4">
        <v>-310.00915688999999</v>
      </c>
      <c r="F53" s="4">
        <v>-316.79198645000002</v>
      </c>
      <c r="L53" s="68" t="str">
        <f t="shared" ref="L53" si="118">INDEX($B$2:$B$6, MATCH(MIN(C52:C56),C52:C56,0))</f>
        <v>hollow4</v>
      </c>
      <c r="M53" s="68" t="str">
        <f t="shared" ref="M53" si="119">INDEX($B$2:$B$6, MATCH(MIN(D52:D56),D52:D56,0))</f>
        <v>top</v>
      </c>
      <c r="N53" s="68" t="str">
        <f t="shared" ref="N53" si="120">INDEX($B$2:$B$6, MATCH(MIN(E52:E56),E52:E56,0))</f>
        <v>hollow2</v>
      </c>
      <c r="O53" s="68" t="str">
        <f t="shared" ref="O53" si="121">INDEX($B$2:$B$6, MATCH(MIN(F52:F56),F52:F56,0))</f>
        <v>hollow4</v>
      </c>
      <c r="AA53">
        <f t="shared" si="7"/>
        <v>-306.98385192000001</v>
      </c>
      <c r="AC53" s="76" t="s">
        <v>18</v>
      </c>
      <c r="AD53" s="70" t="s">
        <v>25</v>
      </c>
      <c r="AE53" s="74">
        <f t="shared" si="8"/>
        <v>0.51503124999998162</v>
      </c>
      <c r="AF53" s="74">
        <f t="shared" si="9"/>
        <v>-0.42337805999999922</v>
      </c>
      <c r="AG53" s="74">
        <f t="shared" si="10"/>
        <v>0.55369503000002096</v>
      </c>
      <c r="AH53" s="74">
        <f t="shared" si="11"/>
        <v>-0.554134530000018</v>
      </c>
    </row>
    <row r="54" spans="1:34" x14ac:dyDescent="0.35">
      <c r="A54" s="83" t="s">
        <v>18</v>
      </c>
      <c r="B54" s="4" t="s">
        <v>8</v>
      </c>
      <c r="C54" s="4">
        <v>-327.87979870999999</v>
      </c>
      <c r="D54" s="4">
        <v>-319.58396334000003</v>
      </c>
      <c r="E54" s="4">
        <v>-310.01296015000003</v>
      </c>
      <c r="F54" s="4">
        <v>-316.54480152999997</v>
      </c>
      <c r="AA54">
        <f t="shared" si="7"/>
        <v>-306.98385192000001</v>
      </c>
      <c r="AC54" s="76" t="s">
        <v>18</v>
      </c>
      <c r="AD54" s="70" t="s">
        <v>8</v>
      </c>
      <c r="AE54" s="74">
        <f t="shared" si="8"/>
        <v>1.1420532100000176</v>
      </c>
      <c r="AF54" s="74">
        <f t="shared" si="9"/>
        <v>-0.4821114200000185</v>
      </c>
      <c r="AG54" s="74">
        <f t="shared" si="10"/>
        <v>0.54989176999998035</v>
      </c>
      <c r="AH54" s="74">
        <f t="shared" si="11"/>
        <v>-0.30694960999996601</v>
      </c>
    </row>
    <row r="55" spans="1:34" x14ac:dyDescent="0.35">
      <c r="A55" s="83" t="s">
        <v>18</v>
      </c>
      <c r="B55" s="4" t="s">
        <v>26</v>
      </c>
      <c r="C55" s="4">
        <v>-328.97424605999998</v>
      </c>
      <c r="D55" s="4">
        <v>-319.52111051999998</v>
      </c>
      <c r="E55" s="5">
        <v>-310.12369826999998</v>
      </c>
      <c r="F55" s="4">
        <v>-316.92833217999998</v>
      </c>
      <c r="AA55">
        <f t="shared" si="7"/>
        <v>-306.98385192000001</v>
      </c>
      <c r="AC55" s="76" t="s">
        <v>18</v>
      </c>
      <c r="AD55" s="70" t="s">
        <v>26</v>
      </c>
      <c r="AE55" s="74">
        <f t="shared" si="8"/>
        <v>4.760586000002176E-2</v>
      </c>
      <c r="AF55" s="74">
        <f t="shared" si="9"/>
        <v>-0.4192585999999725</v>
      </c>
      <c r="AG55" s="74">
        <f t="shared" si="10"/>
        <v>0.43915365000002948</v>
      </c>
      <c r="AH55" s="74">
        <f t="shared" si="11"/>
        <v>-0.69048025999997753</v>
      </c>
    </row>
    <row r="56" spans="1:34" x14ac:dyDescent="0.35">
      <c r="A56" s="83" t="s">
        <v>18</v>
      </c>
      <c r="B56" s="4" t="s">
        <v>30</v>
      </c>
      <c r="C56" s="4">
        <v>-329.03993204</v>
      </c>
      <c r="D56" s="4">
        <v>-319.60488822999997</v>
      </c>
      <c r="E56" s="4">
        <v>-310.06820169999997</v>
      </c>
      <c r="F56" s="4">
        <v>-317.35251335999999</v>
      </c>
      <c r="AA56">
        <f t="shared" si="7"/>
        <v>-306.98385192000001</v>
      </c>
      <c r="AC56" s="76" t="s">
        <v>18</v>
      </c>
      <c r="AD56" s="70" t="s">
        <v>28</v>
      </c>
      <c r="AE56" s="74">
        <f t="shared" si="8"/>
        <v>-1.8080119999990263E-2</v>
      </c>
      <c r="AF56" s="74">
        <f t="shared" si="9"/>
        <v>-0.50303630999996507</v>
      </c>
      <c r="AG56" s="74">
        <f t="shared" si="10"/>
        <v>0.494650220000032</v>
      </c>
      <c r="AH56" s="74">
        <f t="shared" si="11"/>
        <v>-1.1146614399999826</v>
      </c>
    </row>
    <row r="57" spans="1:34" x14ac:dyDescent="0.35">
      <c r="A57" s="83" t="s">
        <v>19</v>
      </c>
      <c r="B57" s="4" t="s">
        <v>7</v>
      </c>
      <c r="C57" s="4">
        <v>-329.47671903999998</v>
      </c>
      <c r="D57" s="4">
        <v>-320.46236570999997</v>
      </c>
      <c r="E57" s="4">
        <v>-310.69429824000002</v>
      </c>
      <c r="F57" s="4">
        <v>-317.18902055000001</v>
      </c>
      <c r="G57">
        <f>MIN(C57:C61)-C57</f>
        <v>0</v>
      </c>
      <c r="H57">
        <f t="shared" ref="H57" si="122">MIN(D57:D61)-D57</f>
        <v>-7.7576110000052267E-2</v>
      </c>
      <c r="I57">
        <f t="shared" ref="I57" si="123">MIN(E57:E61)-E57</f>
        <v>-0.1100157199999785</v>
      </c>
      <c r="J57">
        <f t="shared" ref="J57" si="124">MIN(F57:F61)-F57</f>
        <v>-0.19558892999998534</v>
      </c>
      <c r="L57">
        <f t="shared" ref="L57" si="125">MIN(C57:C61)</f>
        <v>-329.47671903999998</v>
      </c>
      <c r="M57">
        <f t="shared" ref="M57" si="126">MIN(D57:D61)</f>
        <v>-320.53994182000002</v>
      </c>
      <c r="N57">
        <f t="shared" ref="N57" si="127">MIN(E57:E61)</f>
        <v>-310.80431396</v>
      </c>
      <c r="O57">
        <f t="shared" ref="O57" si="128">MIN(F57:F61)</f>
        <v>-317.38460947999999</v>
      </c>
      <c r="AA57">
        <f t="shared" si="7"/>
        <v>-307.56603160999998</v>
      </c>
      <c r="AC57" s="76" t="s">
        <v>19</v>
      </c>
      <c r="AD57" s="70" t="s">
        <v>7</v>
      </c>
      <c r="AE57" s="74">
        <f t="shared" si="8"/>
        <v>0.12731257000000396</v>
      </c>
      <c r="AF57" s="74">
        <f t="shared" si="9"/>
        <v>-0.7783340999999897</v>
      </c>
      <c r="AG57" s="74">
        <f t="shared" si="10"/>
        <v>0.45073336999995872</v>
      </c>
      <c r="AH57" s="74">
        <f t="shared" si="11"/>
        <v>-0.36898894000002747</v>
      </c>
    </row>
    <row r="58" spans="1:34" x14ac:dyDescent="0.35">
      <c r="A58" s="83" t="s">
        <v>19</v>
      </c>
      <c r="B58" s="4" t="s">
        <v>25</v>
      </c>
      <c r="C58" s="4">
        <v>-328.63369419000003</v>
      </c>
      <c r="D58" s="4">
        <v>-319.64269438999997</v>
      </c>
      <c r="E58" s="4">
        <v>-310.21815991</v>
      </c>
      <c r="F58" s="4">
        <v>-317.38460947999999</v>
      </c>
      <c r="L58" s="68" t="str">
        <f t="shared" ref="L58" si="129">INDEX($B$2:$B$6, MATCH(MIN(C57:C61),C57:C61,0))</f>
        <v>top</v>
      </c>
      <c r="M58" s="68" t="str">
        <f t="shared" ref="M58" si="130">INDEX($B$2:$B$6, MATCH(MIN(D57:D61),D57:D61,0))</f>
        <v>hollow2</v>
      </c>
      <c r="N58" s="68" t="str">
        <f t="shared" ref="N58" si="131">INDEX($B$2:$B$6, MATCH(MIN(E57:E61),E57:E61,0))</f>
        <v>hollow2</v>
      </c>
      <c r="O58" s="68" t="str">
        <f t="shared" ref="O58" si="132">INDEX($B$2:$B$6, MATCH(MIN(F57:F61),F57:F61,0))</f>
        <v>top2</v>
      </c>
      <c r="AA58">
        <f t="shared" si="7"/>
        <v>-307.56603160999998</v>
      </c>
      <c r="AC58" s="76" t="s">
        <v>19</v>
      </c>
      <c r="AD58" s="70" t="s">
        <v>25</v>
      </c>
      <c r="AE58" s="74">
        <f t="shared" si="8"/>
        <v>0.97033741999995327</v>
      </c>
      <c r="AF58" s="74">
        <f t="shared" si="9"/>
        <v>4.1337220000007946E-2</v>
      </c>
      <c r="AG58" s="74">
        <f t="shared" si="10"/>
        <v>0.92687169999998487</v>
      </c>
      <c r="AH58" s="74">
        <f t="shared" si="11"/>
        <v>-0.5645778700000128</v>
      </c>
    </row>
    <row r="59" spans="1:34" x14ac:dyDescent="0.35">
      <c r="A59" s="83" t="s">
        <v>19</v>
      </c>
      <c r="B59" s="4" t="s">
        <v>8</v>
      </c>
      <c r="C59" s="4">
        <v>-329.20374168000001</v>
      </c>
      <c r="D59" s="4">
        <v>-320.48400733</v>
      </c>
      <c r="E59" s="4">
        <v>-310.70520139000001</v>
      </c>
      <c r="F59" s="4">
        <v>-316.39387617</v>
      </c>
      <c r="AA59">
        <f t="shared" si="7"/>
        <v>-307.56603160999998</v>
      </c>
      <c r="AC59" s="76" t="s">
        <v>19</v>
      </c>
      <c r="AD59" s="70" t="s">
        <v>8</v>
      </c>
      <c r="AE59" s="74">
        <f t="shared" si="8"/>
        <v>0.40028992999997426</v>
      </c>
      <c r="AF59" s="74">
        <f t="shared" si="9"/>
        <v>-0.79997572000001504</v>
      </c>
      <c r="AG59" s="74">
        <f t="shared" si="10"/>
        <v>0.43983021999996863</v>
      </c>
      <c r="AH59" s="74">
        <f t="shared" si="11"/>
        <v>0.42615543999998318</v>
      </c>
    </row>
    <row r="60" spans="1:34" x14ac:dyDescent="0.35">
      <c r="A60" s="83" t="s">
        <v>19</v>
      </c>
      <c r="B60" s="4" t="s">
        <v>26</v>
      </c>
      <c r="C60" s="4">
        <v>-329.45385400999999</v>
      </c>
      <c r="D60" s="4">
        <v>-320.53994182000002</v>
      </c>
      <c r="E60" s="5">
        <v>-310.80431396</v>
      </c>
      <c r="F60" s="4">
        <v>-317.04728071</v>
      </c>
      <c r="AA60">
        <f t="shared" si="7"/>
        <v>-307.56603160999998</v>
      </c>
      <c r="AC60" s="76" t="s">
        <v>19</v>
      </c>
      <c r="AD60" s="70" t="s">
        <v>26</v>
      </c>
      <c r="AE60" s="74">
        <f t="shared" si="8"/>
        <v>0.15017759999999525</v>
      </c>
      <c r="AF60" s="74">
        <f t="shared" si="9"/>
        <v>-0.85591021000004197</v>
      </c>
      <c r="AG60" s="74">
        <f t="shared" si="10"/>
        <v>0.34071764999998022</v>
      </c>
      <c r="AH60" s="74">
        <f t="shared" si="11"/>
        <v>-0.22724910000001364</v>
      </c>
    </row>
    <row r="61" spans="1:34" x14ac:dyDescent="0.35">
      <c r="A61" s="83" t="s">
        <v>19</v>
      </c>
      <c r="B61" s="4" t="s">
        <v>30</v>
      </c>
      <c r="C61" s="4">
        <v>-328.94501611999999</v>
      </c>
      <c r="D61" s="4">
        <v>-320.46257073999999</v>
      </c>
      <c r="E61" s="4">
        <v>-310.41573413999998</v>
      </c>
      <c r="F61" s="4">
        <v>-317.16946007000001</v>
      </c>
      <c r="AA61">
        <f t="shared" si="7"/>
        <v>-307.56603160999998</v>
      </c>
      <c r="AC61" s="76" t="s">
        <v>19</v>
      </c>
      <c r="AD61" s="70" t="s">
        <v>28</v>
      </c>
      <c r="AE61" s="74">
        <f t="shared" si="8"/>
        <v>0.65901548999999049</v>
      </c>
      <c r="AF61" s="74">
        <f t="shared" si="9"/>
        <v>-0.77853913000000752</v>
      </c>
      <c r="AG61" s="74">
        <f t="shared" si="10"/>
        <v>0.72929746999999834</v>
      </c>
      <c r="AH61" s="74">
        <f t="shared" si="11"/>
        <v>-0.34942846000003192</v>
      </c>
    </row>
    <row r="62" spans="1:34" x14ac:dyDescent="0.35">
      <c r="A62" s="83" t="s">
        <v>20</v>
      </c>
      <c r="B62" s="4" t="s">
        <v>7</v>
      </c>
      <c r="C62" s="4">
        <v>-329.98339069999997</v>
      </c>
      <c r="D62" s="4">
        <v>-321.0461181</v>
      </c>
      <c r="E62" s="4">
        <v>-311.2365896</v>
      </c>
      <c r="F62" s="4">
        <v>-316.91563668999999</v>
      </c>
      <c r="G62">
        <f>MIN(C62:C66)-C62</f>
        <v>-2.1483700000430872E-3</v>
      </c>
      <c r="H62">
        <f t="shared" ref="H62" si="133">MIN(D62:D66)-D62</f>
        <v>-0.28350365000000011</v>
      </c>
      <c r="I62">
        <f t="shared" ref="I62" si="134">MIN(E62:E66)-E62</f>
        <v>-1.0009399999830748E-3</v>
      </c>
      <c r="J62">
        <f t="shared" ref="J62" si="135">MIN(F62:F66)-F62</f>
        <v>-0.61030077999998866</v>
      </c>
      <c r="L62">
        <f t="shared" ref="L62" si="136">MIN(C62:C66)</f>
        <v>-329.98553907000002</v>
      </c>
      <c r="M62">
        <f t="shared" ref="M62" si="137">MIN(D62:D66)</f>
        <v>-321.32962175</v>
      </c>
      <c r="N62">
        <f t="shared" ref="N62" si="138">MIN(E62:E66)</f>
        <v>-311.23759053999999</v>
      </c>
      <c r="O62">
        <f t="shared" ref="O62" si="139">MIN(F62:F66)</f>
        <v>-317.52593746999997</v>
      </c>
      <c r="AA62">
        <f t="shared" si="7"/>
        <v>-307.86431127999998</v>
      </c>
      <c r="AC62" s="76" t="s">
        <v>20</v>
      </c>
      <c r="AD62" s="70" t="s">
        <v>7</v>
      </c>
      <c r="AE62" s="74">
        <f t="shared" si="8"/>
        <v>-8.1079419999991575E-2</v>
      </c>
      <c r="AF62" s="74">
        <f t="shared" si="9"/>
        <v>-1.0638068200000195</v>
      </c>
      <c r="AG62" s="74">
        <f t="shared" si="10"/>
        <v>0.20672167999997937</v>
      </c>
      <c r="AH62" s="74">
        <f t="shared" si="11"/>
        <v>0.20267458999999599</v>
      </c>
    </row>
    <row r="63" spans="1:34" x14ac:dyDescent="0.35">
      <c r="A63" s="83" t="s">
        <v>20</v>
      </c>
      <c r="B63" s="4" t="s">
        <v>25</v>
      </c>
      <c r="C63" s="4">
        <v>-329.10743810999998</v>
      </c>
      <c r="D63" s="4">
        <v>-320.13654945000002</v>
      </c>
      <c r="E63" s="4">
        <v>-310.63637605000002</v>
      </c>
      <c r="F63" s="4">
        <v>-317.52593746999997</v>
      </c>
      <c r="L63" s="68" t="str">
        <f t="shared" ref="L63" si="140">INDEX($B$2:$B$6, MATCH(MIN(C62:C66),C62:C66,0))</f>
        <v>hollow2</v>
      </c>
      <c r="M63" s="68" t="str">
        <f t="shared" ref="M63" si="141">INDEX($B$2:$B$6, MATCH(MIN(D62:D66),D62:D66,0))</f>
        <v>hollow1</v>
      </c>
      <c r="N63" s="68" t="str">
        <f t="shared" ref="N63" si="142">INDEX($B$2:$B$6, MATCH(MIN(E62:E66),E62:E66,0))</f>
        <v>hollow2</v>
      </c>
      <c r="O63" s="68" t="str">
        <f t="shared" ref="O63" si="143">INDEX($B$2:$B$6, MATCH(MIN(F62:F66),F62:F66,0))</f>
        <v>top2</v>
      </c>
      <c r="AA63">
        <f t="shared" si="7"/>
        <v>-307.86431127999998</v>
      </c>
      <c r="AC63" s="76" t="s">
        <v>20</v>
      </c>
      <c r="AD63" s="70" t="s">
        <v>25</v>
      </c>
      <c r="AE63" s="74">
        <f t="shared" si="8"/>
        <v>0.79487317000000557</v>
      </c>
      <c r="AF63" s="74">
        <f t="shared" si="9"/>
        <v>-0.15423817000003659</v>
      </c>
      <c r="AG63" s="74">
        <f t="shared" si="10"/>
        <v>0.80693522999995748</v>
      </c>
      <c r="AH63" s="74">
        <f t="shared" si="11"/>
        <v>-0.40762618999999267</v>
      </c>
    </row>
    <row r="64" spans="1:34" x14ac:dyDescent="0.35">
      <c r="A64" s="83" t="s">
        <v>20</v>
      </c>
      <c r="B64" s="4" t="s">
        <v>8</v>
      </c>
      <c r="C64" s="4">
        <v>-329.68781522</v>
      </c>
      <c r="D64" s="4">
        <v>-321.32962175</v>
      </c>
      <c r="E64" s="4">
        <v>-310.98124258000001</v>
      </c>
      <c r="F64" s="4">
        <v>-316.5829827</v>
      </c>
      <c r="AA64">
        <f t="shared" si="7"/>
        <v>-307.86431127999998</v>
      </c>
      <c r="AC64" s="76" t="s">
        <v>20</v>
      </c>
      <c r="AD64" s="70" t="s">
        <v>8</v>
      </c>
      <c r="AE64" s="74">
        <f t="shared" si="8"/>
        <v>0.21449605999997656</v>
      </c>
      <c r="AF64" s="74">
        <f t="shared" si="9"/>
        <v>-1.3473104700000196</v>
      </c>
      <c r="AG64" s="74">
        <f t="shared" si="10"/>
        <v>0.46206869999996725</v>
      </c>
      <c r="AH64" s="74">
        <f t="shared" si="11"/>
        <v>0.53532857999997896</v>
      </c>
    </row>
    <row r="65" spans="1:34" x14ac:dyDescent="0.35">
      <c r="A65" s="83" t="s">
        <v>20</v>
      </c>
      <c r="B65" s="4" t="s">
        <v>26</v>
      </c>
      <c r="C65" s="4">
        <v>-329.98553907000002</v>
      </c>
      <c r="D65" s="4">
        <v>-321.09331136999998</v>
      </c>
      <c r="E65" s="5">
        <v>-311.23759053999999</v>
      </c>
      <c r="F65" s="4">
        <v>-317.22476347999998</v>
      </c>
      <c r="AA65">
        <f t="shared" si="7"/>
        <v>-307.86431127999998</v>
      </c>
      <c r="AC65" s="76" t="s">
        <v>20</v>
      </c>
      <c r="AD65" s="70" t="s">
        <v>26</v>
      </c>
      <c r="AE65" s="74">
        <f t="shared" si="8"/>
        <v>-8.3227790000034663E-2</v>
      </c>
      <c r="AF65" s="74">
        <f t="shared" si="9"/>
        <v>-1.1110000899999992</v>
      </c>
      <c r="AG65" s="74">
        <f t="shared" si="10"/>
        <v>0.20572073999999629</v>
      </c>
      <c r="AH65" s="74">
        <f t="shared" si="11"/>
        <v>-0.10645219999999744</v>
      </c>
    </row>
    <row r="66" spans="1:34" x14ac:dyDescent="0.35">
      <c r="A66" s="83" t="s">
        <v>20</v>
      </c>
      <c r="B66" s="4" t="s">
        <v>30</v>
      </c>
      <c r="C66" s="4">
        <v>-329.86644944</v>
      </c>
      <c r="D66" s="4">
        <v>-321.02467124999998</v>
      </c>
      <c r="E66" s="4">
        <v>-310.94564193999997</v>
      </c>
      <c r="F66" s="4">
        <v>-316.91383100000002</v>
      </c>
      <c r="AA66">
        <f t="shared" si="7"/>
        <v>-307.86431127999998</v>
      </c>
      <c r="AC66" s="76" t="s">
        <v>20</v>
      </c>
      <c r="AD66" s="70" t="s">
        <v>28</v>
      </c>
      <c r="AE66" s="74">
        <f t="shared" si="8"/>
        <v>3.586183999998438E-2</v>
      </c>
      <c r="AF66" s="74">
        <f t="shared" si="9"/>
        <v>-1.0423599700000015</v>
      </c>
      <c r="AG66" s="74">
        <f t="shared" si="10"/>
        <v>0.49766934000000829</v>
      </c>
      <c r="AH66" s="74">
        <f t="shared" si="11"/>
        <v>0.20448027999996521</v>
      </c>
    </row>
    <row r="67" spans="1:34" x14ac:dyDescent="0.35">
      <c r="A67" s="83" t="s">
        <v>21</v>
      </c>
      <c r="B67" s="4" t="s">
        <v>7</v>
      </c>
      <c r="C67" s="4">
        <v>-321.53195857999998</v>
      </c>
      <c r="D67" s="4">
        <v>-313.24848709000003</v>
      </c>
      <c r="E67" s="4">
        <v>-303.46667228000001</v>
      </c>
      <c r="F67" s="4">
        <v>-308.08061524999999</v>
      </c>
      <c r="G67">
        <f>MIN(C67:C71)-C67</f>
        <v>-0.25835360000002083</v>
      </c>
      <c r="H67">
        <f t="shared" ref="H67" si="144">MIN(D67:D71)-D67</f>
        <v>-5.3706099999999424E-2</v>
      </c>
      <c r="I67">
        <f t="shared" ref="I67" si="145">MIN(E67:E71)-E67</f>
        <v>-0.11818914999997787</v>
      </c>
      <c r="J67">
        <f t="shared" ref="J67" si="146">MIN(F67:F71)-F67</f>
        <v>-0.51943471999999247</v>
      </c>
      <c r="L67">
        <f t="shared" ref="L67" si="147">MIN(C67:C71)</f>
        <v>-321.79031218</v>
      </c>
      <c r="M67">
        <f t="shared" ref="M67" si="148">MIN(D67:D71)</f>
        <v>-313.30219319000003</v>
      </c>
      <c r="N67">
        <f t="shared" ref="N67" si="149">MIN(E67:E71)</f>
        <v>-303.58486142999999</v>
      </c>
      <c r="O67">
        <f t="shared" ref="O67" si="150">MIN(F67:F71)</f>
        <v>-308.60004996999999</v>
      </c>
      <c r="AA67">
        <f t="shared" ref="AA67:AA81" si="151">INDEX($Z$2:$Z$17,ROUND(ROW(Z68)/5, 0))</f>
        <v>-299.79063910999997</v>
      </c>
      <c r="AC67" s="76" t="s">
        <v>21</v>
      </c>
      <c r="AD67" s="70" t="s">
        <v>7</v>
      </c>
      <c r="AE67" s="74">
        <f t="shared" ref="AE67:AE81" si="152">C67-AA67-$R$4-0.5*$R$3</f>
        <v>0.29668052999999217</v>
      </c>
      <c r="AF67" s="74">
        <f t="shared" ref="AF67:AF81" si="153">D67-AA67-$R$6</f>
        <v>-1.3398479800000533</v>
      </c>
      <c r="AG67" s="74">
        <f t="shared" ref="AG67:AG81" si="154">E67-AA67-0.5*$R$3</f>
        <v>-9.7033170000039082E-2</v>
      </c>
      <c r="AH67" s="74">
        <f t="shared" ref="AH67:AH81" si="155">F67-AA67-$R$5+0.5*$R$3</f>
        <v>0.96402385999997842</v>
      </c>
    </row>
    <row r="68" spans="1:34" x14ac:dyDescent="0.35">
      <c r="A68" s="83" t="s">
        <v>21</v>
      </c>
      <c r="B68" s="4" t="s">
        <v>25</v>
      </c>
      <c r="C68" s="4">
        <v>-321.07714619000001</v>
      </c>
      <c r="D68" s="4">
        <v>-313.12390090000002</v>
      </c>
      <c r="E68" s="4">
        <v>-302.60922862000001</v>
      </c>
      <c r="F68" s="4">
        <v>-307.56831366</v>
      </c>
      <c r="L68" s="68" t="str">
        <f t="shared" ref="L68" si="156">INDEX($B$2:$B$6, MATCH(MIN(C67:C71),C67:C71,0))</f>
        <v>hollow2</v>
      </c>
      <c r="M68" s="68" t="str">
        <f t="shared" ref="M68" si="157">INDEX($B$2:$B$6, MATCH(MIN(D67:D71),D67:D71,0))</f>
        <v>hollow2</v>
      </c>
      <c r="N68" s="68" t="str">
        <f t="shared" ref="N68" si="158">INDEX($B$2:$B$6, MATCH(MIN(E67:E71),E67:E71,0))</f>
        <v>hollow1</v>
      </c>
      <c r="O68" s="68" t="str">
        <f t="shared" ref="O68" si="159">INDEX($B$2:$B$6, MATCH(MIN(F67:F71),F67:F71,0))</f>
        <v>hollow2</v>
      </c>
      <c r="AA68">
        <f t="shared" si="151"/>
        <v>-299.79063910999997</v>
      </c>
      <c r="AC68" s="76" t="s">
        <v>21</v>
      </c>
      <c r="AD68" s="70" t="s">
        <v>25</v>
      </c>
      <c r="AE68" s="74">
        <f t="shared" si="152"/>
        <v>0.75149291999996448</v>
      </c>
      <c r="AF68" s="74">
        <f t="shared" si="153"/>
        <v>-1.2152617900000511</v>
      </c>
      <c r="AG68" s="74">
        <f t="shared" si="154"/>
        <v>0.76041048999996219</v>
      </c>
      <c r="AH68" s="74">
        <f t="shared" si="155"/>
        <v>1.4763254499999712</v>
      </c>
    </row>
    <row r="69" spans="1:34" x14ac:dyDescent="0.35">
      <c r="A69" s="83" t="s">
        <v>21</v>
      </c>
      <c r="B69" s="4" t="s">
        <v>8</v>
      </c>
      <c r="C69" s="4">
        <v>-321.63572176000002</v>
      </c>
      <c r="D69" s="4">
        <v>-313.29719297000003</v>
      </c>
      <c r="E69" s="5">
        <v>-303.58486142999999</v>
      </c>
      <c r="F69" s="4">
        <v>-308.54002309999998</v>
      </c>
      <c r="AA69">
        <f t="shared" si="151"/>
        <v>-299.79063910999997</v>
      </c>
      <c r="AC69" s="76" t="s">
        <v>21</v>
      </c>
      <c r="AD69" s="70" t="s">
        <v>8</v>
      </c>
      <c r="AE69" s="74">
        <f t="shared" si="152"/>
        <v>0.19291734999994814</v>
      </c>
      <c r="AF69" s="74">
        <f t="shared" si="153"/>
        <v>-1.3885538600000533</v>
      </c>
      <c r="AG69" s="74">
        <f t="shared" si="154"/>
        <v>-0.21522232000001695</v>
      </c>
      <c r="AH69" s="74">
        <f t="shared" si="155"/>
        <v>0.50461600999998746</v>
      </c>
    </row>
    <row r="70" spans="1:34" x14ac:dyDescent="0.35">
      <c r="A70" s="83" t="s">
        <v>21</v>
      </c>
      <c r="B70" s="4" t="s">
        <v>26</v>
      </c>
      <c r="C70" s="4">
        <v>-321.79031218</v>
      </c>
      <c r="D70" s="4">
        <v>-313.30219319000003</v>
      </c>
      <c r="E70" s="4">
        <v>-303.22539735999999</v>
      </c>
      <c r="F70" s="4">
        <v>-308.60004996999999</v>
      </c>
      <c r="AA70">
        <f t="shared" si="151"/>
        <v>-299.79063910999997</v>
      </c>
      <c r="AC70" s="76" t="s">
        <v>21</v>
      </c>
      <c r="AD70" s="70" t="s">
        <v>26</v>
      </c>
      <c r="AE70" s="74">
        <f t="shared" si="152"/>
        <v>3.8326929999971338E-2</v>
      </c>
      <c r="AF70" s="74">
        <f t="shared" si="153"/>
        <v>-1.3935540800000528</v>
      </c>
      <c r="AG70" s="74">
        <f t="shared" si="154"/>
        <v>0.1442417499999844</v>
      </c>
      <c r="AH70" s="74">
        <f t="shared" si="155"/>
        <v>0.44458913999998595</v>
      </c>
    </row>
    <row r="71" spans="1:34" x14ac:dyDescent="0.35">
      <c r="A71" s="83" t="s">
        <v>21</v>
      </c>
      <c r="B71" s="4" t="s">
        <v>30</v>
      </c>
      <c r="C71" s="4">
        <v>-320.70516153</v>
      </c>
      <c r="D71" s="4">
        <v>-313.24910227999999</v>
      </c>
      <c r="E71" s="4">
        <v>-303.46862784000001</v>
      </c>
      <c r="F71" s="4">
        <v>-308.02227984000001</v>
      </c>
      <c r="AA71">
        <f t="shared" si="151"/>
        <v>-299.79063910999997</v>
      </c>
      <c r="AC71" s="76" t="s">
        <v>21</v>
      </c>
      <c r="AD71" s="70" t="s">
        <v>28</v>
      </c>
      <c r="AE71" s="74">
        <f t="shared" si="152"/>
        <v>1.1234775799999741</v>
      </c>
      <c r="AF71" s="74">
        <f t="shared" si="153"/>
        <v>-1.3404631700000156</v>
      </c>
      <c r="AG71" s="74">
        <f t="shared" si="154"/>
        <v>-9.898873000003805E-2</v>
      </c>
      <c r="AH71" s="74">
        <f t="shared" si="155"/>
        <v>1.0223592699999622</v>
      </c>
    </row>
    <row r="72" spans="1:34" x14ac:dyDescent="0.35">
      <c r="A72" s="83" t="s">
        <v>22</v>
      </c>
      <c r="B72" s="4" t="s">
        <v>7</v>
      </c>
      <c r="C72" s="4">
        <v>-315.99314398000001</v>
      </c>
      <c r="D72" s="4">
        <v>-307.30444377999999</v>
      </c>
      <c r="E72" s="4">
        <v>-297.84427699000003</v>
      </c>
      <c r="F72" s="4">
        <v>-302.25881290000001</v>
      </c>
      <c r="G72">
        <f>MIN(C72:C76)-C72</f>
        <v>0</v>
      </c>
      <c r="H72">
        <f t="shared" ref="H72" si="160">MIN(D72:D76)-D72</f>
        <v>-5.6469950000007429E-2</v>
      </c>
      <c r="I72">
        <f t="shared" ref="I72" si="161">MIN(E72:E76)-E72</f>
        <v>0</v>
      </c>
      <c r="J72">
        <f t="shared" ref="J72" si="162">MIN(F72:F76)-F72</f>
        <v>-0.21771492999999964</v>
      </c>
      <c r="L72">
        <f t="shared" ref="L72" si="163">MIN(C72:C76)</f>
        <v>-315.99314398000001</v>
      </c>
      <c r="M72">
        <f t="shared" ref="M72" si="164">MIN(D72:D76)</f>
        <v>-307.36091372999999</v>
      </c>
      <c r="N72">
        <f t="shared" ref="N72" si="165">MIN(E72:E76)</f>
        <v>-297.84427699000003</v>
      </c>
      <c r="O72">
        <f t="shared" ref="O72" si="166">MIN(F72:F76)</f>
        <v>-302.47652783000001</v>
      </c>
      <c r="AA72">
        <f t="shared" si="151"/>
        <v>-294.44890693999997</v>
      </c>
      <c r="AC72" s="76" t="s">
        <v>22</v>
      </c>
      <c r="AD72" s="70" t="s">
        <v>7</v>
      </c>
      <c r="AE72" s="74">
        <f t="shared" si="152"/>
        <v>0.49376295999995845</v>
      </c>
      <c r="AF72" s="74">
        <f t="shared" si="153"/>
        <v>-0.73753684000001307</v>
      </c>
      <c r="AG72" s="74">
        <f t="shared" si="154"/>
        <v>0.18362994999994653</v>
      </c>
      <c r="AH72" s="74">
        <f t="shared" si="155"/>
        <v>1.4440940399999627</v>
      </c>
    </row>
    <row r="73" spans="1:34" x14ac:dyDescent="0.35">
      <c r="A73" s="83" t="s">
        <v>22</v>
      </c>
      <c r="B73" s="4" t="s">
        <v>25</v>
      </c>
      <c r="C73" s="4">
        <v>-315.74535150000003</v>
      </c>
      <c r="D73" s="4">
        <v>-306.71291663</v>
      </c>
      <c r="E73" s="4">
        <v>-297.27237229999997</v>
      </c>
      <c r="F73" s="4">
        <v>-301.89335023000001</v>
      </c>
      <c r="L73" s="68" t="str">
        <f t="shared" ref="L73" si="167">INDEX($B$2:$B$6, MATCH(MIN(C72:C76),C72:C76,0))</f>
        <v>top</v>
      </c>
      <c r="M73" s="68" t="str">
        <f t="shared" ref="M73" si="168">INDEX($B$2:$B$6, MATCH(MIN(D72:D76),D72:D76,0))</f>
        <v>hollow1</v>
      </c>
      <c r="N73" s="68" t="str">
        <f t="shared" ref="N73" si="169">INDEX($B$2:$B$6, MATCH(MIN(E72:E76),E72:E76,0))</f>
        <v>top</v>
      </c>
      <c r="O73" s="68" t="str">
        <f t="shared" ref="O73" si="170">INDEX($B$2:$B$6, MATCH(MIN(F72:F76),F72:F76,0))</f>
        <v>hollow1</v>
      </c>
      <c r="AA73">
        <f t="shared" si="151"/>
        <v>-294.44890693999997</v>
      </c>
      <c r="AC73" s="76" t="s">
        <v>22</v>
      </c>
      <c r="AD73" s="70" t="s">
        <v>25</v>
      </c>
      <c r="AE73" s="74">
        <f t="shared" si="152"/>
        <v>0.74155543999994533</v>
      </c>
      <c r="AF73" s="74">
        <f t="shared" si="153"/>
        <v>-0.14600969000002273</v>
      </c>
      <c r="AG73" s="74">
        <f t="shared" si="154"/>
        <v>0.75553464000000004</v>
      </c>
      <c r="AH73" s="74">
        <f t="shared" si="155"/>
        <v>1.8095567099999621</v>
      </c>
    </row>
    <row r="74" spans="1:34" x14ac:dyDescent="0.35">
      <c r="A74" s="83" t="s">
        <v>22</v>
      </c>
      <c r="B74" s="4" t="s">
        <v>8</v>
      </c>
      <c r="C74" s="4">
        <v>-315.94334007999998</v>
      </c>
      <c r="D74" s="4">
        <v>-307.36091372999999</v>
      </c>
      <c r="E74" s="4">
        <v>-297.55485543999998</v>
      </c>
      <c r="F74" s="4">
        <v>-302.47652783000001</v>
      </c>
      <c r="AA74">
        <f t="shared" si="151"/>
        <v>-294.44890693999997</v>
      </c>
      <c r="AC74" s="76" t="s">
        <v>22</v>
      </c>
      <c r="AD74" s="70" t="s">
        <v>8</v>
      </c>
      <c r="AE74" s="74">
        <f t="shared" si="152"/>
        <v>0.54356685999998744</v>
      </c>
      <c r="AF74" s="74">
        <f t="shared" si="153"/>
        <v>-0.7940067900000205</v>
      </c>
      <c r="AG74" s="74">
        <f t="shared" si="154"/>
        <v>0.4730514999999893</v>
      </c>
      <c r="AH74" s="74">
        <f t="shared" si="155"/>
        <v>1.226379109999963</v>
      </c>
    </row>
    <row r="75" spans="1:34" x14ac:dyDescent="0.35">
      <c r="A75" s="83" t="s">
        <v>22</v>
      </c>
      <c r="B75" s="4" t="s">
        <v>26</v>
      </c>
      <c r="C75" s="4">
        <v>-315.87594861000002</v>
      </c>
      <c r="D75" s="4">
        <v>-307.31585811000002</v>
      </c>
      <c r="E75" s="4">
        <v>-297.63034737999999</v>
      </c>
      <c r="F75" s="4">
        <v>-302.45488983000001</v>
      </c>
      <c r="AA75">
        <f t="shared" si="151"/>
        <v>-294.44890693999997</v>
      </c>
      <c r="AC75" s="76" t="s">
        <v>22</v>
      </c>
      <c r="AD75" s="70" t="s">
        <v>26</v>
      </c>
      <c r="AE75" s="74">
        <f t="shared" si="152"/>
        <v>0.61095832999994881</v>
      </c>
      <c r="AF75" s="74">
        <f t="shared" si="153"/>
        <v>-0.74895117000004952</v>
      </c>
      <c r="AG75" s="74">
        <f t="shared" si="154"/>
        <v>0.39755955999998305</v>
      </c>
      <c r="AH75" s="74">
        <f t="shared" si="155"/>
        <v>1.2480171099999589</v>
      </c>
    </row>
    <row r="76" spans="1:34" x14ac:dyDescent="0.35">
      <c r="A76" s="83" t="s">
        <v>22</v>
      </c>
      <c r="B76" s="4" t="s">
        <v>30</v>
      </c>
      <c r="C76" s="4">
        <v>-315.69215654999999</v>
      </c>
      <c r="D76" s="4">
        <v>-307.24469906000002</v>
      </c>
      <c r="E76" s="4">
        <v>-297.53219614</v>
      </c>
      <c r="F76" s="4">
        <v>-302.18542882999998</v>
      </c>
      <c r="AA76">
        <f t="shared" si="151"/>
        <v>-294.44890693999997</v>
      </c>
      <c r="AC76" s="76" t="s">
        <v>22</v>
      </c>
      <c r="AD76" s="70" t="s">
        <v>28</v>
      </c>
      <c r="AE76" s="74">
        <f t="shared" si="152"/>
        <v>0.79475038999997905</v>
      </c>
      <c r="AF76" s="74">
        <f t="shared" si="153"/>
        <v>-0.67779212000004385</v>
      </c>
      <c r="AG76" s="74">
        <f t="shared" si="154"/>
        <v>0.49571079999997592</v>
      </c>
      <c r="AH76" s="74">
        <f t="shared" si="155"/>
        <v>1.5174781099999941</v>
      </c>
    </row>
    <row r="77" spans="1:34" x14ac:dyDescent="0.35">
      <c r="A77" s="83" t="s">
        <v>23</v>
      </c>
      <c r="B77" s="4" t="s">
        <v>7</v>
      </c>
      <c r="C77" s="4">
        <v>-294.64749252000001</v>
      </c>
      <c r="D77" s="4">
        <v>-286.39191656999998</v>
      </c>
      <c r="E77" s="4">
        <v>-277.02213</v>
      </c>
      <c r="F77" s="4">
        <v>-281.69337496999998</v>
      </c>
      <c r="G77">
        <f>MIN(C77:C81)-C77</f>
        <v>-0.61532672999999249</v>
      </c>
      <c r="H77">
        <f t="shared" ref="H77" si="171">MIN(D77:D81)-D77</f>
        <v>-2.2963900000036119E-2</v>
      </c>
      <c r="I77">
        <f t="shared" ref="I77" si="172">MIN(E77:E81)-E77</f>
        <v>-5.9410150000019257E-2</v>
      </c>
      <c r="J77">
        <f t="shared" ref="J77" si="173">MIN(F77:F81)-F77</f>
        <v>-2.3008929900000226</v>
      </c>
      <c r="L77">
        <f t="shared" ref="L77" si="174">MIN(C77:C81)</f>
        <v>-295.26281925000001</v>
      </c>
      <c r="M77">
        <f t="shared" ref="M77" si="175">MIN(D77:D81)</f>
        <v>-286.41488047000001</v>
      </c>
      <c r="N77">
        <f>MIN(E77:E81)</f>
        <v>-277.08154015000002</v>
      </c>
      <c r="O77">
        <f>MIN(F77,F79:F81)</f>
        <v>-282.36774150000002</v>
      </c>
      <c r="AA77">
        <f t="shared" si="151"/>
        <v>-274.17038107000002</v>
      </c>
      <c r="AC77" s="76" t="s">
        <v>23</v>
      </c>
      <c r="AD77" s="70" t="s">
        <v>7</v>
      </c>
      <c r="AE77" s="74">
        <f t="shared" si="152"/>
        <v>1.5608885500000045</v>
      </c>
      <c r="AF77" s="74">
        <f t="shared" si="153"/>
        <v>-0.1035354999999587</v>
      </c>
      <c r="AG77" s="74">
        <f t="shared" si="154"/>
        <v>0.72725107000001499</v>
      </c>
      <c r="AH77" s="74">
        <f t="shared" si="155"/>
        <v>1.7310061000000396</v>
      </c>
    </row>
    <row r="78" spans="1:34" x14ac:dyDescent="0.35">
      <c r="A78" s="83" t="s">
        <v>23</v>
      </c>
      <c r="B78" s="4" t="s">
        <v>25</v>
      </c>
      <c r="C78" s="4">
        <v>-295.26119316</v>
      </c>
      <c r="D78" s="4">
        <v>-286.24937107</v>
      </c>
      <c r="E78" s="4">
        <v>-276.89664893000003</v>
      </c>
      <c r="F78" s="4">
        <v>-283.99426796</v>
      </c>
      <c r="L78" s="68" t="str">
        <f t="shared" ref="L78" si="176">INDEX($B$2:$B$6, MATCH(MIN(C77:C81),C77:C81,0))</f>
        <v>hollow4</v>
      </c>
      <c r="M78" s="68" t="str">
        <f t="shared" ref="M78" si="177">INDEX($B$2:$B$6, MATCH(MIN(D77:D81),D77:D81,0))</f>
        <v>hollow4</v>
      </c>
      <c r="N78" s="68" t="str">
        <f t="shared" ref="N78" si="178">INDEX($B$2:$B$6, MATCH(MIN(E77:E81),E77:E81,0))</f>
        <v>hollow4</v>
      </c>
      <c r="O78" s="68" t="str">
        <f t="shared" ref="O78" si="179">INDEX($B$2:$B$6, MATCH(MIN(F77:F81),F77:F81,0))</f>
        <v>top2</v>
      </c>
      <c r="AA78">
        <f t="shared" si="151"/>
        <v>-274.17038107000002</v>
      </c>
      <c r="AC78" s="76" t="s">
        <v>23</v>
      </c>
      <c r="AD78" s="70" t="s">
        <v>25</v>
      </c>
      <c r="AE78" s="74">
        <f t="shared" si="152"/>
        <v>0.94718791000001401</v>
      </c>
      <c r="AF78" s="74">
        <f t="shared" si="153"/>
        <v>3.9010000000024192E-2</v>
      </c>
      <c r="AG78" s="74">
        <f t="shared" si="154"/>
        <v>0.85273213999999298</v>
      </c>
      <c r="AH78" s="74">
        <f t="shared" si="155"/>
        <v>-0.56988688999998294</v>
      </c>
    </row>
    <row r="79" spans="1:34" x14ac:dyDescent="0.35">
      <c r="A79" s="83" t="s">
        <v>23</v>
      </c>
      <c r="B79" s="4" t="s">
        <v>8</v>
      </c>
      <c r="C79" s="4">
        <v>-294.64488204000003</v>
      </c>
      <c r="D79" s="4">
        <v>-286.3935851</v>
      </c>
      <c r="E79" s="4">
        <v>-276.64078642999999</v>
      </c>
      <c r="F79" s="4">
        <v>-282.36774150000002</v>
      </c>
      <c r="AA79">
        <f t="shared" si="151"/>
        <v>-274.17038107000002</v>
      </c>
      <c r="AC79" s="76" t="s">
        <v>23</v>
      </c>
      <c r="AD79" s="70" t="s">
        <v>8</v>
      </c>
      <c r="AE79" s="74">
        <f t="shared" si="152"/>
        <v>1.5634990299999916</v>
      </c>
      <c r="AF79" s="74">
        <f t="shared" si="153"/>
        <v>-0.10520402999997636</v>
      </c>
      <c r="AG79" s="74">
        <f t="shared" si="154"/>
        <v>1.1085946400000277</v>
      </c>
      <c r="AH79" s="74">
        <f t="shared" si="155"/>
        <v>1.0566395699999966</v>
      </c>
    </row>
    <row r="80" spans="1:34" x14ac:dyDescent="0.35">
      <c r="A80" s="83" t="s">
        <v>23</v>
      </c>
      <c r="B80" s="4" t="s">
        <v>26</v>
      </c>
      <c r="C80" s="4">
        <v>-295.21973444000002</v>
      </c>
      <c r="D80" s="6">
        <v>-286.40228981000001</v>
      </c>
      <c r="E80" s="4">
        <v>-276.84475402999999</v>
      </c>
      <c r="F80" s="4">
        <v>-282.00100904999999</v>
      </c>
      <c r="AA80">
        <f t="shared" si="151"/>
        <v>-274.17038107000002</v>
      </c>
      <c r="AC80" s="76" t="s">
        <v>23</v>
      </c>
      <c r="AD80" s="70" t="s">
        <v>26</v>
      </c>
      <c r="AE80" s="74">
        <f t="shared" si="152"/>
        <v>0.98864662999999409</v>
      </c>
      <c r="AF80" s="74">
        <f t="shared" si="153"/>
        <v>-0.11390873999999407</v>
      </c>
      <c r="AG80" s="74">
        <f t="shared" si="154"/>
        <v>0.90462704000002914</v>
      </c>
      <c r="AH80" s="74">
        <f t="shared" si="155"/>
        <v>1.4233720200000257</v>
      </c>
    </row>
    <row r="81" spans="1:34" x14ac:dyDescent="0.35">
      <c r="A81" s="83" t="s">
        <v>23</v>
      </c>
      <c r="B81" s="4" t="s">
        <v>30</v>
      </c>
      <c r="C81" s="4">
        <v>-295.26281925000001</v>
      </c>
      <c r="D81" s="4">
        <v>-286.41488047000001</v>
      </c>
      <c r="E81" s="4">
        <v>-277.08154015000002</v>
      </c>
      <c r="F81" s="4">
        <v>-281.80017805</v>
      </c>
      <c r="AA81">
        <f t="shared" si="151"/>
        <v>-274.17038107000002</v>
      </c>
      <c r="AC81" s="76" t="s">
        <v>23</v>
      </c>
      <c r="AD81" s="70" t="s">
        <v>28</v>
      </c>
      <c r="AE81" s="74">
        <f t="shared" si="152"/>
        <v>0.94556182000001199</v>
      </c>
      <c r="AF81" s="74">
        <f t="shared" si="153"/>
        <v>-0.12649939999999482</v>
      </c>
      <c r="AG81" s="74">
        <f t="shared" si="154"/>
        <v>0.66784091999999573</v>
      </c>
      <c r="AH81" s="74">
        <f t="shared" si="155"/>
        <v>1.6242030200000195</v>
      </c>
    </row>
  </sheetData>
  <mergeCells count="32">
    <mergeCell ref="A27:A31"/>
    <mergeCell ref="A2:A6"/>
    <mergeCell ref="A7:A11"/>
    <mergeCell ref="A12:A16"/>
    <mergeCell ref="A17:A21"/>
    <mergeCell ref="A22:A26"/>
    <mergeCell ref="A62:A66"/>
    <mergeCell ref="A67:A71"/>
    <mergeCell ref="A72:A76"/>
    <mergeCell ref="A77:A81"/>
    <mergeCell ref="A32:A36"/>
    <mergeCell ref="A37:A41"/>
    <mergeCell ref="A42:A46"/>
    <mergeCell ref="A47:A51"/>
    <mergeCell ref="A52:A56"/>
    <mergeCell ref="A57:A61"/>
    <mergeCell ref="AC2:AC6"/>
    <mergeCell ref="AC7:AC11"/>
    <mergeCell ref="AC12:AC16"/>
    <mergeCell ref="AC17:AC21"/>
    <mergeCell ref="AC22:AC26"/>
    <mergeCell ref="AC27:AC31"/>
    <mergeCell ref="AC32:AC36"/>
    <mergeCell ref="AC37:AC41"/>
    <mergeCell ref="AC42:AC46"/>
    <mergeCell ref="AC47:AC51"/>
    <mergeCell ref="AC77:AC81"/>
    <mergeCell ref="AC52:AC56"/>
    <mergeCell ref="AC57:AC61"/>
    <mergeCell ref="AC62:AC66"/>
    <mergeCell ref="AC67:AC71"/>
    <mergeCell ref="AC72:AC7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5"/>
  <sheetViews>
    <sheetView topLeftCell="K1" workbookViewId="0">
      <selection activeCell="X3" sqref="X3"/>
    </sheetView>
  </sheetViews>
  <sheetFormatPr defaultRowHeight="14.5" x14ac:dyDescent="0.35"/>
  <sheetData>
    <row r="1" spans="2:29" x14ac:dyDescent="0.35">
      <c r="L1" s="80" t="s">
        <v>68</v>
      </c>
      <c r="M1" s="80"/>
      <c r="N1" s="80"/>
      <c r="O1" s="80"/>
      <c r="Q1" s="81" t="s">
        <v>40</v>
      </c>
      <c r="R1" s="81"/>
      <c r="T1" s="80" t="s">
        <v>41</v>
      </c>
      <c r="U1" s="80"/>
      <c r="V1" s="80"/>
      <c r="W1" s="80"/>
    </row>
    <row r="2" spans="2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2:29" x14ac:dyDescent="0.35">
      <c r="B3" t="s">
        <v>55</v>
      </c>
      <c r="C3">
        <v>-285.37088276999998</v>
      </c>
      <c r="D3">
        <f>single!L54</f>
        <v>-307.00320395</v>
      </c>
      <c r="E3">
        <f>single!M54</f>
        <v>-297.85147833000002</v>
      </c>
      <c r="F3">
        <f>single!N54</f>
        <v>-288.60726597000001</v>
      </c>
      <c r="G3">
        <f>single!O54</f>
        <v>-293.37647772999998</v>
      </c>
      <c r="I3" s="11" t="s">
        <v>36</v>
      </c>
      <c r="J3" s="10">
        <v>-7.1580000000000004</v>
      </c>
      <c r="K3" s="40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5">
        <f>D3+$Y$33</f>
        <v>-306.51720395000001</v>
      </c>
      <c r="R3" s="15">
        <f>E3+$Y$34</f>
        <v>-297.84147833000003</v>
      </c>
      <c r="S3" s="40" t="s">
        <v>70</v>
      </c>
      <c r="T3" s="2">
        <v>0</v>
      </c>
      <c r="U3" s="14">
        <f>Q3-C3-0.5*$Y$25-$Y$26</f>
        <v>0.81967881999997161</v>
      </c>
      <c r="V3" s="16">
        <f>R3+$Y$27-C3-$Y$25-$Y$26</f>
        <v>0.21640443999995185</v>
      </c>
      <c r="W3" s="14">
        <f>$Y$28+$Y$27-$Y$26-$Y$25</f>
        <v>0.12300000000000111</v>
      </c>
      <c r="X3" s="40" t="s">
        <v>70</v>
      </c>
      <c r="Y3" s="15">
        <f>Q3-C3-0.5*$Y$25-$Y$26</f>
        <v>0.81967881999997161</v>
      </c>
      <c r="Z3" s="15">
        <f>R3+$Y$27-$Y$26-$Y$25-C3</f>
        <v>0.21640443999996251</v>
      </c>
      <c r="AA3" s="15">
        <f>F3+$Y$32-C3-0.5*$Y$25</f>
        <v>0.50061679999998709</v>
      </c>
      <c r="AB3" s="15">
        <f>G3+$Y$35+0.5*$Y$25-C3-$Y$27</f>
        <v>1.5814050399999946</v>
      </c>
      <c r="AC3" s="15">
        <f>Y3-AA3</f>
        <v>0.31906201999998451</v>
      </c>
    </row>
    <row r="4" spans="2:29" s="7" customFormat="1" x14ac:dyDescent="0.35">
      <c r="B4" s="7" t="s">
        <v>6</v>
      </c>
      <c r="C4" s="7">
        <v>-299.98412642</v>
      </c>
      <c r="D4" s="7">
        <f ca="1">paral!U2</f>
        <v>-322.64043472999998</v>
      </c>
      <c r="E4" s="7">
        <f ca="1">paral!V2</f>
        <v>-312.97981089000001</v>
      </c>
      <c r="F4" s="7">
        <f ca="1">paral!W2</f>
        <v>-303.67824238999998</v>
      </c>
      <c r="G4" s="7">
        <f ca="1">paral!X2</f>
        <v>-310.90415443000001</v>
      </c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-0.61830830999998598</v>
      </c>
      <c r="M4" s="7">
        <f t="shared" ref="M4:M19" ca="1" si="1">E4-C4-$J$6</f>
        <v>-0.87768447000001437</v>
      </c>
      <c r="N4" s="7">
        <f t="shared" ref="N4:N19" ca="1" si="2">F4-C4-0.5*$J$3</f>
        <v>-0.11511596999998419</v>
      </c>
      <c r="O4" s="7">
        <f t="shared" ref="O4:O19" ca="1" si="3">G4-C4-$J$5+0.5*$J$3</f>
        <v>-1.66602801000001</v>
      </c>
      <c r="Q4" s="19">
        <f t="shared" ref="Q4:Q18" ca="1" si="4">D4+$Y$33</f>
        <v>-322.15443472999999</v>
      </c>
      <c r="R4" s="19">
        <f t="shared" ref="R4:R19" ca="1" si="5">E4+$Y$34</f>
        <v>-312.96981089000002</v>
      </c>
      <c r="S4" s="7" t="s">
        <v>6</v>
      </c>
      <c r="T4" s="20">
        <v>0</v>
      </c>
      <c r="U4" s="21">
        <f t="shared" ref="U4:U19" ca="1" si="6">Q4-C4-0.5*$Y$25-$Y$26</f>
        <v>-0.20430830999999472</v>
      </c>
      <c r="V4" s="22">
        <f t="shared" ref="V4:V19" ca="1" si="7">R4+$Y$27-C4-$Y$25-$Y$26</f>
        <v>-0.29868447000002263</v>
      </c>
      <c r="W4" s="21">
        <f>$Y$28+$Y$27-$Y$26-$Y$25</f>
        <v>0.12300000000000111</v>
      </c>
      <c r="X4" s="21" t="s">
        <v>6</v>
      </c>
      <c r="Y4" s="19">
        <f t="shared" ref="Y4:Y19" ca="1" si="8">Q4-C4-0.5*$Y$25-$Y$26</f>
        <v>-0.20430830999999472</v>
      </c>
      <c r="Z4" s="19">
        <f t="shared" ref="Z4:Z19" ca="1" si="9">R4+$Y$27-$Y$26-$Y$25-C4</f>
        <v>-0.29868447000001197</v>
      </c>
      <c r="AA4" s="19">
        <f t="shared" ref="AA4:AA19" ca="1" si="10">F4+$Y$32-C4-0.5*$Y$25</f>
        <v>4.2884030000037043E-2</v>
      </c>
      <c r="AB4" s="19">
        <f t="shared" ref="AB4:AB19" ca="1" si="11">G4+$Y$35+0.5*$Y$25-C4-$Y$27</f>
        <v>-1.3330280100000191</v>
      </c>
      <c r="AC4" s="19">
        <f t="shared" ref="AC4:AC19" ca="1" si="12">Y4-AA4</f>
        <v>-0.24719234000003176</v>
      </c>
    </row>
    <row r="5" spans="2:29" s="7" customFormat="1" x14ac:dyDescent="0.35">
      <c r="B5" s="7" t="s">
        <v>9</v>
      </c>
      <c r="C5" s="7">
        <v>-305.32634389999998</v>
      </c>
      <c r="D5" s="7">
        <f ca="1">paral!U3</f>
        <v>-327.26966784000001</v>
      </c>
      <c r="E5" s="7">
        <f ca="1">paral!V3</f>
        <v>-318.18876538000001</v>
      </c>
      <c r="F5" s="7">
        <f ca="1">paral!W3</f>
        <v>-308.65671373999999</v>
      </c>
      <c r="G5" s="7">
        <f ca="1">paral!X3</f>
        <v>-315.13503021000002</v>
      </c>
      <c r="I5" s="17" t="s">
        <v>34</v>
      </c>
      <c r="J5" s="18">
        <v>-12.833</v>
      </c>
      <c r="K5" s="7" t="s">
        <v>9</v>
      </c>
      <c r="L5" s="7">
        <f t="shared" ca="1" si="0"/>
        <v>9.4676059999972306E-2</v>
      </c>
      <c r="M5" s="7">
        <f t="shared" ca="1" si="1"/>
        <v>-0.74442148000002284</v>
      </c>
      <c r="N5" s="7">
        <f t="shared" ca="1" si="2"/>
        <v>0.24863015999999716</v>
      </c>
      <c r="O5" s="7">
        <f t="shared" ca="1" si="3"/>
        <v>-0.55468631000004143</v>
      </c>
      <c r="Q5" s="19">
        <f ca="1">D5+$Y$33</f>
        <v>-326.78366784000002</v>
      </c>
      <c r="R5" s="19">
        <f t="shared" ca="1" si="5"/>
        <v>-318.17876538000002</v>
      </c>
      <c r="S5" s="7" t="s">
        <v>9</v>
      </c>
      <c r="T5" s="20">
        <v>0</v>
      </c>
      <c r="U5" s="21">
        <f t="shared" ca="1" si="6"/>
        <v>0.50867605999996357</v>
      </c>
      <c r="V5" s="22">
        <f t="shared" ca="1" si="7"/>
        <v>-0.1654214800000311</v>
      </c>
      <c r="W5" s="21">
        <f t="shared" ref="W5:W19" si="13">$Y$28+$Y$27-$Y$26-$Y$25</f>
        <v>0.12300000000000111</v>
      </c>
      <c r="X5" s="21" t="s">
        <v>9</v>
      </c>
      <c r="Y5" s="19">
        <f t="shared" ca="1" si="8"/>
        <v>0.50867605999996357</v>
      </c>
      <c r="Z5" s="19">
        <f t="shared" ca="1" si="9"/>
        <v>-0.16542148000002044</v>
      </c>
      <c r="AA5" s="19">
        <f t="shared" ca="1" si="10"/>
        <v>0.40663016000001839</v>
      </c>
      <c r="AB5" s="19">
        <f t="shared" ca="1" si="11"/>
        <v>-0.22168631000005057</v>
      </c>
      <c r="AC5" s="19">
        <f t="shared" ca="1" si="12"/>
        <v>0.10204589999994518</v>
      </c>
    </row>
    <row r="6" spans="2:29" s="7" customFormat="1" x14ac:dyDescent="0.35">
      <c r="B6" s="7" t="s">
        <v>10</v>
      </c>
      <c r="C6" s="7">
        <v>-303.95748456000001</v>
      </c>
      <c r="D6" s="7">
        <f ca="1">paral!U4</f>
        <v>-325.87849922999999</v>
      </c>
      <c r="E6" s="7">
        <f ca="1">paral!V4</f>
        <v>-317.10234835</v>
      </c>
      <c r="F6" s="7">
        <f ca="1">paral!W4</f>
        <v>-307.33186018999999</v>
      </c>
      <c r="G6" s="7">
        <f ca="1">paral!X4</f>
        <v>-313.48834471999999</v>
      </c>
      <c r="I6" s="17" t="s">
        <v>3</v>
      </c>
      <c r="J6" s="18">
        <v>-12.118</v>
      </c>
      <c r="K6" s="7" t="s">
        <v>10</v>
      </c>
      <c r="L6" s="7">
        <f t="shared" ca="1" si="0"/>
        <v>0.11698533000002298</v>
      </c>
      <c r="M6" s="7">
        <f t="shared" ca="1" si="1"/>
        <v>-1.0268637899999877</v>
      </c>
      <c r="N6" s="7">
        <f t="shared" ca="1" si="2"/>
        <v>0.20462437000002565</v>
      </c>
      <c r="O6" s="7">
        <f t="shared" ca="1" si="3"/>
        <v>-0.27686015999997471</v>
      </c>
      <c r="Q6" s="19">
        <f t="shared" ca="1" si="4"/>
        <v>-325.39249923</v>
      </c>
      <c r="R6" s="19">
        <f t="shared" ca="1" si="5"/>
        <v>-317.09234835000001</v>
      </c>
      <c r="S6" s="7" t="s">
        <v>10</v>
      </c>
      <c r="T6" s="20">
        <v>0</v>
      </c>
      <c r="U6" s="21">
        <f t="shared" ca="1" si="6"/>
        <v>0.53098533000001424</v>
      </c>
      <c r="V6" s="22">
        <f t="shared" ca="1" si="7"/>
        <v>-0.44786378999999599</v>
      </c>
      <c r="W6" s="21">
        <f t="shared" si="13"/>
        <v>0.12300000000000111</v>
      </c>
      <c r="X6" s="69" t="s">
        <v>10</v>
      </c>
      <c r="Y6" s="19">
        <f t="shared" ca="1" si="8"/>
        <v>0.53098533000001424</v>
      </c>
      <c r="Z6" s="19">
        <f t="shared" ca="1" si="9"/>
        <v>-0.44786378999998533</v>
      </c>
      <c r="AA6" s="19">
        <f t="shared" ca="1" si="10"/>
        <v>0.36262437000004688</v>
      </c>
      <c r="AB6" s="19">
        <f ca="1">G6+$Y$35+0.5*$Y$25-C6-$Y$27</f>
        <v>5.613984000001615E-2</v>
      </c>
      <c r="AC6" s="19">
        <f t="shared" ca="1" si="12"/>
        <v>0.16836095999996736</v>
      </c>
    </row>
    <row r="7" spans="2:29" s="7" customFormat="1" x14ac:dyDescent="0.35">
      <c r="B7" s="7" t="s">
        <v>11</v>
      </c>
      <c r="C7" s="7">
        <v>-299.54830048000002</v>
      </c>
      <c r="D7" s="7">
        <f ca="1">paral!U5</f>
        <v>-321.50125028000002</v>
      </c>
      <c r="E7" s="7">
        <f ca="1">paral!V5</f>
        <v>-313.04621466999998</v>
      </c>
      <c r="F7" s="7">
        <f ca="1">paral!W5</f>
        <v>-303.14330625999997</v>
      </c>
      <c r="G7" s="7">
        <f ca="1">paral!X5</f>
        <v>-308.69333341999999</v>
      </c>
      <c r="K7" s="7" t="s">
        <v>11</v>
      </c>
      <c r="L7" s="7">
        <f t="shared" ca="1" si="0"/>
        <v>8.5050200000000853E-2</v>
      </c>
      <c r="M7" s="7">
        <f t="shared" ca="1" si="1"/>
        <v>-1.3799141899999601</v>
      </c>
      <c r="N7" s="7">
        <f t="shared" ca="1" si="2"/>
        <v>-1.600577999995112E-2</v>
      </c>
      <c r="O7" s="7">
        <f t="shared" ca="1" si="3"/>
        <v>0.10896706000003542</v>
      </c>
      <c r="Q7" s="19">
        <f t="shared" ca="1" si="4"/>
        <v>-321.01525028000003</v>
      </c>
      <c r="R7" s="19">
        <f t="shared" ca="1" si="5"/>
        <v>-313.03621466999999</v>
      </c>
      <c r="S7" s="7" t="s">
        <v>11</v>
      </c>
      <c r="T7" s="20">
        <v>0</v>
      </c>
      <c r="U7" s="21">
        <f t="shared" ca="1" si="6"/>
        <v>0.49905019999999212</v>
      </c>
      <c r="V7" s="22">
        <f t="shared" ca="1" si="7"/>
        <v>-0.80091418999996833</v>
      </c>
      <c r="W7" s="21">
        <f t="shared" si="13"/>
        <v>0.12300000000000111</v>
      </c>
      <c r="X7" s="69" t="s">
        <v>11</v>
      </c>
      <c r="Y7" s="19">
        <f t="shared" ca="1" si="8"/>
        <v>0.49905019999999212</v>
      </c>
      <c r="Z7" s="19">
        <f t="shared" ca="1" si="9"/>
        <v>-0.80091418999995767</v>
      </c>
      <c r="AA7" s="19">
        <f t="shared" ca="1" si="10"/>
        <v>0.14199422000007011</v>
      </c>
      <c r="AB7" s="19">
        <f t="shared" ca="1" si="11"/>
        <v>0.44196706000002628</v>
      </c>
      <c r="AC7" s="19">
        <f t="shared" ca="1" si="12"/>
        <v>0.357055979999922</v>
      </c>
    </row>
    <row r="8" spans="2:29" s="7" customFormat="1" x14ac:dyDescent="0.35">
      <c r="B8" s="7" t="s">
        <v>12</v>
      </c>
      <c r="C8" s="7">
        <v>-296.03595534999999</v>
      </c>
      <c r="D8" s="7">
        <f ca="1">paral!U6</f>
        <v>-318.12430948000002</v>
      </c>
      <c r="E8" s="7">
        <f ca="1">paral!V6</f>
        <v>-309.52675642999998</v>
      </c>
      <c r="F8" s="7">
        <f ca="1">paral!W6</f>
        <v>-299.81696727000002</v>
      </c>
      <c r="G8" s="7">
        <f ca="1">paral!X6</f>
        <v>-305.13437262000002</v>
      </c>
      <c r="K8" s="7" t="s">
        <v>12</v>
      </c>
      <c r="L8" s="7">
        <f t="shared" ca="1" si="0"/>
        <v>-5.0354130000027642E-2</v>
      </c>
      <c r="M8" s="7">
        <f t="shared" ca="1" si="1"/>
        <v>-1.3728010799999826</v>
      </c>
      <c r="N8" s="7">
        <f t="shared" ca="1" si="2"/>
        <v>-0.20201192000002566</v>
      </c>
      <c r="O8" s="7">
        <f t="shared" ca="1" si="3"/>
        <v>0.1555827299999728</v>
      </c>
      <c r="Q8" s="19">
        <f t="shared" ca="1" si="4"/>
        <v>-317.63830948000003</v>
      </c>
      <c r="R8" s="19">
        <f t="shared" ca="1" si="5"/>
        <v>-309.51675642999999</v>
      </c>
      <c r="S8" s="7" t="s">
        <v>12</v>
      </c>
      <c r="T8" s="20">
        <v>0</v>
      </c>
      <c r="U8" s="21">
        <f t="shared" ca="1" si="6"/>
        <v>0.36364586999996362</v>
      </c>
      <c r="V8" s="22">
        <f t="shared" ca="1" si="7"/>
        <v>-0.79380107999999083</v>
      </c>
      <c r="W8" s="21">
        <f t="shared" si="13"/>
        <v>0.12300000000000111</v>
      </c>
      <c r="X8" s="69" t="s">
        <v>12</v>
      </c>
      <c r="Y8" s="19">
        <f t="shared" ca="1" si="8"/>
        <v>0.36364586999996362</v>
      </c>
      <c r="Z8" s="19">
        <f t="shared" ca="1" si="9"/>
        <v>-0.79380107999998017</v>
      </c>
      <c r="AA8" s="19">
        <f t="shared" ca="1" si="10"/>
        <v>-4.4011920000004423E-2</v>
      </c>
      <c r="AB8" s="19">
        <f t="shared" ca="1" si="11"/>
        <v>0.48858272999996366</v>
      </c>
      <c r="AC8" s="19">
        <f t="shared" ca="1" si="12"/>
        <v>0.40765778999996805</v>
      </c>
    </row>
    <row r="9" spans="2:29" s="7" customFormat="1" x14ac:dyDescent="0.35">
      <c r="B9" s="7" t="s">
        <v>13</v>
      </c>
      <c r="C9" s="7">
        <v>-292.04746401</v>
      </c>
      <c r="D9" s="7">
        <f ca="1">paral!U7</f>
        <v>-314.06519364000002</v>
      </c>
      <c r="E9" s="7">
        <f ca="1">paral!V7</f>
        <v>-305.54143350999999</v>
      </c>
      <c r="F9" s="7">
        <f ca="1">paral!W7</f>
        <v>-295.58529301999999</v>
      </c>
      <c r="G9" s="7">
        <f ca="1">paral!X7</f>
        <v>-300.97258842999997</v>
      </c>
      <c r="K9" s="7" t="s">
        <v>13</v>
      </c>
      <c r="L9" s="7">
        <f t="shared" ca="1" si="0"/>
        <v>2.0270369999980442E-2</v>
      </c>
      <c r="M9" s="7">
        <f t="shared" ca="1" si="1"/>
        <v>-1.3759694999999912</v>
      </c>
      <c r="N9" s="7">
        <f t="shared" ca="1" si="2"/>
        <v>4.1170990000004348E-2</v>
      </c>
      <c r="O9" s="7">
        <f t="shared" ca="1" si="3"/>
        <v>0.32887558000002537</v>
      </c>
      <c r="Q9" s="19">
        <f t="shared" ca="1" si="4"/>
        <v>-313.57919364000003</v>
      </c>
      <c r="R9" s="19">
        <f t="shared" ca="1" si="5"/>
        <v>-305.53143351</v>
      </c>
      <c r="S9" s="7" t="s">
        <v>13</v>
      </c>
      <c r="T9" s="20">
        <v>0</v>
      </c>
      <c r="U9" s="21">
        <f t="shared" ca="1" si="6"/>
        <v>0.43427036999997171</v>
      </c>
      <c r="V9" s="22">
        <f t="shared" ca="1" si="7"/>
        <v>-0.79696949999999944</v>
      </c>
      <c r="W9" s="21">
        <f t="shared" si="13"/>
        <v>0.12300000000000111</v>
      </c>
      <c r="X9" s="69" t="s">
        <v>13</v>
      </c>
      <c r="Y9" s="19">
        <f t="shared" ca="1" si="8"/>
        <v>0.43427036999997171</v>
      </c>
      <c r="Z9" s="19">
        <f t="shared" ca="1" si="9"/>
        <v>-0.79696949999998878</v>
      </c>
      <c r="AA9" s="19">
        <f t="shared" ca="1" si="10"/>
        <v>0.19917099000002558</v>
      </c>
      <c r="AB9" s="19">
        <f t="shared" ca="1" si="11"/>
        <v>0.66187558000001623</v>
      </c>
      <c r="AC9" s="19">
        <f t="shared" ca="1" si="12"/>
        <v>0.23509937999994612</v>
      </c>
    </row>
    <row r="10" spans="2:29" s="7" customFormat="1" x14ac:dyDescent="0.35">
      <c r="B10" s="7" t="s">
        <v>14</v>
      </c>
      <c r="C10" s="7">
        <v>-286.78248882999998</v>
      </c>
      <c r="D10" s="7">
        <f ca="1">paral!U8</f>
        <v>-308.38763731</v>
      </c>
      <c r="E10" s="7">
        <f ca="1">paral!V8</f>
        <v>-299.44449441</v>
      </c>
      <c r="F10" s="7">
        <f ca="1">paral!W8</f>
        <v>-290.03029421000002</v>
      </c>
      <c r="G10" s="7">
        <f ca="1">paral!X8</f>
        <v>-295.30525970999997</v>
      </c>
      <c r="K10" s="7" t="s">
        <v>14</v>
      </c>
      <c r="L10" s="7">
        <f t="shared" ca="1" si="0"/>
        <v>0.43285151999997451</v>
      </c>
      <c r="M10" s="7">
        <f t="shared" ca="1" si="1"/>
        <v>-0.54400558000002697</v>
      </c>
      <c r="N10" s="7">
        <f t="shared" ca="1" si="2"/>
        <v>0.33119461999995492</v>
      </c>
      <c r="O10" s="7">
        <f t="shared" ca="1" si="3"/>
        <v>0.73122912000000406</v>
      </c>
      <c r="Q10" s="19">
        <f t="shared" ca="1" si="4"/>
        <v>-307.90163731000001</v>
      </c>
      <c r="R10" s="19">
        <f t="shared" ca="1" si="5"/>
        <v>-299.43449441000001</v>
      </c>
      <c r="S10" s="7" t="s">
        <v>14</v>
      </c>
      <c r="T10" s="20">
        <v>0</v>
      </c>
      <c r="U10" s="21">
        <f t="shared" ca="1" si="6"/>
        <v>0.84685151999996577</v>
      </c>
      <c r="V10" s="22">
        <f t="shared" ca="1" si="7"/>
        <v>3.4994419999964776E-2</v>
      </c>
      <c r="W10" s="21">
        <f t="shared" si="13"/>
        <v>0.12300000000000111</v>
      </c>
      <c r="X10" s="69" t="s">
        <v>14</v>
      </c>
      <c r="Y10" s="19">
        <f t="shared" ca="1" si="8"/>
        <v>0.84685151999996577</v>
      </c>
      <c r="Z10" s="19">
        <f t="shared" ca="1" si="9"/>
        <v>3.4994419999975435E-2</v>
      </c>
      <c r="AA10" s="19">
        <f t="shared" ca="1" si="10"/>
        <v>0.48919461999997615</v>
      </c>
      <c r="AB10" s="19">
        <f t="shared" ca="1" si="11"/>
        <v>1.0642291199999949</v>
      </c>
      <c r="AC10" s="19">
        <f t="shared" ca="1" si="12"/>
        <v>0.35765689999998962</v>
      </c>
    </row>
    <row r="11" spans="2:29" s="7" customFormat="1" x14ac:dyDescent="0.35">
      <c r="B11" s="7" t="s">
        <v>15</v>
      </c>
      <c r="C11" s="7">
        <v>-278.84469228</v>
      </c>
      <c r="D11" s="7">
        <f ca="1">paral!U9</f>
        <v>-300.09356946000003</v>
      </c>
      <c r="E11" s="7">
        <f ca="1">paral!V9</f>
        <v>-291.1687551</v>
      </c>
      <c r="F11" s="7">
        <f ca="1">paral!W9</f>
        <v>-281.87376304999998</v>
      </c>
      <c r="G11" s="7">
        <f ca="1">paral!X9</f>
        <v>-287.37416127</v>
      </c>
      <c r="K11" s="7" t="s">
        <v>15</v>
      </c>
      <c r="L11" s="7">
        <f t="shared" ca="1" si="0"/>
        <v>0.78912281999997758</v>
      </c>
      <c r="M11" s="7">
        <f t="shared" ca="1" si="1"/>
        <v>-0.20606281999999432</v>
      </c>
      <c r="N11" s="7">
        <f t="shared" ca="1" si="2"/>
        <v>0.54992923000002447</v>
      </c>
      <c r="O11" s="7">
        <f t="shared" ca="1" si="3"/>
        <v>0.72453101000000197</v>
      </c>
      <c r="Q11" s="19">
        <f t="shared" ca="1" si="4"/>
        <v>-299.60756946000004</v>
      </c>
      <c r="R11" s="19">
        <f t="shared" ca="1" si="5"/>
        <v>-291.15875510000001</v>
      </c>
      <c r="S11" s="7" t="s">
        <v>15</v>
      </c>
      <c r="T11" s="20">
        <v>0</v>
      </c>
      <c r="U11" s="21">
        <f t="shared" ca="1" si="6"/>
        <v>1.2031228199999688</v>
      </c>
      <c r="V11" s="22">
        <f t="shared" ca="1" si="7"/>
        <v>0.37293717999999743</v>
      </c>
      <c r="W11" s="21">
        <f t="shared" si="13"/>
        <v>0.12300000000000111</v>
      </c>
      <c r="X11" s="21" t="s">
        <v>15</v>
      </c>
      <c r="Y11" s="19">
        <f t="shared" ca="1" si="8"/>
        <v>1.2031228199999688</v>
      </c>
      <c r="Z11" s="19">
        <f t="shared" ca="1" si="9"/>
        <v>0.37293718000000808</v>
      </c>
      <c r="AA11" s="19">
        <f t="shared" ca="1" si="10"/>
        <v>0.70792923000004571</v>
      </c>
      <c r="AB11" s="19">
        <f t="shared" ca="1" si="11"/>
        <v>1.0575310099999928</v>
      </c>
      <c r="AC11" s="19">
        <f t="shared" ca="1" si="12"/>
        <v>0.49519358999992313</v>
      </c>
    </row>
    <row r="12" spans="2:29" s="7" customFormat="1" x14ac:dyDescent="0.35">
      <c r="B12" s="7" t="s">
        <v>16</v>
      </c>
      <c r="C12" s="7">
        <v>-269.41707740999999</v>
      </c>
      <c r="D12" s="7">
        <f ca="1">paral!U10</f>
        <v>-291.06499754999999</v>
      </c>
      <c r="E12" s="7">
        <f ca="1">paral!V10</f>
        <v>-281.99644767000001</v>
      </c>
      <c r="F12" s="7">
        <f ca="1">paral!W10</f>
        <v>-272.50499129000002</v>
      </c>
      <c r="G12" s="7">
        <f ca="1">paral!X10</f>
        <v>-278.71437537999998</v>
      </c>
      <c r="K12" s="7" t="s">
        <v>16</v>
      </c>
      <c r="L12" s="7">
        <f t="shared" ca="1" si="0"/>
        <v>0.39007986000000328</v>
      </c>
      <c r="M12" s="7">
        <f t="shared" ca="1" si="1"/>
        <v>-0.46137026000001846</v>
      </c>
      <c r="N12" s="7">
        <f t="shared" ca="1" si="2"/>
        <v>0.49108611999996965</v>
      </c>
      <c r="O12" s="7">
        <f t="shared" ca="1" si="3"/>
        <v>-4.3297969999988251E-2</v>
      </c>
      <c r="Q12" s="19">
        <f t="shared" ca="1" si="4"/>
        <v>-290.57899755</v>
      </c>
      <c r="R12" s="19">
        <f t="shared" ca="1" si="5"/>
        <v>-281.98644767000002</v>
      </c>
      <c r="S12" s="7" t="s">
        <v>16</v>
      </c>
      <c r="T12" s="20">
        <v>0</v>
      </c>
      <c r="U12" s="21">
        <f t="shared" ca="1" si="6"/>
        <v>0.80407985999999454</v>
      </c>
      <c r="V12" s="22">
        <f t="shared" ca="1" si="7"/>
        <v>0.11762973999997328</v>
      </c>
      <c r="W12" s="21">
        <f t="shared" si="13"/>
        <v>0.12300000000000111</v>
      </c>
      <c r="X12" s="21" t="s">
        <v>16</v>
      </c>
      <c r="Y12" s="19">
        <f t="shared" ca="1" si="8"/>
        <v>0.80407985999999454</v>
      </c>
      <c r="Z12" s="19">
        <f t="shared" ca="1" si="9"/>
        <v>0.11762973999998394</v>
      </c>
      <c r="AA12" s="19">
        <f t="shared" ca="1" si="10"/>
        <v>0.64908611999999088</v>
      </c>
      <c r="AB12" s="19">
        <f t="shared" ca="1" si="11"/>
        <v>0.28970203000000261</v>
      </c>
      <c r="AC12" s="19">
        <f t="shared" ca="1" si="12"/>
        <v>0.15499374000000365</v>
      </c>
    </row>
    <row r="13" spans="2:29" s="7" customFormat="1" x14ac:dyDescent="0.35">
      <c r="B13" s="7" t="s">
        <v>17</v>
      </c>
      <c r="C13" s="7">
        <v>-302.18925858</v>
      </c>
      <c r="D13" s="7">
        <f ca="1">paral!U11</f>
        <v>-325.28869422999998</v>
      </c>
      <c r="E13" s="7">
        <f ca="1">paral!V11</f>
        <v>-315.68893772000001</v>
      </c>
      <c r="F13" s="7">
        <f ca="1">paral!W11</f>
        <v>-306.87248758999999</v>
      </c>
      <c r="G13" s="7">
        <f ca="1">paral!X11</f>
        <v>-313.22841228999999</v>
      </c>
      <c r="K13" s="7" t="s">
        <v>17</v>
      </c>
      <c r="L13" s="7">
        <f t="shared" ca="1" si="0"/>
        <v>-1.0614356499999755</v>
      </c>
      <c r="M13" s="7">
        <f t="shared" ca="1" si="1"/>
        <v>-1.3816791400000117</v>
      </c>
      <c r="N13" s="7">
        <f t="shared" ca="1" si="2"/>
        <v>-1.1042290099999907</v>
      </c>
      <c r="O13" s="7">
        <f t="shared" ca="1" si="3"/>
        <v>-1.7851537099999937</v>
      </c>
      <c r="Q13" s="19">
        <f t="shared" ca="1" si="4"/>
        <v>-324.80269422999999</v>
      </c>
      <c r="R13" s="19">
        <f t="shared" ca="1" si="5"/>
        <v>-315.67893772000002</v>
      </c>
      <c r="S13" s="7" t="s">
        <v>17</v>
      </c>
      <c r="T13" s="20">
        <v>0</v>
      </c>
      <c r="U13" s="21">
        <f t="shared" ca="1" si="6"/>
        <v>-0.64743564999998426</v>
      </c>
      <c r="V13" s="22">
        <f t="shared" ca="1" si="7"/>
        <v>-0.80267914000001994</v>
      </c>
      <c r="W13" s="21">
        <f t="shared" si="13"/>
        <v>0.12300000000000111</v>
      </c>
      <c r="X13" s="21" t="s">
        <v>17</v>
      </c>
      <c r="Y13" s="19">
        <f t="shared" ca="1" si="8"/>
        <v>-0.64743564999998426</v>
      </c>
      <c r="Z13" s="19">
        <f t="shared" ca="1" si="9"/>
        <v>-0.80267914000000928</v>
      </c>
      <c r="AA13" s="19">
        <f t="shared" ca="1" si="10"/>
        <v>-0.94622900999996951</v>
      </c>
      <c r="AB13" s="19">
        <f t="shared" ca="1" si="11"/>
        <v>-1.4521537100000028</v>
      </c>
      <c r="AC13" s="19">
        <f t="shared" ca="1" si="12"/>
        <v>0.29879335999998524</v>
      </c>
    </row>
    <row r="14" spans="2:29" s="7" customFormat="1" x14ac:dyDescent="0.35">
      <c r="B14" s="7" t="s">
        <v>18</v>
      </c>
      <c r="C14" s="7">
        <v>-306.98385192000001</v>
      </c>
      <c r="D14" s="7">
        <f ca="1">paral!U12</f>
        <v>-329.03993204</v>
      </c>
      <c r="E14" s="7">
        <f ca="1">paral!V12</f>
        <v>-319.80021827000002</v>
      </c>
      <c r="F14" s="7">
        <f ca="1">paral!W12</f>
        <v>-310.12369826999998</v>
      </c>
      <c r="G14" s="7">
        <f ca="1">paral!X12</f>
        <v>-317.35251335999999</v>
      </c>
      <c r="K14" s="7" t="s">
        <v>18</v>
      </c>
      <c r="L14" s="7">
        <f t="shared" ca="1" si="0"/>
        <v>-1.8080119999990263E-2</v>
      </c>
      <c r="M14" s="7">
        <f t="shared" ca="1" si="1"/>
        <v>-0.69836635000000946</v>
      </c>
      <c r="N14" s="7">
        <f t="shared" ca="1" si="2"/>
        <v>0.43915365000002948</v>
      </c>
      <c r="O14" s="7">
        <f t="shared" ca="1" si="3"/>
        <v>-1.1146614399999826</v>
      </c>
      <c r="Q14" s="19">
        <f t="shared" ca="1" si="4"/>
        <v>-328.55393204000001</v>
      </c>
      <c r="R14" s="19">
        <f t="shared" ca="1" si="5"/>
        <v>-319.79021827000003</v>
      </c>
      <c r="S14" s="7" t="s">
        <v>18</v>
      </c>
      <c r="T14" s="20">
        <v>0</v>
      </c>
      <c r="U14" s="21">
        <f t="shared" ca="1" si="6"/>
        <v>0.395919880000001</v>
      </c>
      <c r="V14" s="22">
        <f t="shared" ca="1" si="7"/>
        <v>-0.11936635000001772</v>
      </c>
      <c r="W14" s="21">
        <f t="shared" si="13"/>
        <v>0.12300000000000111</v>
      </c>
      <c r="X14" s="21" t="s">
        <v>18</v>
      </c>
      <c r="Y14" s="19">
        <f t="shared" ca="1" si="8"/>
        <v>0.395919880000001</v>
      </c>
      <c r="Z14" s="19">
        <f ca="1">R14+$Y$27-$Y$26-$Y$25-C14</f>
        <v>-0.11936635000000706</v>
      </c>
      <c r="AA14" s="19">
        <f t="shared" ca="1" si="10"/>
        <v>0.59715365000005072</v>
      </c>
      <c r="AB14" s="19">
        <f t="shared" ca="1" si="11"/>
        <v>-0.78166143999999171</v>
      </c>
      <c r="AC14" s="19">
        <f t="shared" ca="1" si="12"/>
        <v>-0.20123377000004972</v>
      </c>
    </row>
    <row r="15" spans="2:29" s="7" customFormat="1" x14ac:dyDescent="0.35">
      <c r="B15" s="7" t="s">
        <v>19</v>
      </c>
      <c r="C15" s="7">
        <v>-307.56603160999998</v>
      </c>
      <c r="D15" s="7">
        <f ca="1">paral!U13</f>
        <v>-329.47671903999998</v>
      </c>
      <c r="E15" s="7">
        <f ca="1">paral!V13</f>
        <v>-320.53994182000002</v>
      </c>
      <c r="F15" s="7">
        <f ca="1">paral!W13</f>
        <v>-310.80431396</v>
      </c>
      <c r="G15" s="7">
        <f ca="1">paral!X13</f>
        <v>-317.38460947999999</v>
      </c>
      <c r="K15" s="7" t="s">
        <v>19</v>
      </c>
      <c r="L15" s="7">
        <f t="shared" ca="1" si="0"/>
        <v>0.12731257000000396</v>
      </c>
      <c r="M15" s="7">
        <f t="shared" ca="1" si="1"/>
        <v>-0.85591021000004197</v>
      </c>
      <c r="N15" s="7">
        <f t="shared" ca="1" si="2"/>
        <v>0.34071764999998022</v>
      </c>
      <c r="O15" s="7">
        <f t="shared" ca="1" si="3"/>
        <v>-0.5645778700000128</v>
      </c>
      <c r="Q15" s="19">
        <f t="shared" ca="1" si="4"/>
        <v>-328.99071903999999</v>
      </c>
      <c r="R15" s="19">
        <f t="shared" ca="1" si="5"/>
        <v>-320.52994182000003</v>
      </c>
      <c r="S15" s="7" t="s">
        <v>19</v>
      </c>
      <c r="T15" s="20">
        <v>0</v>
      </c>
      <c r="U15" s="21">
        <f t="shared" ca="1" si="6"/>
        <v>0.54131256999999522</v>
      </c>
      <c r="V15" s="22">
        <f t="shared" ca="1" si="7"/>
        <v>-0.27691021000005023</v>
      </c>
      <c r="W15" s="21">
        <f t="shared" si="13"/>
        <v>0.12300000000000111</v>
      </c>
      <c r="X15" s="21" t="s">
        <v>19</v>
      </c>
      <c r="Y15" s="19">
        <f t="shared" ca="1" si="8"/>
        <v>0.54131256999999522</v>
      </c>
      <c r="Z15" s="19">
        <f t="shared" ca="1" si="9"/>
        <v>-0.27691021000003957</v>
      </c>
      <c r="AA15" s="19">
        <f t="shared" ca="1" si="10"/>
        <v>0.49871765000000146</v>
      </c>
      <c r="AB15" s="19">
        <f t="shared" ca="1" si="11"/>
        <v>-0.23157787000002195</v>
      </c>
      <c r="AC15" s="19">
        <f t="shared" ca="1" si="12"/>
        <v>4.2594919999993763E-2</v>
      </c>
    </row>
    <row r="16" spans="2:29" x14ac:dyDescent="0.35">
      <c r="B16" t="s">
        <v>20</v>
      </c>
      <c r="C16">
        <v>-307.86431127999998</v>
      </c>
      <c r="D16">
        <f ca="1">paral!U14</f>
        <v>-329.98553907000002</v>
      </c>
      <c r="E16">
        <f ca="1">paral!V14</f>
        <v>-321.32962175</v>
      </c>
      <c r="F16">
        <f ca="1">paral!W14</f>
        <v>-311.23759053999999</v>
      </c>
      <c r="G16">
        <f ca="1">paral!X14</f>
        <v>-317.52593746999997</v>
      </c>
      <c r="K16" t="s">
        <v>20</v>
      </c>
      <c r="L16">
        <f t="shared" ca="1" si="0"/>
        <v>-8.3227790000034663E-2</v>
      </c>
      <c r="M16">
        <f t="shared" ca="1" si="1"/>
        <v>-1.3473104700000196</v>
      </c>
      <c r="N16">
        <f t="shared" ca="1" si="2"/>
        <v>0.20572073999999629</v>
      </c>
      <c r="O16">
        <f t="shared" ca="1" si="3"/>
        <v>-0.40762618999999267</v>
      </c>
      <c r="Q16" s="15">
        <f t="shared" ca="1" si="4"/>
        <v>-329.49953907000003</v>
      </c>
      <c r="R16" s="15">
        <f t="shared" ca="1" si="5"/>
        <v>-321.31962175000001</v>
      </c>
      <c r="S16" t="s">
        <v>20</v>
      </c>
      <c r="T16" s="2">
        <v>0</v>
      </c>
      <c r="U16" s="14">
        <f t="shared" ca="1" si="6"/>
        <v>0.3307722099999566</v>
      </c>
      <c r="V16" s="16">
        <f t="shared" ca="1" si="7"/>
        <v>-0.76831047000002783</v>
      </c>
      <c r="W16" s="14">
        <f t="shared" si="13"/>
        <v>0.12300000000000111</v>
      </c>
      <c r="X16" s="21" t="s">
        <v>20</v>
      </c>
      <c r="Y16" s="15">
        <f t="shared" ca="1" si="8"/>
        <v>0.3307722099999566</v>
      </c>
      <c r="Z16" s="15">
        <f t="shared" ca="1" si="9"/>
        <v>-0.76831047000001718</v>
      </c>
      <c r="AA16" s="15">
        <f t="shared" ca="1" si="10"/>
        <v>0.36372074000001753</v>
      </c>
      <c r="AB16" s="15">
        <f t="shared" ca="1" si="11"/>
        <v>-7.4626190000001813E-2</v>
      </c>
      <c r="AC16" s="15">
        <f t="shared" ca="1" si="12"/>
        <v>-3.2948530000060927E-2</v>
      </c>
    </row>
    <row r="17" spans="2:29" x14ac:dyDescent="0.35">
      <c r="B17" t="s">
        <v>21</v>
      </c>
      <c r="C17">
        <v>-299.79063910999997</v>
      </c>
      <c r="D17">
        <f ca="1">paral!U15</f>
        <v>-321.79031218</v>
      </c>
      <c r="E17">
        <f ca="1">paral!V15</f>
        <v>-313.30219319000003</v>
      </c>
      <c r="F17">
        <f ca="1">paral!W15</f>
        <v>-303.58486142999999</v>
      </c>
      <c r="G17">
        <f ca="1">paral!X15</f>
        <v>-308.60004996999999</v>
      </c>
      <c r="K17" t="s">
        <v>21</v>
      </c>
      <c r="L17">
        <f t="shared" ca="1" si="0"/>
        <v>3.8326929999971338E-2</v>
      </c>
      <c r="M17">
        <f t="shared" ca="1" si="1"/>
        <v>-1.3935540800000528</v>
      </c>
      <c r="N17">
        <f t="shared" ca="1" si="2"/>
        <v>-0.21522232000001695</v>
      </c>
      <c r="O17">
        <f t="shared" ca="1" si="3"/>
        <v>0.44458913999998595</v>
      </c>
      <c r="Q17" s="15">
        <f t="shared" ca="1" si="4"/>
        <v>-321.30431218000001</v>
      </c>
      <c r="R17" s="15">
        <f t="shared" ca="1" si="5"/>
        <v>-313.29219319000003</v>
      </c>
      <c r="S17" t="s">
        <v>21</v>
      </c>
      <c r="T17" s="2">
        <v>0</v>
      </c>
      <c r="U17" s="14">
        <f t="shared" ca="1" si="6"/>
        <v>0.4523269299999626</v>
      </c>
      <c r="V17" s="16">
        <f t="shared" ca="1" si="7"/>
        <v>-0.81455408000006102</v>
      </c>
      <c r="W17" s="14">
        <f t="shared" si="13"/>
        <v>0.12300000000000111</v>
      </c>
      <c r="X17" s="21" t="s">
        <v>21</v>
      </c>
      <c r="Y17" s="15">
        <f t="shared" ca="1" si="8"/>
        <v>0.4523269299999626</v>
      </c>
      <c r="Z17" s="15">
        <f t="shared" ca="1" si="9"/>
        <v>-0.81455408000005036</v>
      </c>
      <c r="AA17" s="15">
        <f t="shared" ca="1" si="10"/>
        <v>-5.7222319999995719E-2</v>
      </c>
      <c r="AB17" s="15">
        <f t="shared" ca="1" si="11"/>
        <v>0.77758913999997681</v>
      </c>
      <c r="AC17" s="15">
        <f t="shared" ca="1" si="12"/>
        <v>0.50954924999995832</v>
      </c>
    </row>
    <row r="18" spans="2:29" x14ac:dyDescent="0.35">
      <c r="B18" t="s">
        <v>22</v>
      </c>
      <c r="C18">
        <v>-294.44890693999997</v>
      </c>
      <c r="D18">
        <f ca="1">paral!U16</f>
        <v>-315.99314398000001</v>
      </c>
      <c r="E18">
        <f ca="1">paral!V16</f>
        <v>-307.36091372999999</v>
      </c>
      <c r="F18">
        <f ca="1">paral!W16</f>
        <v>-297.84427699000003</v>
      </c>
      <c r="G18">
        <f ca="1">paral!X16</f>
        <v>-302.47652783000001</v>
      </c>
      <c r="K18" t="s">
        <v>22</v>
      </c>
      <c r="L18">
        <f t="shared" ca="1" si="0"/>
        <v>0.49376295999995845</v>
      </c>
      <c r="M18">
        <f t="shared" ca="1" si="1"/>
        <v>-0.7940067900000205</v>
      </c>
      <c r="N18">
        <f t="shared" ca="1" si="2"/>
        <v>0.18362994999994653</v>
      </c>
      <c r="O18">
        <f t="shared" ca="1" si="3"/>
        <v>1.226379109999963</v>
      </c>
      <c r="Q18" s="15">
        <f t="shared" ca="1" si="4"/>
        <v>-315.50714398000002</v>
      </c>
      <c r="R18" s="15">
        <f t="shared" ca="1" si="5"/>
        <v>-307.35091373</v>
      </c>
      <c r="S18" t="s">
        <v>22</v>
      </c>
      <c r="T18" s="2">
        <v>0</v>
      </c>
      <c r="U18" s="14">
        <f t="shared" ca="1" si="6"/>
        <v>0.90776295999994971</v>
      </c>
      <c r="V18" s="16">
        <f t="shared" ca="1" si="7"/>
        <v>-0.21500679000002876</v>
      </c>
      <c r="W18" s="14">
        <f t="shared" si="13"/>
        <v>0.12300000000000111</v>
      </c>
      <c r="X18" s="21" t="s">
        <v>22</v>
      </c>
      <c r="Y18" s="15">
        <f t="shared" ca="1" si="8"/>
        <v>0.90776295999994971</v>
      </c>
      <c r="Z18" s="15">
        <f t="shared" ca="1" si="9"/>
        <v>-0.2150067900000181</v>
      </c>
      <c r="AA18" s="15">
        <f t="shared" ca="1" si="10"/>
        <v>0.34162994999996776</v>
      </c>
      <c r="AB18" s="15">
        <f t="shared" ca="1" si="11"/>
        <v>1.5593791099999539</v>
      </c>
      <c r="AC18" s="15">
        <f t="shared" ca="1" si="12"/>
        <v>0.56613300999998195</v>
      </c>
    </row>
    <row r="19" spans="2:29" x14ac:dyDescent="0.35">
      <c r="B19" t="s">
        <v>23</v>
      </c>
      <c r="C19">
        <v>-274.17038107000002</v>
      </c>
      <c r="D19">
        <f ca="1">paral!U17</f>
        <v>-295.26281925000001</v>
      </c>
      <c r="E19">
        <f ca="1">paral!V17</f>
        <v>-286.41488047000001</v>
      </c>
      <c r="F19">
        <f ca="1">paral!W17</f>
        <v>-277.08154015000002</v>
      </c>
      <c r="G19">
        <f ca="1">paral!X17</f>
        <v>-282.36774150000002</v>
      </c>
      <c r="K19" t="s">
        <v>23</v>
      </c>
      <c r="L19">
        <f t="shared" ca="1" si="0"/>
        <v>0.94556182000001199</v>
      </c>
      <c r="M19">
        <f t="shared" ca="1" si="1"/>
        <v>-0.12649939999999482</v>
      </c>
      <c r="N19">
        <f t="shared" ca="1" si="2"/>
        <v>0.66784091999999573</v>
      </c>
      <c r="O19">
        <f t="shared" ca="1" si="3"/>
        <v>1.0566395699999966</v>
      </c>
      <c r="Q19" s="15">
        <f ca="1">D19+$Y$33</f>
        <v>-294.77681925000002</v>
      </c>
      <c r="R19" s="15">
        <f t="shared" ca="1" si="5"/>
        <v>-286.40488047000002</v>
      </c>
      <c r="S19" t="s">
        <v>23</v>
      </c>
      <c r="T19" s="2">
        <v>0</v>
      </c>
      <c r="U19" s="14">
        <f t="shared" ca="1" si="6"/>
        <v>1.3595618200000033</v>
      </c>
      <c r="V19" s="16">
        <f t="shared" ca="1" si="7"/>
        <v>0.45250059999999692</v>
      </c>
      <c r="W19" s="14">
        <f t="shared" si="13"/>
        <v>0.12300000000000111</v>
      </c>
      <c r="X19" s="21" t="s">
        <v>23</v>
      </c>
      <c r="Y19" s="15">
        <f t="shared" ca="1" si="8"/>
        <v>1.3595618200000033</v>
      </c>
      <c r="Z19" s="15">
        <f t="shared" ca="1" si="9"/>
        <v>0.45250060000000758</v>
      </c>
      <c r="AA19" s="15">
        <f t="shared" ca="1" si="10"/>
        <v>0.82584092000001696</v>
      </c>
      <c r="AB19" s="15">
        <f t="shared" ca="1" si="11"/>
        <v>1.3896395699999875</v>
      </c>
      <c r="AC19" s="15">
        <f t="shared" ca="1" si="12"/>
        <v>0.53372089999998629</v>
      </c>
    </row>
    <row r="21" spans="2:29" x14ac:dyDescent="0.35">
      <c r="U21" s="14"/>
      <c r="V21" s="15"/>
    </row>
    <row r="23" spans="2:29" s="7" customFormat="1" ht="15" thickBot="1" x14ac:dyDescent="0.4">
      <c r="Q23" s="84" t="s">
        <v>56</v>
      </c>
      <c r="R23" s="84"/>
      <c r="S23" s="84"/>
      <c r="T23" s="84"/>
      <c r="U23" s="84"/>
      <c r="V23" s="84"/>
      <c r="W23" s="84"/>
      <c r="X23" s="84"/>
      <c r="Y23" s="84"/>
    </row>
    <row r="24" spans="2:29" x14ac:dyDescent="0.35"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2:29" x14ac:dyDescent="0.35"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2:29" x14ac:dyDescent="0.35"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2:29" x14ac:dyDescent="0.35"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2:29" ht="15" thickBot="1" x14ac:dyDescent="0.4"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  <c r="Z28">
        <f>SUM(S28:U28)</f>
        <v>-0.44500000000000006</v>
      </c>
      <c r="AC28" s="15">
        <f>Z28-Y34</f>
        <v>-0.45500000000000007</v>
      </c>
    </row>
    <row r="29" spans="2:29" ht="15" thickBot="1" x14ac:dyDescent="0.4"/>
    <row r="30" spans="2:29" x14ac:dyDescent="0.35"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2:29" x14ac:dyDescent="0.35"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2:29" x14ac:dyDescent="0.35"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17:25" x14ac:dyDescent="0.35"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17:25" x14ac:dyDescent="0.35"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17:25" ht="15" thickBot="1" x14ac:dyDescent="0.4"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1"/>
  <sheetViews>
    <sheetView topLeftCell="C38" zoomScale="85" zoomScaleNormal="85" workbookViewId="0">
      <selection activeCell="AC1" sqref="AC1:AH81"/>
    </sheetView>
  </sheetViews>
  <sheetFormatPr defaultRowHeight="14.5" x14ac:dyDescent="0.35"/>
  <sheetData>
    <row r="1" spans="1:34" x14ac:dyDescent="0.35">
      <c r="A1" s="4" t="s">
        <v>31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70" t="s">
        <v>82</v>
      </c>
      <c r="AD1" s="70" t="s">
        <v>1</v>
      </c>
      <c r="AE1" s="70" t="s">
        <v>42</v>
      </c>
      <c r="AF1" s="70" t="s">
        <v>43</v>
      </c>
      <c r="AG1" s="70" t="s">
        <v>44</v>
      </c>
      <c r="AH1" s="70" t="s">
        <v>45</v>
      </c>
    </row>
    <row r="2" spans="1:34" x14ac:dyDescent="0.35">
      <c r="A2" s="83" t="s">
        <v>6</v>
      </c>
      <c r="B2" s="4" t="s">
        <v>7</v>
      </c>
      <c r="C2" s="4">
        <v>-323.22110834</v>
      </c>
      <c r="D2" s="4">
        <v>-313.45216338</v>
      </c>
      <c r="E2" s="4">
        <v>-303.54081088999999</v>
      </c>
      <c r="F2" s="4">
        <v>-311.21577148</v>
      </c>
      <c r="G2">
        <f>MIN(C2:C6)-C2</f>
        <v>-0.20881364000001668</v>
      </c>
      <c r="H2">
        <f t="shared" ref="H2:J2" si="0">MIN(D2:D6)-D2</f>
        <v>0</v>
      </c>
      <c r="I2">
        <f t="shared" si="0"/>
        <v>-0.4347483600000146</v>
      </c>
      <c r="J2">
        <f t="shared" si="0"/>
        <v>-0.12428606999998237</v>
      </c>
      <c r="L2">
        <f>MIN(C2:C6)</f>
        <v>-323.42992198000002</v>
      </c>
      <c r="M2">
        <f t="shared" ref="M2:O2" si="1">MIN(D2:D6)</f>
        <v>-313.45216338</v>
      </c>
      <c r="N2">
        <f t="shared" si="1"/>
        <v>-303.97555925</v>
      </c>
      <c r="O2">
        <f t="shared" si="1"/>
        <v>-311.34005754999998</v>
      </c>
      <c r="Q2" s="4"/>
      <c r="R2" s="4" t="s">
        <v>35</v>
      </c>
      <c r="S2" s="12"/>
      <c r="T2" s="12" t="s">
        <v>6</v>
      </c>
      <c r="U2">
        <f ca="1">OFFSET($L$2,(ROW(U1)*5)-5,0)</f>
        <v>-323.42992198000002</v>
      </c>
      <c r="V2">
        <f ca="1">OFFSET($M$2,(ROW(V1)*5)-5,0)</f>
        <v>-313.45216338</v>
      </c>
      <c r="W2">
        <f ca="1">OFFSET($N$2,(ROW(W1)*5)-5,0)</f>
        <v>-303.97555925</v>
      </c>
      <c r="X2">
        <f ca="1">OFFSET($O$2,(ROW(X1)*5)-5,0)</f>
        <v>-311.34005754999998</v>
      </c>
      <c r="Z2">
        <f>island_b!C4</f>
        <v>-300.79528972999998</v>
      </c>
      <c r="AA2">
        <f>INDEX($Z$2:$Z$17,ROUND(ROW(Z3)/5, 0))</f>
        <v>-300.79528972999998</v>
      </c>
      <c r="AC2" s="76" t="s">
        <v>6</v>
      </c>
      <c r="AD2" s="70" t="s">
        <v>7</v>
      </c>
      <c r="AE2" s="74">
        <f>C2-AA2-$R$4-0.5*$R$3</f>
        <v>-0.38781861000002182</v>
      </c>
      <c r="AF2" s="74">
        <f>D2-AA2-$R$6</f>
        <v>-0.53887365000002241</v>
      </c>
      <c r="AG2" s="74">
        <f>E2-AA2-0.5*$R$3</f>
        <v>0.8334788399999904</v>
      </c>
      <c r="AH2" s="74">
        <f>F2-AA2-$R$5+0.5*$R$3</f>
        <v>-1.1664817500000217</v>
      </c>
    </row>
    <row r="3" spans="1:34" x14ac:dyDescent="0.35">
      <c r="A3" s="83"/>
      <c r="B3" s="4" t="s">
        <v>25</v>
      </c>
      <c r="C3" s="4">
        <v>-322.44654697999999</v>
      </c>
      <c r="D3" s="4">
        <v>-313.36416108999998</v>
      </c>
      <c r="E3" s="4">
        <v>-303.51195926999998</v>
      </c>
      <c r="F3" s="4">
        <v>-310.90350074999998</v>
      </c>
      <c r="L3" s="68" t="str">
        <f>INDEX($B$2:$B$6, MATCH(MIN(C2:C6),C2:C6,0))</f>
        <v>hollow2</v>
      </c>
      <c r="M3" s="68" t="str">
        <f t="shared" ref="M3:O3" si="2">INDEX($B$2:$B$6, MATCH(MIN(D2:D6),D2:D6,0))</f>
        <v>top</v>
      </c>
      <c r="N3" s="68" t="str">
        <f t="shared" si="2"/>
        <v>top3</v>
      </c>
      <c r="O3" s="68" t="str">
        <f t="shared" si="2"/>
        <v>top3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OFFSET($L$2,(ROW(U2)*5)-5,0)</f>
        <v>-327.57913430000002</v>
      </c>
      <c r="V3">
        <f t="shared" ref="V3:V17" ca="1" si="4">OFFSET($M$2,(ROW(V2)*5)-5,0)</f>
        <v>-318.46256133999998</v>
      </c>
      <c r="W3">
        <f t="shared" ref="W3:W17" ca="1" si="5">OFFSET($N$2,(ROW(W2)*5)-5,0)</f>
        <v>-309.03930408000002</v>
      </c>
      <c r="X3">
        <f t="shared" ref="X3:X17" ca="1" si="6">OFFSET($O$2,(ROW(X2)*5)-5,0)</f>
        <v>-315.53191118000001</v>
      </c>
      <c r="Z3">
        <f>island_b!C5</f>
        <v>-305.52389717</v>
      </c>
      <c r="AA3">
        <f t="shared" ref="AA3:AA66" si="7">INDEX($Z$2:$Z$17,ROUND(ROW(Z4)/5, 0))</f>
        <v>-300.79528972999998</v>
      </c>
      <c r="AC3" s="76"/>
      <c r="AD3" s="70" t="s">
        <v>25</v>
      </c>
      <c r="AE3" s="74">
        <f t="shared" ref="AE3:AE66" si="8">C3-AA3-$R$4-0.5*$R$3</f>
        <v>0.38674274999998515</v>
      </c>
      <c r="AF3" s="74">
        <f t="shared" ref="AF3:AF66" si="9">D3-AA3-$R$6</f>
        <v>-0.4508713600000025</v>
      </c>
      <c r="AG3" s="74">
        <f t="shared" ref="AG3:AG66" si="10">E3-AA3-0.5*$R$3</f>
        <v>0.86233046000000213</v>
      </c>
      <c r="AH3" s="74">
        <f t="shared" ref="AH3:AH66" si="11">F3-AA3-$R$5+0.5*$R$3</f>
        <v>-0.85421101999999882</v>
      </c>
    </row>
    <row r="4" spans="1:34" x14ac:dyDescent="0.35">
      <c r="A4" s="83"/>
      <c r="B4" s="4" t="s">
        <v>32</v>
      </c>
      <c r="C4" s="4">
        <v>-321.80132651000002</v>
      </c>
      <c r="D4" s="6">
        <v>-313.41334116000002</v>
      </c>
      <c r="E4" s="5">
        <v>-303.97555925</v>
      </c>
      <c r="F4" s="4">
        <v>-311.34005754999998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-325.51649947999999</v>
      </c>
      <c r="V4">
        <f t="shared" ca="1" si="4"/>
        <v>-316.80892433999998</v>
      </c>
      <c r="W4">
        <f t="shared" ca="1" si="5"/>
        <v>-307.0774649</v>
      </c>
      <c r="X4">
        <f t="shared" ca="1" si="6"/>
        <v>-313.23595986999999</v>
      </c>
      <c r="Z4">
        <f>island_b!C6</f>
        <v>-303.55907509000002</v>
      </c>
      <c r="AA4">
        <f t="shared" si="7"/>
        <v>-300.79528972999998</v>
      </c>
      <c r="AC4" s="76"/>
      <c r="AD4" s="70" t="s">
        <v>32</v>
      </c>
      <c r="AE4" s="74">
        <f t="shared" si="8"/>
        <v>1.0319632199999549</v>
      </c>
      <c r="AF4" s="74">
        <f t="shared" si="9"/>
        <v>-0.50005143000003649</v>
      </c>
      <c r="AG4" s="74">
        <f t="shared" si="10"/>
        <v>0.3987304799999758</v>
      </c>
      <c r="AH4" s="74">
        <f t="shared" si="11"/>
        <v>-1.2907678200000041</v>
      </c>
    </row>
    <row r="5" spans="1:34" x14ac:dyDescent="0.35">
      <c r="A5" s="83"/>
      <c r="B5" s="4" t="s">
        <v>8</v>
      </c>
      <c r="C5" s="4">
        <v>-322.43434077000001</v>
      </c>
      <c r="D5" s="4">
        <v>-313.36181864999998</v>
      </c>
      <c r="E5" s="4">
        <v>-303.68230353000001</v>
      </c>
      <c r="F5" s="4">
        <v>-310.90533206999999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-320.86953913999997</v>
      </c>
      <c r="V5">
        <f t="shared" ca="1" si="4"/>
        <v>-312.74888948</v>
      </c>
      <c r="W5">
        <f t="shared" ca="1" si="5"/>
        <v>-302.82193043000001</v>
      </c>
      <c r="X5">
        <f t="shared" ca="1" si="6"/>
        <v>-308.43121667000003</v>
      </c>
      <c r="Z5">
        <f>island_b!C7</f>
        <v>-298.49017321000002</v>
      </c>
      <c r="AA5">
        <f t="shared" si="7"/>
        <v>-300.79528972999998</v>
      </c>
      <c r="AC5" s="76"/>
      <c r="AD5" s="70" t="s">
        <v>8</v>
      </c>
      <c r="AE5" s="74">
        <f t="shared" si="8"/>
        <v>0.39894895999997315</v>
      </c>
      <c r="AF5" s="74">
        <f t="shared" si="9"/>
        <v>-0.44852891999999578</v>
      </c>
      <c r="AG5" s="74">
        <f t="shared" si="10"/>
        <v>0.69198619999996636</v>
      </c>
      <c r="AH5" s="74">
        <f t="shared" si="11"/>
        <v>-0.85604234000000679</v>
      </c>
    </row>
    <row r="6" spans="1:34" x14ac:dyDescent="0.35">
      <c r="A6" s="83"/>
      <c r="B6" s="4" t="s">
        <v>26</v>
      </c>
      <c r="C6" s="4">
        <v>-323.42992198000002</v>
      </c>
      <c r="D6" s="4">
        <v>-313.45024143000001</v>
      </c>
      <c r="E6" s="4">
        <v>-303.93132308000003</v>
      </c>
      <c r="F6" s="4">
        <v>-311.14026331000002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-317.45480871000001</v>
      </c>
      <c r="V6">
        <f t="shared" ca="1" si="4"/>
        <v>-309.09420714999999</v>
      </c>
      <c r="W6">
        <f t="shared" ca="1" si="5"/>
        <v>-299.24800511000001</v>
      </c>
      <c r="X6">
        <f t="shared" ca="1" si="6"/>
        <v>-304.95723813000001</v>
      </c>
      <c r="Z6">
        <f>island_b!C8</f>
        <v>-295.25725147999998</v>
      </c>
      <c r="AA6">
        <f t="shared" si="7"/>
        <v>-300.79528972999998</v>
      </c>
      <c r="AC6" s="76"/>
      <c r="AD6" s="70" t="s">
        <v>26</v>
      </c>
      <c r="AE6" s="74">
        <f t="shared" si="8"/>
        <v>-0.5966322500000385</v>
      </c>
      <c r="AF6" s="74">
        <f t="shared" si="9"/>
        <v>-0.53695170000002612</v>
      </c>
      <c r="AG6" s="74">
        <f t="shared" si="10"/>
        <v>0.44296664999995228</v>
      </c>
      <c r="AH6" s="74">
        <f t="shared" si="11"/>
        <v>-1.090973580000044</v>
      </c>
    </row>
    <row r="7" spans="1:34" x14ac:dyDescent="0.35">
      <c r="A7" s="83" t="s">
        <v>9</v>
      </c>
      <c r="B7" s="4" t="s">
        <v>7</v>
      </c>
      <c r="C7" s="4">
        <v>-327.45520370000003</v>
      </c>
      <c r="D7" s="4">
        <v>-318.43730436999999</v>
      </c>
      <c r="E7" s="5">
        <v>-308.47057617000002</v>
      </c>
      <c r="F7" s="4">
        <v>-315.52926966000001</v>
      </c>
      <c r="G7">
        <f>MIN(C7:C11)-C7</f>
        <v>-0.12393059999999423</v>
      </c>
      <c r="H7">
        <f t="shared" ref="H7" si="12">MIN(D7:D11)-D7</f>
        <v>-2.5256969999986723E-2</v>
      </c>
      <c r="I7">
        <f t="shared" ref="I7" si="13">MIN(E7:E11)-E7</f>
        <v>-0.56872791000000689</v>
      </c>
      <c r="J7">
        <f t="shared" ref="J7" si="14">MIN(F7:F11)-F7</f>
        <v>-2.6415199999973993E-3</v>
      </c>
      <c r="L7">
        <f t="shared" ref="L7" si="15">MIN(C7:C11)</f>
        <v>-327.57913430000002</v>
      </c>
      <c r="M7">
        <f t="shared" ref="M7" si="16">MIN(D7:D11)</f>
        <v>-318.46256133999998</v>
      </c>
      <c r="N7">
        <f t="shared" ref="N7" si="17">MIN(E7:E11)</f>
        <v>-309.03930408000002</v>
      </c>
      <c r="O7">
        <f t="shared" ref="O7" si="18">MIN(F7:F11)</f>
        <v>-315.53191118000001</v>
      </c>
      <c r="S7" s="12"/>
      <c r="T7" s="12" t="s">
        <v>13</v>
      </c>
      <c r="U7">
        <f t="shared" ca="1" si="3"/>
        <v>-313.62180881</v>
      </c>
      <c r="V7">
        <f t="shared" ca="1" si="4"/>
        <v>-305.15524097000002</v>
      </c>
      <c r="W7">
        <f t="shared" ca="1" si="5"/>
        <v>-295.61374267000002</v>
      </c>
      <c r="X7">
        <f t="shared" ca="1" si="6"/>
        <v>-300.52532738000002</v>
      </c>
      <c r="Z7">
        <f>island_b!C9</f>
        <v>-291.82972609000001</v>
      </c>
      <c r="AA7">
        <f t="shared" si="7"/>
        <v>-305.52389717</v>
      </c>
      <c r="AC7" s="76" t="s">
        <v>9</v>
      </c>
      <c r="AD7" s="70" t="s">
        <v>7</v>
      </c>
      <c r="AE7" s="74">
        <f t="shared" si="8"/>
        <v>0.10669346999997087</v>
      </c>
      <c r="AF7" s="74">
        <f t="shared" si="9"/>
        <v>-0.79540719999999432</v>
      </c>
      <c r="AG7" s="74">
        <f t="shared" si="10"/>
        <v>0.63232099999998281</v>
      </c>
      <c r="AH7" s="74">
        <f t="shared" si="11"/>
        <v>-0.75137249000001338</v>
      </c>
    </row>
    <row r="8" spans="1:34" x14ac:dyDescent="0.35">
      <c r="A8" s="83"/>
      <c r="B8" s="4" t="s">
        <v>25</v>
      </c>
      <c r="C8" s="4">
        <v>-327.23379612999997</v>
      </c>
      <c r="D8" s="4">
        <v>-318.38064635000001</v>
      </c>
      <c r="E8" s="4">
        <v>-308.51079387999999</v>
      </c>
      <c r="F8" s="4">
        <v>-315.34076635999998</v>
      </c>
      <c r="L8" s="68" t="str">
        <f t="shared" ref="L8" si="19">INDEX($B$2:$B$6, MATCH(MIN(C7:C11),C7:C11,0))</f>
        <v>hollow2</v>
      </c>
      <c r="M8" s="68" t="str">
        <f t="shared" ref="M8" si="20">INDEX($B$2:$B$6, MATCH(MIN(D7:D11),D7:D11,0))</f>
        <v>top3</v>
      </c>
      <c r="N8" s="68" t="str">
        <f t="shared" ref="N8" si="21">INDEX($B$2:$B$6, MATCH(MIN(E7:E11),E7:E11,0))</f>
        <v>hollow2</v>
      </c>
      <c r="O8" s="68" t="str">
        <f t="shared" ref="O8" si="22">INDEX($B$2:$B$6, MATCH(MIN(F7:F11),F7:F11,0))</f>
        <v>top3</v>
      </c>
      <c r="S8" s="12"/>
      <c r="T8" s="12" t="s">
        <v>14</v>
      </c>
      <c r="U8">
        <f t="shared" ca="1" si="3"/>
        <v>-308.26175964999999</v>
      </c>
      <c r="V8">
        <f t="shared" ca="1" si="4"/>
        <v>-299.43259131999997</v>
      </c>
      <c r="W8">
        <f t="shared" ca="1" si="5"/>
        <v>-290.04220141000002</v>
      </c>
      <c r="X8">
        <f t="shared" ca="1" si="6"/>
        <v>-294.99400863</v>
      </c>
      <c r="Z8">
        <f>island_b!C10</f>
        <v>-286.82059679999998</v>
      </c>
      <c r="AA8">
        <f t="shared" si="7"/>
        <v>-305.52389717</v>
      </c>
      <c r="AC8" s="76"/>
      <c r="AD8" s="70" t="s">
        <v>25</v>
      </c>
      <c r="AE8" s="74">
        <f t="shared" si="8"/>
        <v>0.32810104000002438</v>
      </c>
      <c r="AF8" s="74">
        <f t="shared" si="9"/>
        <v>-0.73874918000000811</v>
      </c>
      <c r="AG8" s="74">
        <f t="shared" si="10"/>
        <v>0.59210329000000383</v>
      </c>
      <c r="AH8" s="74">
        <f t="shared" si="11"/>
        <v>-0.56286918999997715</v>
      </c>
    </row>
    <row r="9" spans="1:34" x14ac:dyDescent="0.35">
      <c r="A9" s="83"/>
      <c r="B9" s="4" t="s">
        <v>32</v>
      </c>
      <c r="C9" s="4">
        <v>-326.71183123999998</v>
      </c>
      <c r="D9" s="4">
        <v>-318.46256133999998</v>
      </c>
      <c r="E9" s="4">
        <v>-308.28810143999999</v>
      </c>
      <c r="F9" s="4">
        <v>-315.53191118000001</v>
      </c>
      <c r="S9" s="12"/>
      <c r="T9" s="12" t="s">
        <v>15</v>
      </c>
      <c r="U9">
        <f t="shared" ca="1" si="3"/>
        <v>-300.09258556999998</v>
      </c>
      <c r="V9">
        <f t="shared" ca="1" si="4"/>
        <v>-291.14993558999998</v>
      </c>
      <c r="W9">
        <f t="shared" ca="1" si="5"/>
        <v>-281.9215787</v>
      </c>
      <c r="X9">
        <f t="shared" ca="1" si="6"/>
        <v>-287.12720316999997</v>
      </c>
      <c r="Z9">
        <f>island_b!C11</f>
        <v>-278.77933356</v>
      </c>
      <c r="AA9">
        <f t="shared" si="7"/>
        <v>-305.52389717</v>
      </c>
      <c r="AC9" s="76"/>
      <c r="AD9" s="70" t="s">
        <v>32</v>
      </c>
      <c r="AE9" s="74">
        <f t="shared" si="8"/>
        <v>0.85006593000001685</v>
      </c>
      <c r="AF9" s="74">
        <f t="shared" si="9"/>
        <v>-0.82066416999998104</v>
      </c>
      <c r="AG9" s="74">
        <f t="shared" si="10"/>
        <v>0.81479573000000682</v>
      </c>
      <c r="AH9" s="74">
        <f t="shared" si="11"/>
        <v>-0.75401401000001078</v>
      </c>
    </row>
    <row r="10" spans="1:34" x14ac:dyDescent="0.35">
      <c r="A10" s="83"/>
      <c r="B10" s="4" t="s">
        <v>8</v>
      </c>
      <c r="C10" s="4">
        <v>-327.24618262000001</v>
      </c>
      <c r="D10" s="4">
        <v>-318.37333636</v>
      </c>
      <c r="E10" s="4">
        <v>-308.51882281000002</v>
      </c>
      <c r="F10" s="4">
        <v>-315.33912255000001</v>
      </c>
      <c r="S10" s="12"/>
      <c r="T10" s="12" t="s">
        <v>16</v>
      </c>
      <c r="U10">
        <f t="shared" ca="1" si="3"/>
        <v>-291.02218366</v>
      </c>
      <c r="V10">
        <f t="shared" ca="1" si="4"/>
        <v>-281.76844973999999</v>
      </c>
      <c r="W10">
        <f t="shared" ca="1" si="5"/>
        <v>-272.54039470999999</v>
      </c>
      <c r="X10">
        <f t="shared" ca="1" si="6"/>
        <v>-278.63631228999998</v>
      </c>
      <c r="Z10">
        <f>island_b!C12</f>
        <v>-269.51454509000001</v>
      </c>
      <c r="AA10">
        <f t="shared" si="7"/>
        <v>-305.52389717</v>
      </c>
      <c r="AC10" s="76"/>
      <c r="AD10" s="70" t="s">
        <v>8</v>
      </c>
      <c r="AE10" s="74">
        <f t="shared" si="8"/>
        <v>0.3157145499999845</v>
      </c>
      <c r="AF10" s="74">
        <f t="shared" si="9"/>
        <v>-0.73143918999999791</v>
      </c>
      <c r="AG10" s="74">
        <f t="shared" si="10"/>
        <v>0.5840743599999807</v>
      </c>
      <c r="AH10" s="74">
        <f t="shared" si="11"/>
        <v>-0.56122538000001532</v>
      </c>
    </row>
    <row r="11" spans="1:34" x14ac:dyDescent="0.35">
      <c r="A11" s="83"/>
      <c r="B11" s="4" t="s">
        <v>26</v>
      </c>
      <c r="C11" s="4">
        <v>-327.57913430000002</v>
      </c>
      <c r="D11" s="4">
        <v>-318.38317466000001</v>
      </c>
      <c r="E11" s="4">
        <v>-309.03930408000002</v>
      </c>
      <c r="F11" s="4">
        <v>-315.46008590999998</v>
      </c>
      <c r="S11" s="12"/>
      <c r="T11" s="12" t="s">
        <v>17</v>
      </c>
      <c r="U11">
        <f t="shared" ca="1" si="3"/>
        <v>-326.51916297000002</v>
      </c>
      <c r="V11">
        <f t="shared" ca="1" si="4"/>
        <v>-316.67014654000002</v>
      </c>
      <c r="W11">
        <f t="shared" ca="1" si="5"/>
        <v>-307.50431989999998</v>
      </c>
      <c r="X11">
        <f t="shared" ca="1" si="6"/>
        <v>-314.95448878000002</v>
      </c>
      <c r="Z11">
        <f>island_b!C13</f>
        <v>-301.71272728000002</v>
      </c>
      <c r="AA11">
        <f t="shared" si="7"/>
        <v>-305.52389717</v>
      </c>
      <c r="AC11" s="76"/>
      <c r="AD11" s="70" t="s">
        <v>26</v>
      </c>
      <c r="AE11" s="74">
        <f t="shared" si="8"/>
        <v>-1.723713000002336E-2</v>
      </c>
      <c r="AF11" s="74">
        <f t="shared" si="9"/>
        <v>-0.74127749000001053</v>
      </c>
      <c r="AG11" s="74">
        <f t="shared" si="10"/>
        <v>6.3593089999975927E-2</v>
      </c>
      <c r="AH11" s="74">
        <f t="shared" si="11"/>
        <v>-0.68218873999997731</v>
      </c>
    </row>
    <row r="12" spans="1:34" x14ac:dyDescent="0.35">
      <c r="A12" s="83" t="s">
        <v>10</v>
      </c>
      <c r="B12" s="4" t="s">
        <v>7</v>
      </c>
      <c r="C12" s="4">
        <v>-325.51649947999999</v>
      </c>
      <c r="D12" s="4">
        <v>-316.75678255000003</v>
      </c>
      <c r="E12" s="4">
        <v>-306.86663665999998</v>
      </c>
      <c r="F12" s="4">
        <v>-313.01563351999999</v>
      </c>
      <c r="G12">
        <f>MIN(C12:C16)-C12</f>
        <v>0</v>
      </c>
      <c r="H12">
        <f t="shared" ref="H12" si="23">MIN(D12:D16)-D12</f>
        <v>-5.2141789999950561E-2</v>
      </c>
      <c r="I12">
        <f t="shared" ref="I12" si="24">MIN(E12:E16)-E12</f>
        <v>-0.2108282400000121</v>
      </c>
      <c r="J12">
        <f t="shared" ref="J12" si="25">MIN(F12:F16)-F12</f>
        <v>-0.22032634999999345</v>
      </c>
      <c r="L12">
        <f t="shared" ref="L12" si="26">MIN(C12:C16)</f>
        <v>-325.51649947999999</v>
      </c>
      <c r="M12">
        <f t="shared" ref="M12" si="27">MIN(D12:D16)</f>
        <v>-316.80892433999998</v>
      </c>
      <c r="N12">
        <f t="shared" ref="N12" si="28">MIN(E12:E16)</f>
        <v>-307.0774649</v>
      </c>
      <c r="O12">
        <f t="shared" ref="O12" si="29">MIN(F12:F16)</f>
        <v>-313.23595986999999</v>
      </c>
      <c r="S12" s="12"/>
      <c r="T12" s="12" t="s">
        <v>18</v>
      </c>
      <c r="U12">
        <f t="shared" ca="1" si="3"/>
        <v>-330.62988173999997</v>
      </c>
      <c r="V12">
        <f t="shared" ca="1" si="4"/>
        <v>-320.64726531000002</v>
      </c>
      <c r="W12">
        <f t="shared" ca="1" si="5"/>
        <v>-311.32421663000002</v>
      </c>
      <c r="X12">
        <f t="shared" ca="1" si="6"/>
        <v>-319.00765171</v>
      </c>
      <c r="Z12">
        <f>island_b!C14</f>
        <v>-307.14237258999998</v>
      </c>
      <c r="AA12">
        <f t="shared" si="7"/>
        <v>-303.55907509000002</v>
      </c>
      <c r="AC12" s="76" t="s">
        <v>10</v>
      </c>
      <c r="AD12" s="70" t="s">
        <v>7</v>
      </c>
      <c r="AE12" s="74">
        <f t="shared" si="8"/>
        <v>8.057561000002833E-2</v>
      </c>
      <c r="AF12" s="74">
        <f t="shared" si="9"/>
        <v>-1.0797074600000034</v>
      </c>
      <c r="AG12" s="74">
        <f t="shared" si="10"/>
        <v>0.27143843000003853</v>
      </c>
      <c r="AH12" s="74">
        <f t="shared" si="11"/>
        <v>-0.20255842999997276</v>
      </c>
    </row>
    <row r="13" spans="1:34" x14ac:dyDescent="0.35">
      <c r="A13" s="83" t="s">
        <v>10</v>
      </c>
      <c r="B13" s="4" t="s">
        <v>25</v>
      </c>
      <c r="C13" s="4">
        <v>-325.04085845999998</v>
      </c>
      <c r="D13" s="4">
        <v>-316.80808103999999</v>
      </c>
      <c r="E13" s="4">
        <v>-306.97510362000003</v>
      </c>
      <c r="F13" s="4">
        <v>-313.23595986999999</v>
      </c>
      <c r="L13" s="68" t="str">
        <f t="shared" ref="L13" si="30">INDEX($B$2:$B$6, MATCH(MIN(C12:C16),C12:C16,0))</f>
        <v>top</v>
      </c>
      <c r="M13" s="68" t="str">
        <f t="shared" ref="M13" si="31">INDEX($B$2:$B$6, MATCH(MIN(D12:D16),D12:D16,0))</f>
        <v>hollow1</v>
      </c>
      <c r="N13" s="68" t="str">
        <f t="shared" ref="N13" si="32">INDEX($B$2:$B$6, MATCH(MIN(E12:E16),E12:E16,0))</f>
        <v>hollow2</v>
      </c>
      <c r="O13" s="68" t="str">
        <f t="shared" ref="O13" si="33">INDEX($B$2:$B$6, MATCH(MIN(F12:F16),F12:F16,0))</f>
        <v>top2</v>
      </c>
      <c r="S13" s="12"/>
      <c r="T13" s="12" t="s">
        <v>19</v>
      </c>
      <c r="U13">
        <f t="shared" ca="1" si="3"/>
        <v>-330.01572007999999</v>
      </c>
      <c r="V13">
        <f t="shared" ca="1" si="4"/>
        <v>-320.85394880000001</v>
      </c>
      <c r="W13">
        <f t="shared" ca="1" si="5"/>
        <v>-311.17737655000002</v>
      </c>
      <c r="X13">
        <f t="shared" ca="1" si="6"/>
        <v>-317.70459980999999</v>
      </c>
      <c r="Z13">
        <f>island_b!C15</f>
        <v>-307.79129583000002</v>
      </c>
      <c r="AA13">
        <f t="shared" si="7"/>
        <v>-303.55907509000002</v>
      </c>
      <c r="AC13" s="76" t="s">
        <v>10</v>
      </c>
      <c r="AD13" s="70" t="s">
        <v>25</v>
      </c>
      <c r="AE13" s="74">
        <f t="shared" si="8"/>
        <v>0.55621663000004018</v>
      </c>
      <c r="AF13" s="74">
        <f t="shared" si="9"/>
        <v>-1.1310059499999685</v>
      </c>
      <c r="AG13" s="74">
        <f t="shared" si="10"/>
        <v>0.16297146999999468</v>
      </c>
      <c r="AH13" s="74">
        <f t="shared" si="11"/>
        <v>-0.42288477999996621</v>
      </c>
    </row>
    <row r="14" spans="1:34" x14ac:dyDescent="0.35">
      <c r="A14" s="83" t="s">
        <v>10</v>
      </c>
      <c r="B14" s="4" t="s">
        <v>32</v>
      </c>
      <c r="C14" s="4">
        <v>-324.78117513000001</v>
      </c>
      <c r="D14" s="4">
        <v>-316.56329219000003</v>
      </c>
      <c r="E14" s="4">
        <v>-307.07513786999999</v>
      </c>
      <c r="F14" s="4">
        <v>-313.02229433999997</v>
      </c>
      <c r="S14" s="12"/>
      <c r="T14" s="12" t="s">
        <v>20</v>
      </c>
      <c r="U14">
        <f t="shared" ca="1" si="3"/>
        <v>-329.56505542000002</v>
      </c>
      <c r="V14">
        <f t="shared" ca="1" si="4"/>
        <v>-320.79362421000002</v>
      </c>
      <c r="W14">
        <f t="shared" ca="1" si="5"/>
        <v>-310.86269953999999</v>
      </c>
      <c r="X14">
        <f t="shared" ca="1" si="6"/>
        <v>-316.93035994000002</v>
      </c>
      <c r="Z14">
        <f>island_b!C16</f>
        <v>-307.06911029000003</v>
      </c>
      <c r="AA14">
        <f t="shared" si="7"/>
        <v>-303.55907509000002</v>
      </c>
      <c r="AC14" s="76" t="s">
        <v>10</v>
      </c>
      <c r="AD14" s="70" t="s">
        <v>32</v>
      </c>
      <c r="AE14" s="74">
        <f t="shared" si="8"/>
        <v>0.81589996000001319</v>
      </c>
      <c r="AF14" s="74">
        <f t="shared" si="9"/>
        <v>-0.88621710000000498</v>
      </c>
      <c r="AG14" s="74">
        <f t="shared" si="10"/>
        <v>6.2937220000029992E-2</v>
      </c>
      <c r="AH14" s="74">
        <f t="shared" si="11"/>
        <v>-0.2092192499999519</v>
      </c>
    </row>
    <row r="15" spans="1:34" x14ac:dyDescent="0.35">
      <c r="A15" s="83" t="s">
        <v>10</v>
      </c>
      <c r="B15" s="4" t="s">
        <v>8</v>
      </c>
      <c r="C15" s="4">
        <v>-325.37689105999999</v>
      </c>
      <c r="D15" s="4">
        <v>-316.80892433999998</v>
      </c>
      <c r="E15" s="4">
        <v>-307.07423082000003</v>
      </c>
      <c r="F15" s="4">
        <v>-313.23494137</v>
      </c>
      <c r="S15" s="12"/>
      <c r="T15" s="12" t="s">
        <v>21</v>
      </c>
      <c r="U15">
        <f t="shared" ca="1" si="3"/>
        <v>-321.42163693999998</v>
      </c>
      <c r="V15">
        <f t="shared" ca="1" si="4"/>
        <v>-312.97778688</v>
      </c>
      <c r="W15">
        <f t="shared" ca="1" si="5"/>
        <v>-303.54258859999999</v>
      </c>
      <c r="X15">
        <f t="shared" ca="1" si="6"/>
        <v>-308.59922044000001</v>
      </c>
      <c r="Z15">
        <f>island_b!C17</f>
        <v>-299.45600268999999</v>
      </c>
      <c r="AA15">
        <f t="shared" si="7"/>
        <v>-303.55907509000002</v>
      </c>
      <c r="AC15" s="76" t="s">
        <v>10</v>
      </c>
      <c r="AD15" s="70" t="s">
        <v>8</v>
      </c>
      <c r="AE15" s="74">
        <f t="shared" si="8"/>
        <v>0.22018403000003017</v>
      </c>
      <c r="AF15" s="74">
        <f t="shared" si="9"/>
        <v>-1.131849249999954</v>
      </c>
      <c r="AG15" s="74">
        <f t="shared" si="10"/>
        <v>6.3844269999996595E-2</v>
      </c>
      <c r="AH15" s="74">
        <f t="shared" si="11"/>
        <v>-0.42186627999997972</v>
      </c>
    </row>
    <row r="16" spans="1:34" x14ac:dyDescent="0.35">
      <c r="A16" s="83" t="s">
        <v>10</v>
      </c>
      <c r="B16" s="4" t="s">
        <v>26</v>
      </c>
      <c r="C16" s="4">
        <v>-325.37633040999998</v>
      </c>
      <c r="D16" s="4">
        <v>-316.80807304000001</v>
      </c>
      <c r="E16" s="5">
        <v>-307.0774649</v>
      </c>
      <c r="F16" s="4">
        <v>-313.19299465</v>
      </c>
      <c r="S16" s="12"/>
      <c r="T16" s="12" t="s">
        <v>22</v>
      </c>
      <c r="U16">
        <f t="shared" ca="1" si="3"/>
        <v>-315.93602983</v>
      </c>
      <c r="V16">
        <f t="shared" ca="1" si="4"/>
        <v>-307.25238958</v>
      </c>
      <c r="W16">
        <f t="shared" ca="1" si="5"/>
        <v>-297.73012103000002</v>
      </c>
      <c r="X16">
        <f t="shared" ca="1" si="6"/>
        <v>-302.3263379</v>
      </c>
      <c r="Z16">
        <f>island_b!C18</f>
        <v>-294.27183764</v>
      </c>
      <c r="AA16">
        <f t="shared" si="7"/>
        <v>-303.55907509000002</v>
      </c>
      <c r="AC16" s="76" t="s">
        <v>10</v>
      </c>
      <c r="AD16" s="70" t="s">
        <v>26</v>
      </c>
      <c r="AE16" s="74">
        <f t="shared" si="8"/>
        <v>0.22074468000004144</v>
      </c>
      <c r="AF16" s="74">
        <f t="shared" si="9"/>
        <v>-1.1309979499999887</v>
      </c>
      <c r="AG16" s="74">
        <f t="shared" si="10"/>
        <v>6.0610190000026432E-2</v>
      </c>
      <c r="AH16" s="74">
        <f t="shared" si="11"/>
        <v>-0.37991955999998117</v>
      </c>
    </row>
    <row r="17" spans="1:34" x14ac:dyDescent="0.35">
      <c r="A17" s="83" t="s">
        <v>11</v>
      </c>
      <c r="B17" s="4" t="s">
        <v>7</v>
      </c>
      <c r="C17" s="9">
        <v>-320.81668575999998</v>
      </c>
      <c r="D17" s="6">
        <v>-312.63313040000003</v>
      </c>
      <c r="E17" s="4">
        <v>-302.16792443000003</v>
      </c>
      <c r="F17" s="4">
        <v>-308.19545316</v>
      </c>
      <c r="G17">
        <f>MIN(C17:C21)-C17</f>
        <v>-5.2853379999987737E-2</v>
      </c>
      <c r="H17">
        <f t="shared" ref="H17" si="34">MIN(D17:D21)-D17</f>
        <v>-0.11575907999997526</v>
      </c>
      <c r="I17">
        <f t="shared" ref="I17" si="35">MIN(E17:E21)-E17</f>
        <v>-0.65400599999998121</v>
      </c>
      <c r="J17">
        <f t="shared" ref="J17" si="36">MIN(F17:F21)-F17</f>
        <v>-0.2357635100000266</v>
      </c>
      <c r="L17">
        <f t="shared" ref="L17" si="37">MIN(C17:C21)</f>
        <v>-320.86953913999997</v>
      </c>
      <c r="M17">
        <f t="shared" ref="M17" si="38">MIN(D17:D21)</f>
        <v>-312.74888948</v>
      </c>
      <c r="N17">
        <f t="shared" ref="N17" si="39">MIN(E17:E21)</f>
        <v>-302.82193043000001</v>
      </c>
      <c r="O17">
        <f t="shared" ref="O17" si="40">MIN(F17:F21)</f>
        <v>-308.43121667000003</v>
      </c>
      <c r="S17" s="12"/>
      <c r="T17" s="12" t="s">
        <v>23</v>
      </c>
      <c r="U17">
        <f t="shared" ca="1" si="3"/>
        <v>-295.33730617999998</v>
      </c>
      <c r="V17">
        <f t="shared" ca="1" si="4"/>
        <v>-286.56662179</v>
      </c>
      <c r="W17">
        <f t="shared" ca="1" si="5"/>
        <v>-277.22289776000002</v>
      </c>
      <c r="X17">
        <f t="shared" ca="1" si="6"/>
        <v>-282.26341453999999</v>
      </c>
      <c r="Z17">
        <f>island_b!C19</f>
        <v>-274.32544483999999</v>
      </c>
      <c r="AA17">
        <f t="shared" si="7"/>
        <v>-298.49017321000002</v>
      </c>
      <c r="AC17" s="76" t="s">
        <v>11</v>
      </c>
      <c r="AD17" s="70" t="s">
        <v>7</v>
      </c>
      <c r="AE17" s="74">
        <f t="shared" si="8"/>
        <v>-0.28851254999996145</v>
      </c>
      <c r="AF17" s="74">
        <f t="shared" si="9"/>
        <v>-2.0249571900000038</v>
      </c>
      <c r="AG17" s="74">
        <f t="shared" si="10"/>
        <v>-9.8751220000004469E-2</v>
      </c>
      <c r="AH17" s="74">
        <f t="shared" si="11"/>
        <v>-0.45127994999997645</v>
      </c>
    </row>
    <row r="18" spans="1:34" x14ac:dyDescent="0.35">
      <c r="A18" s="83" t="s">
        <v>11</v>
      </c>
      <c r="B18" s="4" t="s">
        <v>25</v>
      </c>
      <c r="C18" s="6">
        <v>-320.86953913999997</v>
      </c>
      <c r="D18" s="4">
        <v>-312.74888948</v>
      </c>
      <c r="E18" s="4">
        <v>-302.51587604000002</v>
      </c>
      <c r="F18" s="4">
        <v>-307.81955155999998</v>
      </c>
      <c r="L18" s="68" t="str">
        <f t="shared" ref="L18" si="41">INDEX($B$2:$B$6, MATCH(MIN(C17:C21),C17:C21,0))</f>
        <v>top2</v>
      </c>
      <c r="M18" s="68" t="str">
        <f t="shared" ref="M18" si="42">INDEX($B$2:$B$6, MATCH(MIN(D17:D21),D17:D21,0))</f>
        <v>top2</v>
      </c>
      <c r="N18" s="68" t="str">
        <f t="shared" ref="N18" si="43">INDEX($B$2:$B$6, MATCH(MIN(E17:E21),E17:E21,0))</f>
        <v>top3</v>
      </c>
      <c r="O18" s="68" t="str">
        <f t="shared" ref="O18" si="44">INDEX($B$2:$B$6, MATCH(MIN(F17:F21),F17:F21,0))</f>
        <v>hollow2</v>
      </c>
      <c r="AA18">
        <f t="shared" si="7"/>
        <v>-298.49017321000002</v>
      </c>
      <c r="AC18" s="76" t="s">
        <v>11</v>
      </c>
      <c r="AD18" s="70" t="s">
        <v>25</v>
      </c>
      <c r="AE18" s="74">
        <f t="shared" si="8"/>
        <v>-0.34136592999994919</v>
      </c>
      <c r="AF18" s="74">
        <f t="shared" si="9"/>
        <v>-2.1407162699999791</v>
      </c>
      <c r="AG18" s="74">
        <f t="shared" si="10"/>
        <v>-0.44670283</v>
      </c>
      <c r="AH18" s="74">
        <f t="shared" si="11"/>
        <v>-7.5378349999956296E-2</v>
      </c>
    </row>
    <row r="19" spans="1:34" x14ac:dyDescent="0.35">
      <c r="A19" s="83" t="s">
        <v>11</v>
      </c>
      <c r="B19" s="4" t="s">
        <v>32</v>
      </c>
      <c r="C19" s="4">
        <v>-320.18668967000002</v>
      </c>
      <c r="D19" s="4">
        <v>-311.82110379</v>
      </c>
      <c r="E19" s="4">
        <v>-302.82193043000001</v>
      </c>
      <c r="F19" s="4">
        <v>-307.99687275999997</v>
      </c>
      <c r="AA19">
        <f t="shared" si="7"/>
        <v>-298.49017321000002</v>
      </c>
      <c r="AC19" s="76" t="s">
        <v>11</v>
      </c>
      <c r="AD19" s="70" t="s">
        <v>32</v>
      </c>
      <c r="AE19" s="74">
        <f t="shared" si="8"/>
        <v>0.34148354000000181</v>
      </c>
      <c r="AF19" s="74">
        <f t="shared" si="9"/>
        <v>-1.2129305799999717</v>
      </c>
      <c r="AG19" s="74">
        <f t="shared" si="10"/>
        <v>-0.75275721999998568</v>
      </c>
      <c r="AH19" s="74">
        <f t="shared" si="11"/>
        <v>-0.2526995499999507</v>
      </c>
    </row>
    <row r="20" spans="1:34" x14ac:dyDescent="0.35">
      <c r="A20" s="83" t="s">
        <v>11</v>
      </c>
      <c r="B20" s="4" t="s">
        <v>8</v>
      </c>
      <c r="C20" s="4">
        <v>-320.28849531999998</v>
      </c>
      <c r="D20" s="4">
        <v>-312.28090259999999</v>
      </c>
      <c r="E20" s="4">
        <v>-302.08726311999999</v>
      </c>
      <c r="F20" s="4">
        <v>-307.89261017000001</v>
      </c>
      <c r="AA20">
        <f t="shared" si="7"/>
        <v>-298.49017321000002</v>
      </c>
      <c r="AC20" s="76" t="s">
        <v>11</v>
      </c>
      <c r="AD20" s="70" t="s">
        <v>8</v>
      </c>
      <c r="AE20" s="74">
        <f t="shared" si="8"/>
        <v>0.23967789000004158</v>
      </c>
      <c r="AF20" s="74">
        <f t="shared" si="9"/>
        <v>-1.6727293899999669</v>
      </c>
      <c r="AG20" s="74">
        <f t="shared" si="10"/>
        <v>-1.8089909999965403E-2</v>
      </c>
      <c r="AH20" s="74">
        <f t="shared" si="11"/>
        <v>-0.14843695999998863</v>
      </c>
    </row>
    <row r="21" spans="1:34" x14ac:dyDescent="0.35">
      <c r="A21" s="83" t="s">
        <v>11</v>
      </c>
      <c r="B21" s="4" t="s">
        <v>26</v>
      </c>
      <c r="C21" s="4">
        <v>-320.69505684000001</v>
      </c>
      <c r="D21" s="4">
        <v>-312.43069098000001</v>
      </c>
      <c r="E21" s="4">
        <v>-302.54834986999998</v>
      </c>
      <c r="F21" s="4">
        <v>-308.43121667000003</v>
      </c>
      <c r="AA21">
        <f t="shared" si="7"/>
        <v>-298.49017321000002</v>
      </c>
      <c r="AC21" s="76" t="s">
        <v>11</v>
      </c>
      <c r="AD21" s="70" t="s">
        <v>26</v>
      </c>
      <c r="AE21" s="74">
        <f t="shared" si="8"/>
        <v>-0.16688362999998363</v>
      </c>
      <c r="AF21" s="74">
        <f t="shared" si="9"/>
        <v>-1.822517769999985</v>
      </c>
      <c r="AG21" s="74">
        <f t="shared" si="10"/>
        <v>-0.47917665999995807</v>
      </c>
      <c r="AH21" s="74">
        <f t="shared" si="11"/>
        <v>-0.68704346000000305</v>
      </c>
    </row>
    <row r="22" spans="1:34" x14ac:dyDescent="0.35">
      <c r="A22" s="83" t="s">
        <v>12</v>
      </c>
      <c r="B22" s="4" t="s">
        <v>7</v>
      </c>
      <c r="C22" s="4">
        <v>-317.45480871000001</v>
      </c>
      <c r="D22" s="4">
        <v>-308.73276837999998</v>
      </c>
      <c r="E22" s="4">
        <v>-298.77985869000003</v>
      </c>
      <c r="F22" s="4">
        <v>-304.53925615999998</v>
      </c>
      <c r="G22">
        <f>MIN(C22:C26)-C22</f>
        <v>0</v>
      </c>
      <c r="H22">
        <f t="shared" ref="H22" si="45">MIN(D22:D26)-D22</f>
        <v>-0.36143877000000657</v>
      </c>
      <c r="I22">
        <f t="shared" ref="I22" si="46">MIN(E22:E26)-E22</f>
        <v>-0.4681464199999823</v>
      </c>
      <c r="J22">
        <f t="shared" ref="J22" si="47">MIN(F22:F26)-F22</f>
        <v>-0.41798197000002801</v>
      </c>
      <c r="L22">
        <f t="shared" ref="L22" si="48">MIN(C22:C26)</f>
        <v>-317.45480871000001</v>
      </c>
      <c r="M22">
        <f t="shared" ref="M22" si="49">MIN(D22:D26)</f>
        <v>-309.09420714999999</v>
      </c>
      <c r="N22">
        <f t="shared" ref="N22" si="50">MIN(E22:E26)</f>
        <v>-299.24800511000001</v>
      </c>
      <c r="O22">
        <f t="shared" ref="O22" si="51">MIN(F22:F26)</f>
        <v>-304.95723813000001</v>
      </c>
      <c r="AA22">
        <f t="shared" si="7"/>
        <v>-295.25725147999998</v>
      </c>
      <c r="AC22" s="76" t="s">
        <v>12</v>
      </c>
      <c r="AD22" s="70" t="s">
        <v>7</v>
      </c>
      <c r="AE22" s="74">
        <f t="shared" si="8"/>
        <v>-0.15955723000002964</v>
      </c>
      <c r="AF22" s="74">
        <f t="shared" si="9"/>
        <v>-1.357516900000002</v>
      </c>
      <c r="AG22" s="74">
        <f t="shared" si="10"/>
        <v>5.6392789999953674E-2</v>
      </c>
      <c r="AH22" s="74">
        <f t="shared" si="11"/>
        <v>-2.8004680000000004E-2</v>
      </c>
    </row>
    <row r="23" spans="1:34" x14ac:dyDescent="0.35">
      <c r="A23" s="83" t="s">
        <v>12</v>
      </c>
      <c r="B23" s="4" t="s">
        <v>25</v>
      </c>
      <c r="C23" s="4">
        <v>-317.20952132999997</v>
      </c>
      <c r="D23" s="4">
        <v>-309.09356272000002</v>
      </c>
      <c r="E23" s="5">
        <v>-299.24800511000001</v>
      </c>
      <c r="F23" s="4">
        <v>-304.07776733999998</v>
      </c>
      <c r="L23" s="68" t="str">
        <f t="shared" ref="L23" si="52">INDEX($B$2:$B$6, MATCH(MIN(C22:C26),C22:C26,0))</f>
        <v>top</v>
      </c>
      <c r="M23" s="68" t="str">
        <f t="shared" ref="M23" si="53">INDEX($B$2:$B$6, MATCH(MIN(D22:D26),D22:D26,0))</f>
        <v>hollow1</v>
      </c>
      <c r="N23" s="68" t="str">
        <f t="shared" ref="N23" si="54">INDEX($B$2:$B$6, MATCH(MIN(E22:E26),E22:E26,0))</f>
        <v>top2</v>
      </c>
      <c r="O23" s="68" t="str">
        <f t="shared" ref="O23" si="55">INDEX($B$2:$B$6, MATCH(MIN(F22:F26),F22:F26,0))</f>
        <v>hollow2</v>
      </c>
      <c r="AA23">
        <f t="shared" si="7"/>
        <v>-295.25725147999998</v>
      </c>
      <c r="AC23" s="76" t="s">
        <v>12</v>
      </c>
      <c r="AD23" s="70" t="s">
        <v>25</v>
      </c>
      <c r="AE23" s="74">
        <f t="shared" si="8"/>
        <v>8.57301500000065E-2</v>
      </c>
      <c r="AF23" s="74">
        <f t="shared" si="9"/>
        <v>-1.7183112400000429</v>
      </c>
      <c r="AG23" s="74">
        <f t="shared" si="10"/>
        <v>-0.41175363000002863</v>
      </c>
      <c r="AH23" s="74">
        <f t="shared" si="11"/>
        <v>0.43348413999999957</v>
      </c>
    </row>
    <row r="24" spans="1:34" x14ac:dyDescent="0.35">
      <c r="A24" s="83" t="s">
        <v>12</v>
      </c>
      <c r="B24" s="4" t="s">
        <v>32</v>
      </c>
      <c r="C24" s="4">
        <v>-316.88861578000001</v>
      </c>
      <c r="D24" s="6">
        <v>-308.52524032999997</v>
      </c>
      <c r="E24" s="4">
        <v>-298.32562403999998</v>
      </c>
      <c r="F24" s="4">
        <v>-303.90305082999998</v>
      </c>
      <c r="AA24">
        <f t="shared" si="7"/>
        <v>-295.25725147999998</v>
      </c>
      <c r="AC24" s="76" t="s">
        <v>12</v>
      </c>
      <c r="AD24" s="70" t="s">
        <v>32</v>
      </c>
      <c r="AE24" s="74">
        <f t="shared" si="8"/>
        <v>0.40663569999997007</v>
      </c>
      <c r="AF24" s="74">
        <f t="shared" si="9"/>
        <v>-1.1499888499999944</v>
      </c>
      <c r="AG24" s="74">
        <f t="shared" si="10"/>
        <v>0.51062743999999993</v>
      </c>
      <c r="AH24" s="74">
        <f t="shared" si="11"/>
        <v>0.60820064999999568</v>
      </c>
    </row>
    <row r="25" spans="1:34" x14ac:dyDescent="0.35">
      <c r="A25" s="83" t="s">
        <v>12</v>
      </c>
      <c r="B25" s="4" t="s">
        <v>8</v>
      </c>
      <c r="C25" s="4">
        <v>-317.36858164</v>
      </c>
      <c r="D25" s="4">
        <v>-309.09420714999999</v>
      </c>
      <c r="E25" s="4">
        <v>-298.84150433000002</v>
      </c>
      <c r="F25" s="4">
        <v>-304.45025722000003</v>
      </c>
      <c r="AA25">
        <f t="shared" si="7"/>
        <v>-295.25725147999998</v>
      </c>
      <c r="AC25" s="76" t="s">
        <v>12</v>
      </c>
      <c r="AD25" s="70" t="s">
        <v>8</v>
      </c>
      <c r="AE25" s="74">
        <f t="shared" si="8"/>
        <v>-7.3330160000022904E-2</v>
      </c>
      <c r="AF25" s="74">
        <f t="shared" si="9"/>
        <v>-1.7189556700000086</v>
      </c>
      <c r="AG25" s="74">
        <f t="shared" si="10"/>
        <v>-5.2528500000410538E-3</v>
      </c>
      <c r="AH25" s="74">
        <f t="shared" si="11"/>
        <v>6.099425999995356E-2</v>
      </c>
    </row>
    <row r="26" spans="1:34" x14ac:dyDescent="0.35">
      <c r="A26" s="83" t="s">
        <v>12</v>
      </c>
      <c r="B26" s="4" t="s">
        <v>26</v>
      </c>
      <c r="C26" s="4">
        <v>-317.1552878</v>
      </c>
      <c r="D26" s="4">
        <v>-308.97571979000003</v>
      </c>
      <c r="E26" s="4">
        <v>-299.14064472000001</v>
      </c>
      <c r="F26" s="4">
        <v>-304.95723813000001</v>
      </c>
      <c r="AA26">
        <f t="shared" si="7"/>
        <v>-295.25725147999998</v>
      </c>
      <c r="AC26" s="76" t="s">
        <v>12</v>
      </c>
      <c r="AD26" s="70" t="s">
        <v>26</v>
      </c>
      <c r="AE26" s="74">
        <f t="shared" si="8"/>
        <v>0.13996367999998283</v>
      </c>
      <c r="AF26" s="74">
        <f t="shared" si="9"/>
        <v>-1.6004683100000481</v>
      </c>
      <c r="AG26" s="74">
        <f t="shared" si="10"/>
        <v>-0.30439324000003198</v>
      </c>
      <c r="AH26" s="74">
        <f t="shared" si="11"/>
        <v>-0.44598665000002802</v>
      </c>
    </row>
    <row r="27" spans="1:34" x14ac:dyDescent="0.35">
      <c r="A27" s="83" t="s">
        <v>13</v>
      </c>
      <c r="B27" s="4" t="s">
        <v>7</v>
      </c>
      <c r="C27" s="4">
        <v>-313.39748115999998</v>
      </c>
      <c r="D27" s="4">
        <v>-304.84802960000002</v>
      </c>
      <c r="E27" s="4">
        <v>-295.15505431999998</v>
      </c>
      <c r="F27" s="4">
        <v>-300.23217327999998</v>
      </c>
      <c r="G27">
        <f>MIN(C27:C31)-C27</f>
        <v>-0.22432765000002064</v>
      </c>
      <c r="H27">
        <f t="shared" ref="H27" si="56">MIN(D27:D31)-D27</f>
        <v>-0.30721137000000454</v>
      </c>
      <c r="I27">
        <f t="shared" ref="I27" si="57">MIN(E27:E31)-E27</f>
        <v>-0.45868835000004538</v>
      </c>
      <c r="J27">
        <f t="shared" ref="J27" si="58">MIN(F27:F31)-F27</f>
        <v>-0.29315410000003794</v>
      </c>
      <c r="L27">
        <f t="shared" ref="L27" si="59">MIN(C27:C31)</f>
        <v>-313.62180881</v>
      </c>
      <c r="M27">
        <f t="shared" ref="M27" si="60">MIN(D27:D31)</f>
        <v>-305.15524097000002</v>
      </c>
      <c r="N27">
        <f t="shared" ref="N27" si="61">MIN(E27:E31)</f>
        <v>-295.61374267000002</v>
      </c>
      <c r="O27">
        <f t="shared" ref="O27" si="62">MIN(F27:F31)</f>
        <v>-300.52532738000002</v>
      </c>
      <c r="AA27">
        <f t="shared" si="7"/>
        <v>-291.82972609000001</v>
      </c>
      <c r="AC27" s="76" t="s">
        <v>13</v>
      </c>
      <c r="AD27" s="70" t="s">
        <v>7</v>
      </c>
      <c r="AE27" s="74">
        <f t="shared" si="8"/>
        <v>0.47024493000002421</v>
      </c>
      <c r="AF27" s="74">
        <f t="shared" si="9"/>
        <v>-0.90030351000000941</v>
      </c>
      <c r="AG27" s="74">
        <f t="shared" si="10"/>
        <v>0.25367177000003194</v>
      </c>
      <c r="AH27" s="74">
        <f t="shared" si="11"/>
        <v>0.8515528100000247</v>
      </c>
    </row>
    <row r="28" spans="1:34" x14ac:dyDescent="0.35">
      <c r="A28" s="83" t="s">
        <v>13</v>
      </c>
      <c r="B28" s="4" t="s">
        <v>25</v>
      </c>
      <c r="C28" s="4">
        <v>-313.62180881</v>
      </c>
      <c r="D28" s="4">
        <v>-305.15322286000003</v>
      </c>
      <c r="E28" s="5">
        <v>-295.61374267000002</v>
      </c>
      <c r="F28" s="4">
        <v>-300.28667474000002</v>
      </c>
      <c r="L28" s="68" t="str">
        <f t="shared" ref="L28" si="63">INDEX($B$2:$B$6, MATCH(MIN(C27:C31),C27:C31,0))</f>
        <v>top2</v>
      </c>
      <c r="M28" s="68" t="str">
        <f t="shared" ref="M28" si="64">INDEX($B$2:$B$6, MATCH(MIN(D27:D31),D27:D31,0))</f>
        <v>hollow1</v>
      </c>
      <c r="N28" s="68" t="str">
        <f t="shared" ref="N28" si="65">INDEX($B$2:$B$6, MATCH(MIN(E27:E31),E27:E31,0))</f>
        <v>top2</v>
      </c>
      <c r="O28" s="68" t="str">
        <f t="shared" ref="O28" si="66">INDEX($B$2:$B$6, MATCH(MIN(F27:F31),F27:F31,0))</f>
        <v>hollow2</v>
      </c>
      <c r="AA28">
        <f t="shared" si="7"/>
        <v>-291.82972609000001</v>
      </c>
      <c r="AC28" s="76" t="s">
        <v>13</v>
      </c>
      <c r="AD28" s="70" t="s">
        <v>25</v>
      </c>
      <c r="AE28" s="74">
        <f t="shared" si="8"/>
        <v>0.24591728000000357</v>
      </c>
      <c r="AF28" s="74">
        <f t="shared" si="9"/>
        <v>-1.2054967700000194</v>
      </c>
      <c r="AG28" s="74">
        <f t="shared" si="10"/>
        <v>-0.20501658000001344</v>
      </c>
      <c r="AH28" s="74">
        <f t="shared" si="11"/>
        <v>0.79705134999998473</v>
      </c>
    </row>
    <row r="29" spans="1:34" x14ac:dyDescent="0.35">
      <c r="A29" s="83" t="s">
        <v>13</v>
      </c>
      <c r="B29" s="4" t="s">
        <v>32</v>
      </c>
      <c r="C29" s="4">
        <v>-313.32998395999999</v>
      </c>
      <c r="D29" s="4">
        <v>-304.65391440000002</v>
      </c>
      <c r="E29" s="4">
        <v>-294.79683944999999</v>
      </c>
      <c r="F29" s="4">
        <v>-299.79245302999999</v>
      </c>
      <c r="AA29">
        <f t="shared" si="7"/>
        <v>-291.82972609000001</v>
      </c>
      <c r="AC29" s="76" t="s">
        <v>13</v>
      </c>
      <c r="AD29" s="70" t="s">
        <v>32</v>
      </c>
      <c r="AE29" s="74">
        <f t="shared" si="8"/>
        <v>0.53774213000001536</v>
      </c>
      <c r="AF29" s="74">
        <f t="shared" si="9"/>
        <v>-0.70618831000001059</v>
      </c>
      <c r="AG29" s="74">
        <f t="shared" si="10"/>
        <v>0.61188664000001536</v>
      </c>
      <c r="AH29" s="74">
        <f t="shared" si="11"/>
        <v>1.2912730600000182</v>
      </c>
    </row>
    <row r="30" spans="1:34" x14ac:dyDescent="0.35">
      <c r="A30" s="83" t="s">
        <v>13</v>
      </c>
      <c r="B30" s="4" t="s">
        <v>8</v>
      </c>
      <c r="C30" s="4">
        <v>-313.61242489</v>
      </c>
      <c r="D30" s="4">
        <v>-305.15524097000002</v>
      </c>
      <c r="E30" s="4">
        <v>-295.30995734999999</v>
      </c>
      <c r="F30" s="4">
        <v>-300.28702620000001</v>
      </c>
      <c r="AA30">
        <f t="shared" si="7"/>
        <v>-291.82972609000001</v>
      </c>
      <c r="AC30" s="76" t="s">
        <v>13</v>
      </c>
      <c r="AD30" s="70" t="s">
        <v>8</v>
      </c>
      <c r="AE30" s="74">
        <f t="shared" si="8"/>
        <v>0.25530120000000833</v>
      </c>
      <c r="AF30" s="74">
        <f t="shared" si="9"/>
        <v>-1.2075148800000139</v>
      </c>
      <c r="AG30" s="74">
        <f t="shared" si="10"/>
        <v>9.8768740000017896E-2</v>
      </c>
      <c r="AH30" s="74">
        <f t="shared" si="11"/>
        <v>0.79669988999999442</v>
      </c>
    </row>
    <row r="31" spans="1:34" x14ac:dyDescent="0.35">
      <c r="A31" s="83" t="s">
        <v>13</v>
      </c>
      <c r="B31" s="4" t="s">
        <v>26</v>
      </c>
      <c r="C31" s="4">
        <v>-313.56863315999999</v>
      </c>
      <c r="D31" s="4">
        <v>-305.15316134</v>
      </c>
      <c r="E31" s="4">
        <v>-295.26411636</v>
      </c>
      <c r="F31" s="4">
        <v>-300.52532738000002</v>
      </c>
      <c r="AA31">
        <f t="shared" si="7"/>
        <v>-291.82972609000001</v>
      </c>
      <c r="AC31" s="76" t="s">
        <v>13</v>
      </c>
      <c r="AD31" s="70" t="s">
        <v>26</v>
      </c>
      <c r="AE31" s="74">
        <f t="shared" si="8"/>
        <v>0.2990929300000178</v>
      </c>
      <c r="AF31" s="74">
        <f t="shared" si="9"/>
        <v>-1.2054352499999883</v>
      </c>
      <c r="AG31" s="74">
        <f t="shared" si="10"/>
        <v>0.14460973000000577</v>
      </c>
      <c r="AH31" s="74">
        <f t="shared" si="11"/>
        <v>0.55839870999998675</v>
      </c>
    </row>
    <row r="32" spans="1:34" x14ac:dyDescent="0.35">
      <c r="A32" s="83" t="s">
        <v>14</v>
      </c>
      <c r="B32" s="4" t="s">
        <v>7</v>
      </c>
      <c r="C32" s="4">
        <v>-308.18360206</v>
      </c>
      <c r="D32" s="4">
        <v>-299.43259131999997</v>
      </c>
      <c r="E32" s="4">
        <v>-289.71723944000001</v>
      </c>
      <c r="F32" s="4">
        <v>-294.77746930000001</v>
      </c>
      <c r="G32">
        <f>MIN(C32:C36)-C32</f>
        <v>-7.8157589999989341E-2</v>
      </c>
      <c r="H32">
        <f t="shared" ref="H32" si="67">MIN(D32:D36)-D32</f>
        <v>0</v>
      </c>
      <c r="I32">
        <f t="shared" ref="I32" si="68">MIN(E32:E36)-E32</f>
        <v>-0.91332893999998532</v>
      </c>
      <c r="J32">
        <f t="shared" ref="J32" si="69">MIN(F32:F36)-F32</f>
        <v>-1.5554712200000154</v>
      </c>
      <c r="L32">
        <f t="shared" ref="L32" si="70">MIN(C32:C36)</f>
        <v>-308.26175964999999</v>
      </c>
      <c r="M32">
        <f t="shared" ref="M32" si="71">MIN(D32:D36)</f>
        <v>-299.43259131999997</v>
      </c>
      <c r="N32">
        <f>MIN(E32,E34:E36)</f>
        <v>-290.04220141000002</v>
      </c>
      <c r="O32">
        <f>MIN(F32:F35)</f>
        <v>-294.99400863</v>
      </c>
      <c r="AA32">
        <f t="shared" si="7"/>
        <v>-286.82059679999998</v>
      </c>
      <c r="AC32" s="76" t="s">
        <v>14</v>
      </c>
      <c r="AD32" s="70" t="s">
        <v>7</v>
      </c>
      <c r="AE32" s="74">
        <f t="shared" si="8"/>
        <v>0.67499473999997717</v>
      </c>
      <c r="AF32" s="74">
        <f t="shared" si="9"/>
        <v>-0.49399451999999577</v>
      </c>
      <c r="AG32" s="74">
        <f t="shared" si="10"/>
        <v>0.6823573599999615</v>
      </c>
      <c r="AH32" s="74">
        <f t="shared" si="11"/>
        <v>1.2971274999999687</v>
      </c>
    </row>
    <row r="33" spans="1:34" x14ac:dyDescent="0.35">
      <c r="A33" s="83" t="s">
        <v>14</v>
      </c>
      <c r="B33" s="4" t="s">
        <v>25</v>
      </c>
      <c r="C33" s="4">
        <v>-308.13324254999998</v>
      </c>
      <c r="D33" s="4">
        <v>-299.37129978000002</v>
      </c>
      <c r="E33" s="5">
        <v>-290.63056838</v>
      </c>
      <c r="F33" s="4">
        <v>-294.76065149999999</v>
      </c>
      <c r="L33" s="68" t="str">
        <f t="shared" ref="L33" si="72">INDEX($B$2:$B$6, MATCH(MIN(C32:C36),C32:C36,0))</f>
        <v>top3</v>
      </c>
      <c r="M33" s="68" t="str">
        <f t="shared" ref="M33" si="73">INDEX($B$2:$B$6, MATCH(MIN(D32:D36),D32:D36,0))</f>
        <v>top</v>
      </c>
      <c r="N33" s="68" t="str">
        <f t="shared" ref="N33" si="74">INDEX($B$2:$B$6, MATCH(MIN(E32:E36),E32:E36,0))</f>
        <v>top2</v>
      </c>
      <c r="O33" s="68" t="str">
        <f t="shared" ref="O33" si="75">INDEX($B$2:$B$6, MATCH(MIN(F32:F36),F32:F36,0))</f>
        <v>hollow2</v>
      </c>
      <c r="AA33">
        <f t="shared" si="7"/>
        <v>-286.82059679999998</v>
      </c>
      <c r="AC33" s="76" t="s">
        <v>14</v>
      </c>
      <c r="AD33" s="70" t="s">
        <v>25</v>
      </c>
      <c r="AE33" s="74">
        <f t="shared" si="8"/>
        <v>0.72535424999999831</v>
      </c>
      <c r="AF33" s="74">
        <f t="shared" si="9"/>
        <v>-0.43270298000003926</v>
      </c>
      <c r="AG33" s="74">
        <f t="shared" si="10"/>
        <v>-0.23097158000002382</v>
      </c>
      <c r="AH33" s="74">
        <f t="shared" si="11"/>
        <v>1.3139452999999812</v>
      </c>
    </row>
    <row r="34" spans="1:34" x14ac:dyDescent="0.35">
      <c r="A34" s="83" t="s">
        <v>14</v>
      </c>
      <c r="B34" s="4" t="s">
        <v>32</v>
      </c>
      <c r="C34" s="4">
        <v>-308.26175964999999</v>
      </c>
      <c r="D34" s="4">
        <v>-299.16508302</v>
      </c>
      <c r="E34" s="4">
        <v>-289.78581796999998</v>
      </c>
      <c r="F34" s="4">
        <v>-294.99400863</v>
      </c>
      <c r="AA34">
        <f t="shared" si="7"/>
        <v>-286.82059679999998</v>
      </c>
      <c r="AC34" s="76" t="s">
        <v>14</v>
      </c>
      <c r="AD34" s="70" t="s">
        <v>32</v>
      </c>
      <c r="AE34" s="74">
        <f t="shared" si="8"/>
        <v>0.59683714999998783</v>
      </c>
      <c r="AF34" s="74">
        <f t="shared" si="9"/>
        <v>-0.22648622000002128</v>
      </c>
      <c r="AG34" s="74">
        <f t="shared" si="10"/>
        <v>0.61377882999999356</v>
      </c>
      <c r="AH34" s="74">
        <f t="shared" si="11"/>
        <v>1.0805881699999795</v>
      </c>
    </row>
    <row r="35" spans="1:34" x14ac:dyDescent="0.35">
      <c r="A35" s="83" t="s">
        <v>14</v>
      </c>
      <c r="B35" s="4" t="s">
        <v>8</v>
      </c>
      <c r="C35" s="4">
        <v>-308.24373562</v>
      </c>
      <c r="D35" s="4">
        <v>-299.36614371000002</v>
      </c>
      <c r="E35" s="4">
        <v>-290.01958916000001</v>
      </c>
      <c r="F35" s="4">
        <v>-294.93246325000001</v>
      </c>
      <c r="AA35">
        <f t="shared" si="7"/>
        <v>-286.82059679999998</v>
      </c>
      <c r="AC35" s="76" t="s">
        <v>14</v>
      </c>
      <c r="AD35" s="70" t="s">
        <v>8</v>
      </c>
      <c r="AE35" s="74">
        <f t="shared" si="8"/>
        <v>0.61486117999998013</v>
      </c>
      <c r="AF35" s="74">
        <f t="shared" si="9"/>
        <v>-0.42754691000004108</v>
      </c>
      <c r="AG35" s="74">
        <f t="shared" si="10"/>
        <v>0.38000763999996634</v>
      </c>
      <c r="AH35" s="74">
        <f t="shared" si="11"/>
        <v>1.1421335499999636</v>
      </c>
    </row>
    <row r="36" spans="1:34" x14ac:dyDescent="0.35">
      <c r="A36" s="83" t="s">
        <v>14</v>
      </c>
      <c r="B36" s="4" t="s">
        <v>26</v>
      </c>
      <c r="C36" s="4">
        <v>-308.15281381</v>
      </c>
      <c r="D36" s="4">
        <v>-299.27713473</v>
      </c>
      <c r="E36" s="4">
        <v>-290.04220141000002</v>
      </c>
      <c r="F36" s="4">
        <v>-296.33294052000002</v>
      </c>
      <c r="AA36">
        <f t="shared" si="7"/>
        <v>-286.82059679999998</v>
      </c>
      <c r="AC36" s="76" t="s">
        <v>14</v>
      </c>
      <c r="AD36" s="70" t="s">
        <v>26</v>
      </c>
      <c r="AE36" s="74">
        <f t="shared" si="8"/>
        <v>0.70578298999997768</v>
      </c>
      <c r="AF36" s="74">
        <f t="shared" si="9"/>
        <v>-0.33853793000002419</v>
      </c>
      <c r="AG36" s="74">
        <f t="shared" si="10"/>
        <v>0.35739538999995757</v>
      </c>
      <c r="AH36" s="74">
        <f t="shared" si="11"/>
        <v>-0.25834372000004668</v>
      </c>
    </row>
    <row r="37" spans="1:34" x14ac:dyDescent="0.35">
      <c r="A37" s="83" t="s">
        <v>15</v>
      </c>
      <c r="B37" s="4" t="s">
        <v>7</v>
      </c>
      <c r="C37" s="4">
        <v>-299.59613798999999</v>
      </c>
      <c r="D37" s="4">
        <v>-291.14993558999998</v>
      </c>
      <c r="E37" s="4">
        <v>-281.82726650000001</v>
      </c>
      <c r="F37" s="4">
        <v>-286.72303826000001</v>
      </c>
      <c r="G37">
        <f>MIN(C37:C41)-C37</f>
        <v>-0.49644757999999456</v>
      </c>
      <c r="H37">
        <f t="shared" ref="H37" si="76">MIN(D37:D41)-D37</f>
        <v>0</v>
      </c>
      <c r="I37">
        <f t="shared" ref="I37" si="77">MIN(E37:E41)-E37</f>
        <v>-0.83511053000000857</v>
      </c>
      <c r="J37">
        <f t="shared" ref="J37" si="78">MIN(F37:F41)-F37</f>
        <v>-1.782368560000009</v>
      </c>
      <c r="L37">
        <f t="shared" ref="L37" si="79">MIN(C37:C41)</f>
        <v>-300.09258556999998</v>
      </c>
      <c r="M37">
        <f t="shared" ref="M37" si="80">MIN(D37:D41)</f>
        <v>-291.14993558999998</v>
      </c>
      <c r="N37">
        <f>MIN(E37,E39:E41)</f>
        <v>-281.9215787</v>
      </c>
      <c r="O37">
        <f>MIN(F37:F40)</f>
        <v>-287.12720316999997</v>
      </c>
      <c r="AA37">
        <f t="shared" si="7"/>
        <v>-278.77933356</v>
      </c>
      <c r="AC37" s="76" t="s">
        <v>15</v>
      </c>
      <c r="AD37" s="70" t="s">
        <v>7</v>
      </c>
      <c r="AE37" s="74">
        <f t="shared" si="8"/>
        <v>1.2211955700000092</v>
      </c>
      <c r="AF37" s="74">
        <f t="shared" si="9"/>
        <v>-0.25260202999998604</v>
      </c>
      <c r="AG37" s="74">
        <f t="shared" si="10"/>
        <v>0.53106705999999049</v>
      </c>
      <c r="AH37" s="74">
        <f t="shared" si="11"/>
        <v>1.310295299999988</v>
      </c>
    </row>
    <row r="38" spans="1:34" x14ac:dyDescent="0.35">
      <c r="A38" s="83" t="s">
        <v>15</v>
      </c>
      <c r="B38" s="4" t="s">
        <v>25</v>
      </c>
      <c r="C38" s="4">
        <v>-299.64080416000002</v>
      </c>
      <c r="D38" s="4">
        <v>-291.13851663999998</v>
      </c>
      <c r="E38" s="4">
        <v>-282.66237703000002</v>
      </c>
      <c r="F38" s="4">
        <v>-286.81296337999999</v>
      </c>
      <c r="L38" s="68" t="str">
        <f t="shared" ref="L38" si="81">INDEX($B$2:$B$6, MATCH(MIN(C37:C41),C37:C41,0))</f>
        <v>hollow1</v>
      </c>
      <c r="M38" s="68" t="str">
        <f t="shared" ref="M38" si="82">INDEX($B$2:$B$6, MATCH(MIN(D37:D41),D37:D41,0))</f>
        <v>top</v>
      </c>
      <c r="N38" s="68" t="str">
        <f t="shared" ref="N38" si="83">INDEX($B$2:$B$6, MATCH(MIN(E37:E41),E37:E41,0))</f>
        <v>top2</v>
      </c>
      <c r="O38" s="68" t="str">
        <f t="shared" ref="O38" si="84">INDEX($B$2:$B$6, MATCH(MIN(F37:F41),F37:F41,0))</f>
        <v>hollow2</v>
      </c>
      <c r="AA38">
        <f t="shared" si="7"/>
        <v>-278.77933356</v>
      </c>
      <c r="AC38" s="76" t="s">
        <v>15</v>
      </c>
      <c r="AD38" s="70" t="s">
        <v>25</v>
      </c>
      <c r="AE38" s="74">
        <f t="shared" si="8"/>
        <v>1.1765293999999815</v>
      </c>
      <c r="AF38" s="74">
        <f t="shared" si="9"/>
        <v>-0.24118307999997946</v>
      </c>
      <c r="AG38" s="74">
        <f t="shared" si="10"/>
        <v>-0.30404347000001808</v>
      </c>
      <c r="AH38" s="74">
        <f t="shared" si="11"/>
        <v>1.2203701800000126</v>
      </c>
    </row>
    <row r="39" spans="1:34" x14ac:dyDescent="0.35">
      <c r="A39" s="83" t="s">
        <v>15</v>
      </c>
      <c r="B39" s="4" t="s">
        <v>32</v>
      </c>
      <c r="C39" s="4">
        <v>-300.08667921</v>
      </c>
      <c r="D39" s="4">
        <v>-290.99200596999998</v>
      </c>
      <c r="E39" s="4">
        <v>-281.72618425000002</v>
      </c>
      <c r="F39" s="4">
        <v>-286.48084383999998</v>
      </c>
      <c r="AA39">
        <f t="shared" si="7"/>
        <v>-278.77933356</v>
      </c>
      <c r="AC39" s="76" t="s">
        <v>15</v>
      </c>
      <c r="AD39" s="70" t="s">
        <v>32</v>
      </c>
      <c r="AE39" s="74">
        <f t="shared" si="8"/>
        <v>0.73065434999999779</v>
      </c>
      <c r="AF39" s="74">
        <f t="shared" si="9"/>
        <v>-9.467240999998161E-2</v>
      </c>
      <c r="AG39" s="74">
        <f t="shared" si="10"/>
        <v>0.63214930999998087</v>
      </c>
      <c r="AH39" s="74">
        <f t="shared" si="11"/>
        <v>1.5524897200000205</v>
      </c>
    </row>
    <row r="40" spans="1:34" x14ac:dyDescent="0.35">
      <c r="A40" s="83" t="s">
        <v>15</v>
      </c>
      <c r="B40" s="4" t="s">
        <v>8</v>
      </c>
      <c r="C40" s="4">
        <v>-300.09258556999998</v>
      </c>
      <c r="D40" s="4">
        <v>-291.01734372999999</v>
      </c>
      <c r="E40" s="5">
        <v>-281.9215787</v>
      </c>
      <c r="F40" s="4">
        <v>-287.12720316999997</v>
      </c>
      <c r="AA40">
        <f t="shared" si="7"/>
        <v>-278.77933356</v>
      </c>
      <c r="AC40" s="76" t="s">
        <v>15</v>
      </c>
      <c r="AD40" s="70" t="s">
        <v>8</v>
      </c>
      <c r="AE40" s="74">
        <f t="shared" si="8"/>
        <v>0.72474799000001466</v>
      </c>
      <c r="AF40" s="74">
        <f t="shared" si="9"/>
        <v>-0.12001016999999514</v>
      </c>
      <c r="AG40" s="74">
        <f t="shared" si="10"/>
        <v>0.43675486000000019</v>
      </c>
      <c r="AH40" s="74">
        <f t="shared" si="11"/>
        <v>0.90613039000002482</v>
      </c>
    </row>
    <row r="41" spans="1:34" x14ac:dyDescent="0.35">
      <c r="A41" s="83" t="s">
        <v>15</v>
      </c>
      <c r="B41" s="4" t="s">
        <v>26</v>
      </c>
      <c r="C41" s="4">
        <v>-299.62106682000001</v>
      </c>
      <c r="D41" s="4">
        <v>-291.01438144999997</v>
      </c>
      <c r="E41" s="4">
        <v>-281.82718717</v>
      </c>
      <c r="F41" s="4">
        <v>-288.50540682000002</v>
      </c>
      <c r="AA41">
        <f t="shared" si="7"/>
        <v>-278.77933356</v>
      </c>
      <c r="AC41" s="76" t="s">
        <v>15</v>
      </c>
      <c r="AD41" s="70" t="s">
        <v>26</v>
      </c>
      <c r="AE41" s="74">
        <f t="shared" si="8"/>
        <v>1.1962667399999876</v>
      </c>
      <c r="AF41" s="74">
        <f t="shared" si="9"/>
        <v>-0.1170478899999754</v>
      </c>
      <c r="AG41" s="74">
        <f t="shared" si="10"/>
        <v>0.53114638999999597</v>
      </c>
      <c r="AH41" s="74">
        <f t="shared" si="11"/>
        <v>-0.47207326000002103</v>
      </c>
    </row>
    <row r="42" spans="1:34" x14ac:dyDescent="0.35">
      <c r="A42" s="83" t="s">
        <v>16</v>
      </c>
      <c r="B42" s="4" t="s">
        <v>7</v>
      </c>
      <c r="C42" s="4">
        <v>-291.01152992999999</v>
      </c>
      <c r="D42" s="4">
        <v>-281.74643665000002</v>
      </c>
      <c r="E42" s="4">
        <v>-272.39541625999999</v>
      </c>
      <c r="F42" s="4">
        <v>-278.26953788999998</v>
      </c>
      <c r="G42">
        <f>MIN(C42:C46)-C42</f>
        <v>-1.065373000000136E-2</v>
      </c>
      <c r="H42">
        <f t="shared" ref="H42" si="85">MIN(D42:D46)-D42</f>
        <v>-2.201308999997309E-2</v>
      </c>
      <c r="I42">
        <f t="shared" ref="I42" si="86">MIN(E42:E46)-E42</f>
        <v>-0.14497844999999643</v>
      </c>
      <c r="J42">
        <f t="shared" ref="J42" si="87">MIN(F42:F46)-F42</f>
        <v>-0.36677439999999706</v>
      </c>
      <c r="L42">
        <f t="shared" ref="L42" si="88">MIN(C42:C46)</f>
        <v>-291.02218366</v>
      </c>
      <c r="M42">
        <f t="shared" ref="M42" si="89">MIN(D42:D46)</f>
        <v>-281.76844973999999</v>
      </c>
      <c r="N42">
        <f t="shared" ref="N42" si="90">MIN(E42:E46)</f>
        <v>-272.54039470999999</v>
      </c>
      <c r="O42">
        <f t="shared" ref="O42" si="91">MIN(F42:F46)</f>
        <v>-278.63631228999998</v>
      </c>
      <c r="AA42">
        <f t="shared" si="7"/>
        <v>-269.51454509000001</v>
      </c>
      <c r="AC42" s="76" t="s">
        <v>16</v>
      </c>
      <c r="AD42" s="70" t="s">
        <v>7</v>
      </c>
      <c r="AE42" s="74">
        <f t="shared" si="8"/>
        <v>0.54101516000001793</v>
      </c>
      <c r="AF42" s="74">
        <f t="shared" si="9"/>
        <v>-0.11389156000000789</v>
      </c>
      <c r="AG42" s="74">
        <f t="shared" si="10"/>
        <v>0.69812883000002257</v>
      </c>
      <c r="AH42" s="74">
        <f t="shared" si="11"/>
        <v>0.49900720000003185</v>
      </c>
    </row>
    <row r="43" spans="1:34" x14ac:dyDescent="0.35">
      <c r="A43" s="83" t="s">
        <v>16</v>
      </c>
      <c r="B43" s="4" t="s">
        <v>25</v>
      </c>
      <c r="C43" s="4">
        <v>-290.79699970000001</v>
      </c>
      <c r="D43" s="4">
        <v>-281.74979022000002</v>
      </c>
      <c r="E43" s="4">
        <v>-272.54039470999999</v>
      </c>
      <c r="F43" s="4">
        <v>-278.50689238000001</v>
      </c>
      <c r="L43" s="68" t="str">
        <f t="shared" ref="L43" si="92">INDEX($B$2:$B$6, MATCH(MIN(C42:C46),C42:C46,0))</f>
        <v>hollow2</v>
      </c>
      <c r="M43" s="68" t="str">
        <f t="shared" ref="M43" si="93">INDEX($B$2:$B$6, MATCH(MIN(D42:D46),D42:D46,0))</f>
        <v>top3</v>
      </c>
      <c r="N43" s="68" t="str">
        <f t="shared" ref="N43" si="94">INDEX($B$2:$B$6, MATCH(MIN(E42:E46),E42:E46,0))</f>
        <v>top2</v>
      </c>
      <c r="O43" s="68" t="str">
        <f t="shared" ref="O43" si="95">INDEX($B$2:$B$6, MATCH(MIN(F42:F46),F42:F46,0))</f>
        <v>hollow2</v>
      </c>
      <c r="AA43">
        <f t="shared" si="7"/>
        <v>-269.51454509000001</v>
      </c>
      <c r="AC43" s="76" t="s">
        <v>16</v>
      </c>
      <c r="AD43" s="70" t="s">
        <v>25</v>
      </c>
      <c r="AE43" s="74">
        <f t="shared" si="8"/>
        <v>0.75554538999999776</v>
      </c>
      <c r="AF43" s="74">
        <f t="shared" si="9"/>
        <v>-0.11724513000000947</v>
      </c>
      <c r="AG43" s="74">
        <f t="shared" si="10"/>
        <v>0.55315038000002614</v>
      </c>
      <c r="AH43" s="74">
        <f t="shared" si="11"/>
        <v>0.26165271000000212</v>
      </c>
    </row>
    <row r="44" spans="1:34" x14ac:dyDescent="0.35">
      <c r="A44" s="83" t="s">
        <v>16</v>
      </c>
      <c r="B44" s="4" t="s">
        <v>32</v>
      </c>
      <c r="C44" s="4">
        <v>-290.70581764000002</v>
      </c>
      <c r="D44" s="4">
        <v>-281.76844973999999</v>
      </c>
      <c r="E44" s="4">
        <v>-272.36459384</v>
      </c>
      <c r="F44" s="4">
        <v>-278.62306131999998</v>
      </c>
      <c r="AA44">
        <f t="shared" si="7"/>
        <v>-269.51454509000001</v>
      </c>
      <c r="AC44" s="76" t="s">
        <v>16</v>
      </c>
      <c r="AD44" s="70" t="s">
        <v>32</v>
      </c>
      <c r="AE44" s="74">
        <f t="shared" si="8"/>
        <v>0.84672744999999194</v>
      </c>
      <c r="AF44" s="74">
        <f t="shared" si="9"/>
        <v>-0.13590464999998098</v>
      </c>
      <c r="AG44" s="74">
        <f t="shared" si="10"/>
        <v>0.72895125000001526</v>
      </c>
      <c r="AH44" s="74">
        <f t="shared" si="11"/>
        <v>0.14548377000003621</v>
      </c>
    </row>
    <row r="45" spans="1:34" x14ac:dyDescent="0.35">
      <c r="A45" s="83" t="s">
        <v>16</v>
      </c>
      <c r="B45" s="4" t="s">
        <v>8</v>
      </c>
      <c r="C45" s="4">
        <v>-290.78412886000001</v>
      </c>
      <c r="D45" s="4">
        <v>-281.75603311999998</v>
      </c>
      <c r="E45" s="4">
        <v>-272.41422212999998</v>
      </c>
      <c r="F45" s="4">
        <v>-278.48355172999999</v>
      </c>
      <c r="AA45">
        <f t="shared" si="7"/>
        <v>-269.51454509000001</v>
      </c>
      <c r="AC45" s="76" t="s">
        <v>16</v>
      </c>
      <c r="AD45" s="70" t="s">
        <v>8</v>
      </c>
      <c r="AE45" s="74">
        <f t="shared" si="8"/>
        <v>0.76841623000000281</v>
      </c>
      <c r="AF45" s="74">
        <f t="shared" si="9"/>
        <v>-0.12348802999997055</v>
      </c>
      <c r="AG45" s="74">
        <f t="shared" si="10"/>
        <v>0.67932296000002834</v>
      </c>
      <c r="AH45" s="74">
        <f t="shared" si="11"/>
        <v>0.28499336000002495</v>
      </c>
    </row>
    <row r="46" spans="1:34" x14ac:dyDescent="0.35">
      <c r="A46" s="83" t="s">
        <v>16</v>
      </c>
      <c r="B46" s="4" t="s">
        <v>26</v>
      </c>
      <c r="C46" s="4">
        <v>-291.02218366</v>
      </c>
      <c r="D46" s="4">
        <v>-281.75512788999998</v>
      </c>
      <c r="E46" s="5">
        <v>-272.45918075999998</v>
      </c>
      <c r="F46" s="4">
        <v>-278.63631228999998</v>
      </c>
      <c r="AA46">
        <f t="shared" si="7"/>
        <v>-269.51454509000001</v>
      </c>
      <c r="AC46" s="76" t="s">
        <v>16</v>
      </c>
      <c r="AD46" s="70" t="s">
        <v>26</v>
      </c>
      <c r="AE46" s="74">
        <f t="shared" si="8"/>
        <v>0.53036143000001656</v>
      </c>
      <c r="AF46" s="74">
        <f t="shared" si="9"/>
        <v>-0.12258279999996979</v>
      </c>
      <c r="AG46" s="74">
        <f t="shared" si="10"/>
        <v>0.6343643300000319</v>
      </c>
      <c r="AH46" s="74">
        <f t="shared" si="11"/>
        <v>0.13223280000003479</v>
      </c>
    </row>
    <row r="47" spans="1:34" x14ac:dyDescent="0.35">
      <c r="A47" s="83" t="s">
        <v>17</v>
      </c>
      <c r="B47" s="4" t="s">
        <v>7</v>
      </c>
      <c r="C47" s="4">
        <v>-326.51916297000002</v>
      </c>
      <c r="D47" s="4">
        <v>-316.64695026999999</v>
      </c>
      <c r="E47" s="4">
        <v>-306.67273143</v>
      </c>
      <c r="F47" s="4">
        <v>-313.61606108000001</v>
      </c>
      <c r="G47">
        <f>MIN(C47:C51)-C47</f>
        <v>0</v>
      </c>
      <c r="H47">
        <f t="shared" ref="H47" si="96">MIN(D47:D51)-D47</f>
        <v>-2.3196270000028107E-2</v>
      </c>
      <c r="I47">
        <f t="shared" ref="I47" si="97">MIN(E47:E51)-E47</f>
        <v>-0.83158846999998559</v>
      </c>
      <c r="J47">
        <f t="shared" ref="J47" si="98">MIN(F47:F51)-F47</f>
        <v>-1.3384277000000111</v>
      </c>
      <c r="L47">
        <f t="shared" ref="L47" si="99">MIN(C47:C51)</f>
        <v>-326.51916297000002</v>
      </c>
      <c r="M47">
        <f t="shared" ref="M47" si="100">MIN(D47:D51)</f>
        <v>-316.67014654000002</v>
      </c>
      <c r="N47">
        <f>MIN(E47:E49,E51)</f>
        <v>-307.50431989999998</v>
      </c>
      <c r="O47">
        <f t="shared" ref="O47" si="101">MIN(F47:F51)</f>
        <v>-314.95448878000002</v>
      </c>
      <c r="AA47">
        <f t="shared" si="7"/>
        <v>-301.71272728000002</v>
      </c>
      <c r="AC47" s="76" t="s">
        <v>17</v>
      </c>
      <c r="AD47" s="70" t="s">
        <v>7</v>
      </c>
      <c r="AE47" s="74">
        <f t="shared" si="8"/>
        <v>-2.7684356900000009</v>
      </c>
      <c r="AF47" s="74">
        <f t="shared" si="9"/>
        <v>-2.8162229899999662</v>
      </c>
      <c r="AG47" s="74">
        <f t="shared" si="10"/>
        <v>-1.3810041499999746</v>
      </c>
      <c r="AH47" s="74">
        <f t="shared" si="11"/>
        <v>-2.6493337999999844</v>
      </c>
    </row>
    <row r="48" spans="1:34" x14ac:dyDescent="0.35">
      <c r="A48" s="83" t="s">
        <v>17</v>
      </c>
      <c r="B48" s="4" t="s">
        <v>25</v>
      </c>
      <c r="C48" s="6">
        <v>-324.76798352999998</v>
      </c>
      <c r="D48" s="6">
        <v>-315.53466308999998</v>
      </c>
      <c r="E48" s="5">
        <v>-307.50431989999998</v>
      </c>
      <c r="F48" s="4">
        <v>-313.13820571999997</v>
      </c>
      <c r="L48" s="68" t="str">
        <f t="shared" ref="L48" si="102">INDEX($B$2:$B$6, MATCH(MIN(C47:C51),C47:C51,0))</f>
        <v>top</v>
      </c>
      <c r="M48" s="68" t="str">
        <f t="shared" ref="M48" si="103">INDEX($B$2:$B$6, MATCH(MIN(D47:D51),D47:D51,0))</f>
        <v>top3</v>
      </c>
      <c r="N48" s="68" t="str">
        <f t="shared" ref="N48" si="104">INDEX($B$2:$B$6, MATCH(MIN(E47:E51),E47:E51,0))</f>
        <v>top2</v>
      </c>
      <c r="O48" s="68" t="str">
        <f t="shared" ref="O48" si="105">INDEX($B$2:$B$6, MATCH(MIN(F47:F51),F47:F51,0))</f>
        <v>hollow2</v>
      </c>
      <c r="AA48">
        <f t="shared" si="7"/>
        <v>-301.71272728000002</v>
      </c>
      <c r="AC48" s="76" t="s">
        <v>17</v>
      </c>
      <c r="AD48" s="70" t="s">
        <v>25</v>
      </c>
      <c r="AE48" s="74">
        <f t="shared" si="8"/>
        <v>-1.0172562499999569</v>
      </c>
      <c r="AF48" s="74">
        <f t="shared" si="9"/>
        <v>-1.7039358099999564</v>
      </c>
      <c r="AG48" s="74">
        <f t="shared" si="10"/>
        <v>-2.2125926199999602</v>
      </c>
      <c r="AH48" s="74">
        <f t="shared" si="11"/>
        <v>-2.1714784399999494</v>
      </c>
    </row>
    <row r="49" spans="1:34" x14ac:dyDescent="0.35">
      <c r="A49" s="83" t="s">
        <v>17</v>
      </c>
      <c r="B49" s="4" t="s">
        <v>32</v>
      </c>
      <c r="C49" s="4">
        <v>-326.51535160999998</v>
      </c>
      <c r="D49" s="4">
        <v>-316.67014654000002</v>
      </c>
      <c r="E49" s="4">
        <v>-305.47423643000002</v>
      </c>
      <c r="F49" s="4">
        <v>-313.06545516</v>
      </c>
      <c r="AA49">
        <f t="shared" si="7"/>
        <v>-301.71272728000002</v>
      </c>
      <c r="AC49" s="76" t="s">
        <v>17</v>
      </c>
      <c r="AD49" s="70" t="s">
        <v>32</v>
      </c>
      <c r="AE49" s="74">
        <f t="shared" si="8"/>
        <v>-2.764624329999958</v>
      </c>
      <c r="AF49" s="74">
        <f t="shared" si="9"/>
        <v>-2.8394192599999943</v>
      </c>
      <c r="AG49" s="74">
        <f t="shared" si="10"/>
        <v>-0.18250914999999468</v>
      </c>
      <c r="AH49" s="74">
        <f t="shared" si="11"/>
        <v>-2.0987278799999749</v>
      </c>
    </row>
    <row r="50" spans="1:34" x14ac:dyDescent="0.35">
      <c r="A50" s="83" t="s">
        <v>17</v>
      </c>
      <c r="B50" s="4" t="s">
        <v>8</v>
      </c>
      <c r="C50" s="6">
        <v>-324.99116118000001</v>
      </c>
      <c r="D50" s="6">
        <v>-315.15143955000002</v>
      </c>
      <c r="E50" s="4">
        <v>-306.48862149000001</v>
      </c>
      <c r="F50" s="4">
        <v>-313.13919095</v>
      </c>
      <c r="AA50">
        <f t="shared" si="7"/>
        <v>-301.71272728000002</v>
      </c>
      <c r="AC50" s="76" t="s">
        <v>17</v>
      </c>
      <c r="AD50" s="70" t="s">
        <v>8</v>
      </c>
      <c r="AE50" s="74">
        <f t="shared" si="8"/>
        <v>-1.240433899999982</v>
      </c>
      <c r="AF50" s="74">
        <f t="shared" si="9"/>
        <v>-1.320712269999996</v>
      </c>
      <c r="AG50" s="74">
        <f t="shared" si="10"/>
        <v>-1.1968942099999897</v>
      </c>
      <c r="AH50" s="74">
        <f t="shared" si="11"/>
        <v>-2.1724636699999755</v>
      </c>
    </row>
    <row r="51" spans="1:34" x14ac:dyDescent="0.35">
      <c r="A51" s="83" t="s">
        <v>17</v>
      </c>
      <c r="B51" s="4" t="s">
        <v>26</v>
      </c>
      <c r="C51" s="6">
        <v>-325.86858301000001</v>
      </c>
      <c r="D51" s="4">
        <v>-316.66677808999998</v>
      </c>
      <c r="E51" s="4">
        <v>-307.50427251999997</v>
      </c>
      <c r="F51" s="4">
        <v>-314.95448878000002</v>
      </c>
      <c r="AA51">
        <f t="shared" si="7"/>
        <v>-301.71272728000002</v>
      </c>
      <c r="AC51" s="76" t="s">
        <v>17</v>
      </c>
      <c r="AD51" s="70" t="s">
        <v>26</v>
      </c>
      <c r="AE51" s="74">
        <f t="shared" si="8"/>
        <v>-2.1178557299999849</v>
      </c>
      <c r="AF51" s="74">
        <f t="shared" si="9"/>
        <v>-2.8360508099999553</v>
      </c>
      <c r="AG51" s="74">
        <f t="shared" si="10"/>
        <v>-2.2125452399999479</v>
      </c>
      <c r="AH51" s="74">
        <f t="shared" si="11"/>
        <v>-3.9877614999999955</v>
      </c>
    </row>
    <row r="52" spans="1:34" x14ac:dyDescent="0.35">
      <c r="A52" s="83" t="s">
        <v>18</v>
      </c>
      <c r="B52" s="4" t="s">
        <v>7</v>
      </c>
      <c r="C52" s="4">
        <v>-330.62988173999997</v>
      </c>
      <c r="D52" s="4">
        <v>-320.53446107000002</v>
      </c>
      <c r="E52" s="5">
        <v>-311.32421663000002</v>
      </c>
      <c r="F52" s="4">
        <v>-319.00765171</v>
      </c>
      <c r="G52">
        <f>MIN(C52:C56)-C52</f>
        <v>0</v>
      </c>
      <c r="H52">
        <f t="shared" ref="H52" si="106">MIN(D52:D56)-D52</f>
        <v>-0.11280424000000266</v>
      </c>
      <c r="I52">
        <f t="shared" ref="I52" si="107">MIN(E52:E56)-E52</f>
        <v>0</v>
      </c>
      <c r="J52">
        <f t="shared" ref="J52" si="108">MIN(F52:F56)-F52</f>
        <v>0</v>
      </c>
      <c r="L52">
        <f t="shared" ref="L52" si="109">MIN(C52:C56)</f>
        <v>-330.62988173999997</v>
      </c>
      <c r="M52">
        <f t="shared" ref="M52" si="110">MIN(D52:D56)</f>
        <v>-320.64726531000002</v>
      </c>
      <c r="N52">
        <f t="shared" ref="N52" si="111">MIN(E52:E56)</f>
        <v>-311.32421663000002</v>
      </c>
      <c r="O52">
        <f t="shared" ref="O52" si="112">MIN(F52:F56)</f>
        <v>-319.00765171</v>
      </c>
      <c r="AA52">
        <f t="shared" si="7"/>
        <v>-307.14237258999998</v>
      </c>
      <c r="AC52" s="76" t="s">
        <v>18</v>
      </c>
      <c r="AD52" s="70" t="s">
        <v>7</v>
      </c>
      <c r="AE52" s="74">
        <f t="shared" si="8"/>
        <v>-1.4495091499999941</v>
      </c>
      <c r="AF52" s="74">
        <f t="shared" si="9"/>
        <v>-1.2740884800000405</v>
      </c>
      <c r="AG52" s="74">
        <f t="shared" si="10"/>
        <v>-0.60284404000004388</v>
      </c>
      <c r="AH52" s="74">
        <f t="shared" si="11"/>
        <v>-2.6112791200000252</v>
      </c>
    </row>
    <row r="53" spans="1:34" x14ac:dyDescent="0.35">
      <c r="A53" s="83" t="s">
        <v>18</v>
      </c>
      <c r="B53" s="4" t="s">
        <v>25</v>
      </c>
      <c r="C53" s="4">
        <v>-329.12255639</v>
      </c>
      <c r="D53" s="4">
        <v>-319.92659414000002</v>
      </c>
      <c r="E53" s="4">
        <v>-309.97581408999997</v>
      </c>
      <c r="F53" s="4">
        <v>-317.88029949000003</v>
      </c>
      <c r="L53" s="68" t="str">
        <f t="shared" ref="L53" si="113">INDEX($B$2:$B$6, MATCH(MIN(C52:C56),C52:C56,0))</f>
        <v>top</v>
      </c>
      <c r="M53" s="68" t="str">
        <f t="shared" ref="M53" si="114">INDEX($B$2:$B$6, MATCH(MIN(D52:D56),D52:D56,0))</f>
        <v>top3</v>
      </c>
      <c r="N53" s="68" t="str">
        <f t="shared" ref="N53" si="115">INDEX($B$2:$B$6, MATCH(MIN(E52:E56),E52:E56,0))</f>
        <v>top</v>
      </c>
      <c r="O53" s="68" t="str">
        <f t="shared" ref="O53" si="116">INDEX($B$2:$B$6, MATCH(MIN(F52:F56),F52:F56,0))</f>
        <v>top</v>
      </c>
      <c r="AA53">
        <f t="shared" si="7"/>
        <v>-307.14237258999998</v>
      </c>
      <c r="AC53" s="76" t="s">
        <v>18</v>
      </c>
      <c r="AD53" s="70" t="s">
        <v>25</v>
      </c>
      <c r="AE53" s="74">
        <f t="shared" si="8"/>
        <v>5.7816199999979556E-2</v>
      </c>
      <c r="AF53" s="74">
        <f t="shared" si="9"/>
        <v>-0.66622155000004035</v>
      </c>
      <c r="AG53" s="74">
        <f t="shared" si="10"/>
        <v>0.74555850000000801</v>
      </c>
      <c r="AH53" s="74">
        <f t="shared" si="11"/>
        <v>-1.4839269000000477</v>
      </c>
    </row>
    <row r="54" spans="1:34" x14ac:dyDescent="0.35">
      <c r="A54" s="83" t="s">
        <v>18</v>
      </c>
      <c r="B54" s="4" t="s">
        <v>32</v>
      </c>
      <c r="C54" s="4">
        <v>-328.71343505999999</v>
      </c>
      <c r="D54" s="6">
        <v>-320.64726531000002</v>
      </c>
      <c r="E54" s="4">
        <v>-310.504819</v>
      </c>
      <c r="F54" s="4">
        <v>-319.00653545</v>
      </c>
      <c r="AA54">
        <f t="shared" si="7"/>
        <v>-307.14237258999998</v>
      </c>
      <c r="AC54" s="76" t="s">
        <v>18</v>
      </c>
      <c r="AD54" s="70" t="s">
        <v>32</v>
      </c>
      <c r="AE54" s="74">
        <f t="shared" si="8"/>
        <v>0.4669375299999845</v>
      </c>
      <c r="AF54" s="74">
        <f t="shared" si="9"/>
        <v>-1.3868927200000432</v>
      </c>
      <c r="AG54" s="74">
        <f t="shared" si="10"/>
        <v>0.21655358999998198</v>
      </c>
      <c r="AH54" s="74">
        <f t="shared" si="11"/>
        <v>-2.6101628600000217</v>
      </c>
    </row>
    <row r="55" spans="1:34" x14ac:dyDescent="0.35">
      <c r="A55" s="83" t="s">
        <v>18</v>
      </c>
      <c r="B55" s="4" t="s">
        <v>8</v>
      </c>
      <c r="C55" s="4">
        <v>-329.24148009999999</v>
      </c>
      <c r="D55" s="4">
        <v>-319.93234043000001</v>
      </c>
      <c r="E55" s="4">
        <v>-310.22757324000003</v>
      </c>
      <c r="F55" s="4">
        <v>-317.43677031999999</v>
      </c>
      <c r="AA55">
        <f t="shared" si="7"/>
        <v>-307.14237258999998</v>
      </c>
      <c r="AC55" s="76" t="s">
        <v>18</v>
      </c>
      <c r="AD55" s="70" t="s">
        <v>8</v>
      </c>
      <c r="AE55" s="74">
        <f t="shared" si="8"/>
        <v>-6.1107510000010468E-2</v>
      </c>
      <c r="AF55" s="74">
        <f t="shared" si="9"/>
        <v>-0.67196784000003085</v>
      </c>
      <c r="AG55" s="74">
        <f t="shared" si="10"/>
        <v>0.49379934999995312</v>
      </c>
      <c r="AH55" s="74">
        <f t="shared" si="11"/>
        <v>-1.0403977300000142</v>
      </c>
    </row>
    <row r="56" spans="1:34" x14ac:dyDescent="0.35">
      <c r="A56" s="83" t="s">
        <v>18</v>
      </c>
      <c r="B56" s="4" t="s">
        <v>26</v>
      </c>
      <c r="C56" s="4">
        <v>-330.57911820999999</v>
      </c>
      <c r="D56" s="4">
        <v>-319.84950685000001</v>
      </c>
      <c r="E56" s="4">
        <v>-310.48099847999998</v>
      </c>
      <c r="F56" s="4">
        <v>-317.79939075999999</v>
      </c>
      <c r="AA56">
        <f t="shared" si="7"/>
        <v>-307.14237258999998</v>
      </c>
      <c r="AC56" s="76" t="s">
        <v>18</v>
      </c>
      <c r="AD56" s="70" t="s">
        <v>26</v>
      </c>
      <c r="AE56" s="74">
        <f t="shared" si="8"/>
        <v>-1.3987456200000108</v>
      </c>
      <c r="AF56" s="74">
        <f t="shared" si="9"/>
        <v>-0.58913426000003177</v>
      </c>
      <c r="AG56" s="74">
        <f t="shared" si="10"/>
        <v>0.2403741099999972</v>
      </c>
      <c r="AH56" s="74">
        <f t="shared" si="11"/>
        <v>-1.4030181700000148</v>
      </c>
    </row>
    <row r="57" spans="1:34" x14ac:dyDescent="0.35">
      <c r="A57" s="83" t="s">
        <v>19</v>
      </c>
      <c r="B57" s="4" t="s">
        <v>7</v>
      </c>
      <c r="C57" s="4">
        <v>-329.68044205000001</v>
      </c>
      <c r="D57" s="4">
        <v>-320.85394880000001</v>
      </c>
      <c r="E57" s="4">
        <v>-311.0379471</v>
      </c>
      <c r="F57" s="4">
        <v>-317.70459980999999</v>
      </c>
      <c r="G57">
        <f>MIN(C57:C61)-C57</f>
        <v>-0.33527802999998357</v>
      </c>
      <c r="H57">
        <f t="shared" ref="H57" si="117">MIN(D57:D61)-D57</f>
        <v>0</v>
      </c>
      <c r="I57">
        <f t="shared" ref="I57" si="118">MIN(E57:E61)-E57</f>
        <v>-0.13942945000002283</v>
      </c>
      <c r="J57">
        <f t="shared" ref="J57" si="119">MIN(F57:F61)-F57</f>
        <v>0</v>
      </c>
      <c r="L57">
        <f t="shared" ref="L57" si="120">MIN(C57:C61)</f>
        <v>-330.01572007999999</v>
      </c>
      <c r="M57">
        <f t="shared" ref="M57" si="121">MIN(D57:D61)</f>
        <v>-320.85394880000001</v>
      </c>
      <c r="N57">
        <f t="shared" ref="N57" si="122">MIN(E57:E61)</f>
        <v>-311.17737655000002</v>
      </c>
      <c r="O57">
        <f t="shared" ref="O57" si="123">MIN(F57:F61)</f>
        <v>-317.70459980999999</v>
      </c>
      <c r="AA57">
        <f t="shared" si="7"/>
        <v>-307.79129583000002</v>
      </c>
      <c r="AC57" s="76" t="s">
        <v>19</v>
      </c>
      <c r="AD57" s="70" t="s">
        <v>7</v>
      </c>
      <c r="AE57" s="74">
        <f t="shared" si="8"/>
        <v>0.14885378000001337</v>
      </c>
      <c r="AF57" s="74">
        <f t="shared" si="9"/>
        <v>-0.94465296999998749</v>
      </c>
      <c r="AG57" s="74">
        <f t="shared" si="10"/>
        <v>0.33234873000002763</v>
      </c>
      <c r="AH57" s="74">
        <f t="shared" si="11"/>
        <v>-0.65930397999996648</v>
      </c>
    </row>
    <row r="58" spans="1:34" x14ac:dyDescent="0.35">
      <c r="A58" s="83" t="s">
        <v>19</v>
      </c>
      <c r="B58" s="4" t="s">
        <v>25</v>
      </c>
      <c r="C58" s="4">
        <v>-329.60456690000001</v>
      </c>
      <c r="D58" s="4">
        <v>-320.81136296</v>
      </c>
      <c r="E58" s="4">
        <v>-311.12423262999999</v>
      </c>
      <c r="F58" s="4">
        <v>-317.45357997000002</v>
      </c>
      <c r="L58" s="68" t="str">
        <f t="shared" ref="L58" si="124">INDEX($B$2:$B$6, MATCH(MIN(C57:C61),C57:C61,0))</f>
        <v>hollow2</v>
      </c>
      <c r="M58" s="68" t="str">
        <f t="shared" ref="M58" si="125">INDEX($B$2:$B$6, MATCH(MIN(D57:D61),D57:D61,0))</f>
        <v>top</v>
      </c>
      <c r="N58" s="68" t="str">
        <f t="shared" ref="N58" si="126">INDEX($B$2:$B$6, MATCH(MIN(E57:E61),E57:E61,0))</f>
        <v>top3</v>
      </c>
      <c r="O58" s="68" t="str">
        <f t="shared" ref="O58" si="127">INDEX($B$2:$B$6, MATCH(MIN(F57:F61),F57:F61,0))</f>
        <v>top</v>
      </c>
      <c r="AA58">
        <f t="shared" si="7"/>
        <v>-307.79129583000002</v>
      </c>
      <c r="AC58" s="76" t="s">
        <v>19</v>
      </c>
      <c r="AD58" s="70" t="s">
        <v>25</v>
      </c>
      <c r="AE58" s="74">
        <f t="shared" si="8"/>
        <v>0.22472893000001504</v>
      </c>
      <c r="AF58" s="74">
        <f t="shared" si="9"/>
        <v>-0.90206712999997229</v>
      </c>
      <c r="AG58" s="74">
        <f t="shared" si="10"/>
        <v>0.24606320000002979</v>
      </c>
      <c r="AH58" s="74">
        <f t="shared" si="11"/>
        <v>-0.40828413999999702</v>
      </c>
    </row>
    <row r="59" spans="1:34" x14ac:dyDescent="0.35">
      <c r="A59" s="83" t="s">
        <v>19</v>
      </c>
      <c r="B59" s="4" t="s">
        <v>32</v>
      </c>
      <c r="C59" s="4">
        <v>-329.29793208000001</v>
      </c>
      <c r="D59" s="4">
        <v>-320.84876208999998</v>
      </c>
      <c r="E59" s="5">
        <v>-311.17737655000002</v>
      </c>
      <c r="F59" s="4">
        <v>-317.22001657999999</v>
      </c>
      <c r="AA59">
        <f t="shared" si="7"/>
        <v>-307.79129583000002</v>
      </c>
      <c r="AC59" s="76" t="s">
        <v>19</v>
      </c>
      <c r="AD59" s="70" t="s">
        <v>32</v>
      </c>
      <c r="AE59" s="74">
        <f t="shared" si="8"/>
        <v>0.53136375000001435</v>
      </c>
      <c r="AF59" s="74">
        <f t="shared" si="9"/>
        <v>-0.93946625999995526</v>
      </c>
      <c r="AG59" s="74">
        <f t="shared" si="10"/>
        <v>0.1929192800000048</v>
      </c>
      <c r="AH59" s="74">
        <f t="shared" si="11"/>
        <v>-0.17472074999996812</v>
      </c>
    </row>
    <row r="60" spans="1:34" x14ac:dyDescent="0.35">
      <c r="A60" s="83" t="s">
        <v>19</v>
      </c>
      <c r="B60" s="4" t="s">
        <v>8</v>
      </c>
      <c r="C60" s="4">
        <v>-329.61245428000001</v>
      </c>
      <c r="D60" s="4">
        <v>-320.80901267000002</v>
      </c>
      <c r="E60" s="4">
        <v>-311.12412484999999</v>
      </c>
      <c r="F60" s="4">
        <v>-317.45063084999998</v>
      </c>
      <c r="AA60">
        <f t="shared" si="7"/>
        <v>-307.79129583000002</v>
      </c>
      <c r="AC60" s="76" t="s">
        <v>19</v>
      </c>
      <c r="AD60" s="70" t="s">
        <v>8</v>
      </c>
      <c r="AE60" s="74">
        <f t="shared" si="8"/>
        <v>0.21684155000001537</v>
      </c>
      <c r="AF60" s="74">
        <f t="shared" si="9"/>
        <v>-0.89971683999999108</v>
      </c>
      <c r="AG60" s="74">
        <f t="shared" si="10"/>
        <v>0.24617098000003734</v>
      </c>
      <c r="AH60" s="74">
        <f t="shared" si="11"/>
        <v>-0.40533501999995769</v>
      </c>
    </row>
    <row r="61" spans="1:34" x14ac:dyDescent="0.35">
      <c r="A61" s="83" t="s">
        <v>19</v>
      </c>
      <c r="B61" s="4" t="s">
        <v>26</v>
      </c>
      <c r="C61" s="4">
        <v>-330.01572007999999</v>
      </c>
      <c r="D61" s="4">
        <v>-320.76161819999999</v>
      </c>
      <c r="E61" s="4">
        <v>-311.17714668999997</v>
      </c>
      <c r="F61" s="4">
        <v>-317.47773489999997</v>
      </c>
      <c r="AA61">
        <f t="shared" si="7"/>
        <v>-307.79129583000002</v>
      </c>
      <c r="AC61" s="76" t="s">
        <v>19</v>
      </c>
      <c r="AD61" s="70" t="s">
        <v>26</v>
      </c>
      <c r="AE61" s="74">
        <f t="shared" si="8"/>
        <v>-0.1864242499999702</v>
      </c>
      <c r="AF61" s="74">
        <f t="shared" si="9"/>
        <v>-0.85232236999996225</v>
      </c>
      <c r="AG61" s="74">
        <f t="shared" si="10"/>
        <v>0.19314914000005201</v>
      </c>
      <c r="AH61" s="74">
        <f t="shared" si="11"/>
        <v>-0.43243906999994897</v>
      </c>
    </row>
    <row r="62" spans="1:34" x14ac:dyDescent="0.35">
      <c r="A62" s="83" t="s">
        <v>20</v>
      </c>
      <c r="B62" s="4" t="s">
        <v>7</v>
      </c>
      <c r="C62" s="4">
        <v>-328.98613877000003</v>
      </c>
      <c r="D62" s="4">
        <v>-319.94819641999999</v>
      </c>
      <c r="E62" s="4">
        <v>-310.32358435999998</v>
      </c>
      <c r="F62" s="4">
        <v>-316.54127342999999</v>
      </c>
      <c r="G62">
        <f>MIN(C62:C66)-C62</f>
        <v>-0.57891664999999648</v>
      </c>
      <c r="H62">
        <f t="shared" ref="H62" si="128">MIN(D62:D66)-D62</f>
        <v>-0.84542779000003065</v>
      </c>
      <c r="I62">
        <f t="shared" ref="I62" si="129">MIN(E62:E66)-E62</f>
        <v>-0.53911518000001024</v>
      </c>
      <c r="J62">
        <f t="shared" ref="J62" si="130">MIN(F62:F66)-F62</f>
        <v>-0.38908651000002692</v>
      </c>
      <c r="L62">
        <f t="shared" ref="L62" si="131">MIN(C62:C66)</f>
        <v>-329.56505542000002</v>
      </c>
      <c r="M62">
        <f t="shared" ref="M62" si="132">MIN(D62:D66)</f>
        <v>-320.79362421000002</v>
      </c>
      <c r="N62">
        <f t="shared" ref="N62" si="133">MIN(E62:E66)</f>
        <v>-310.86269953999999</v>
      </c>
      <c r="O62">
        <f t="shared" ref="O62" si="134">MIN(F62:F66)</f>
        <v>-316.93035994000002</v>
      </c>
      <c r="AA62">
        <f t="shared" si="7"/>
        <v>-307.06911029000003</v>
      </c>
      <c r="AC62" s="76" t="s">
        <v>20</v>
      </c>
      <c r="AD62" s="70" t="s">
        <v>7</v>
      </c>
      <c r="AE62" s="74">
        <f t="shared" si="8"/>
        <v>0.12097152000000078</v>
      </c>
      <c r="AF62" s="74">
        <f t="shared" si="9"/>
        <v>-0.76108612999996161</v>
      </c>
      <c r="AG62" s="74">
        <f t="shared" si="10"/>
        <v>0.32452593000004226</v>
      </c>
      <c r="AH62" s="74">
        <f t="shared" si="11"/>
        <v>-0.21816313999996373</v>
      </c>
    </row>
    <row r="63" spans="1:34" x14ac:dyDescent="0.35">
      <c r="A63" s="83" t="s">
        <v>20</v>
      </c>
      <c r="B63" s="4" t="s">
        <v>25</v>
      </c>
      <c r="C63" s="4">
        <v>-328.86094513</v>
      </c>
      <c r="D63" s="4">
        <v>-320.71736604</v>
      </c>
      <c r="E63" s="4">
        <v>-310.86269953999999</v>
      </c>
      <c r="F63" s="4">
        <v>-316.61140311999998</v>
      </c>
      <c r="L63" s="68" t="str">
        <f t="shared" ref="L63" si="135">INDEX($B$2:$B$6, MATCH(MIN(C62:C66),C62:C66,0))</f>
        <v>top3</v>
      </c>
      <c r="M63" s="68" t="str">
        <f t="shared" ref="M63" si="136">INDEX($B$2:$B$6, MATCH(MIN(D62:D66),D62:D66,0))</f>
        <v>hollow2</v>
      </c>
      <c r="N63" s="68" t="str">
        <f t="shared" ref="N63" si="137">INDEX($B$2:$B$6, MATCH(MIN(E62:E66),E62:E66,0))</f>
        <v>top2</v>
      </c>
      <c r="O63" s="68" t="str">
        <f t="shared" ref="O63" si="138">INDEX($B$2:$B$6, MATCH(MIN(F62:F66),F62:F66,0))</f>
        <v>hollow2</v>
      </c>
      <c r="AA63">
        <f t="shared" si="7"/>
        <v>-307.06911029000003</v>
      </c>
      <c r="AC63" s="76" t="s">
        <v>20</v>
      </c>
      <c r="AD63" s="70" t="s">
        <v>25</v>
      </c>
      <c r="AE63" s="74">
        <f t="shared" si="8"/>
        <v>0.2461651600000212</v>
      </c>
      <c r="AF63" s="74">
        <f t="shared" si="9"/>
        <v>-1.5302557499999754</v>
      </c>
      <c r="AG63" s="74">
        <f t="shared" si="10"/>
        <v>-0.21458924999996798</v>
      </c>
      <c r="AH63" s="74">
        <f t="shared" si="11"/>
        <v>-0.28829282999995121</v>
      </c>
    </row>
    <row r="64" spans="1:34" x14ac:dyDescent="0.35">
      <c r="A64" s="83" t="s">
        <v>20</v>
      </c>
      <c r="B64" s="4" t="s">
        <v>32</v>
      </c>
      <c r="C64" s="4">
        <v>-329.56505542000002</v>
      </c>
      <c r="D64" s="4">
        <v>-320.28127018999999</v>
      </c>
      <c r="E64" s="4">
        <v>-310.70429584999999</v>
      </c>
      <c r="F64" s="4">
        <v>-316.59906932000001</v>
      </c>
      <c r="AA64">
        <f t="shared" si="7"/>
        <v>-307.06911029000003</v>
      </c>
      <c r="AC64" s="76" t="s">
        <v>20</v>
      </c>
      <c r="AD64" s="70" t="s">
        <v>32</v>
      </c>
      <c r="AE64" s="74">
        <f t="shared" si="8"/>
        <v>-0.4579451299999957</v>
      </c>
      <c r="AF64" s="74">
        <f t="shared" si="9"/>
        <v>-1.0941598999999602</v>
      </c>
      <c r="AG64" s="74">
        <f t="shared" si="10"/>
        <v>-5.6185559999967882E-2</v>
      </c>
      <c r="AH64" s="74">
        <f t="shared" si="11"/>
        <v>-0.27595902999998634</v>
      </c>
    </row>
    <row r="65" spans="1:34" x14ac:dyDescent="0.35">
      <c r="A65" s="83" t="s">
        <v>20</v>
      </c>
      <c r="B65" s="4" t="s">
        <v>8</v>
      </c>
      <c r="C65" s="4">
        <v>-329.17335337999998</v>
      </c>
      <c r="D65" s="4">
        <v>-320.71687574999999</v>
      </c>
      <c r="E65" s="5">
        <v>-310.86266781</v>
      </c>
      <c r="F65" s="4">
        <v>-316.59395078</v>
      </c>
      <c r="AA65">
        <f t="shared" si="7"/>
        <v>-307.06911029000003</v>
      </c>
      <c r="AC65" s="76" t="s">
        <v>20</v>
      </c>
      <c r="AD65" s="70" t="s">
        <v>8</v>
      </c>
      <c r="AE65" s="74">
        <f t="shared" si="8"/>
        <v>-6.6243089999954652E-2</v>
      </c>
      <c r="AF65" s="74">
        <f t="shared" si="9"/>
        <v>-1.5297654599999593</v>
      </c>
      <c r="AG65" s="74">
        <f t="shared" si="10"/>
        <v>-0.21455751999997874</v>
      </c>
      <c r="AH65" s="74">
        <f t="shared" si="11"/>
        <v>-0.27084048999997412</v>
      </c>
    </row>
    <row r="66" spans="1:34" x14ac:dyDescent="0.35">
      <c r="A66" s="83" t="s">
        <v>20</v>
      </c>
      <c r="B66" s="4" t="s">
        <v>26</v>
      </c>
      <c r="C66" s="4">
        <v>-328.72031154000001</v>
      </c>
      <c r="D66" s="4">
        <v>-320.79362421000002</v>
      </c>
      <c r="E66" s="4">
        <v>-310.69259754000001</v>
      </c>
      <c r="F66" s="4">
        <v>-316.93035994000002</v>
      </c>
      <c r="AA66">
        <f t="shared" si="7"/>
        <v>-307.06911029000003</v>
      </c>
      <c r="AC66" s="76" t="s">
        <v>20</v>
      </c>
      <c r="AD66" s="70" t="s">
        <v>26</v>
      </c>
      <c r="AE66" s="74">
        <f t="shared" si="8"/>
        <v>0.38679875000001429</v>
      </c>
      <c r="AF66" s="74">
        <f t="shared" si="9"/>
        <v>-1.6065139199999923</v>
      </c>
      <c r="AG66" s="74">
        <f t="shared" si="10"/>
        <v>-4.4487249999982215E-2</v>
      </c>
      <c r="AH66" s="74">
        <f t="shared" si="11"/>
        <v>-0.60724964999999065</v>
      </c>
    </row>
    <row r="67" spans="1:34" x14ac:dyDescent="0.35">
      <c r="A67" s="83" t="s">
        <v>21</v>
      </c>
      <c r="B67" s="4" t="s">
        <v>7</v>
      </c>
      <c r="C67" s="4">
        <v>-321.16629918000001</v>
      </c>
      <c r="D67" s="4">
        <v>-312.78220060000001</v>
      </c>
      <c r="E67" s="4">
        <v>-303.04333709000002</v>
      </c>
      <c r="F67" s="4">
        <v>-308.14455520000001</v>
      </c>
      <c r="G67">
        <f>MIN(C67:C71)-C67</f>
        <v>-0.25533775999997488</v>
      </c>
      <c r="H67">
        <f t="shared" ref="H67" si="139">MIN(D67:D71)-D67</f>
        <v>-0.19558627999998635</v>
      </c>
      <c r="I67">
        <f t="shared" ref="I67" si="140">MIN(E67:E71)-E67</f>
        <v>-0.49925150999996504</v>
      </c>
      <c r="J67">
        <f t="shared" ref="J67" si="141">MIN(F67:F71)-F67</f>
        <v>-0.45466523999999708</v>
      </c>
      <c r="L67">
        <f t="shared" ref="L67" si="142">MIN(C67:C71)</f>
        <v>-321.42163693999998</v>
      </c>
      <c r="M67">
        <f t="shared" ref="M67" si="143">MIN(D67:D71)</f>
        <v>-312.97778688</v>
      </c>
      <c r="N67">
        <f t="shared" ref="N67" si="144">MIN(E67:E71)</f>
        <v>-303.54258859999999</v>
      </c>
      <c r="O67">
        <f t="shared" ref="O67" si="145">MIN(F67:F71)</f>
        <v>-308.59922044000001</v>
      </c>
      <c r="AA67">
        <f t="shared" ref="AA67:AA81" si="146">INDEX($Z$2:$Z$17,ROUND(ROW(Z68)/5, 0))</f>
        <v>-299.45600268999999</v>
      </c>
      <c r="AC67" s="76" t="s">
        <v>21</v>
      </c>
      <c r="AD67" s="70" t="s">
        <v>7</v>
      </c>
      <c r="AE67" s="74">
        <f t="shared" ref="AE67:AE81" si="147">C67-AA67-$R$4-0.5*$R$3</f>
        <v>0.32770350999998099</v>
      </c>
      <c r="AF67" s="74">
        <f t="shared" ref="AF67:AF81" si="148">D67-AA67-$R$6</f>
        <v>-1.2081979100000186</v>
      </c>
      <c r="AG67" s="74">
        <f t="shared" ref="AG67:AG81" si="149">E67-AA67-0.5*$R$3</f>
        <v>-8.3344000000313834E-3</v>
      </c>
      <c r="AH67" s="74">
        <f t="shared" ref="AH67:AH81" si="150">F67-AA67-$R$5+0.5*$R$3</f>
        <v>0.56544748999997774</v>
      </c>
    </row>
    <row r="68" spans="1:34" x14ac:dyDescent="0.35">
      <c r="A68" s="83" t="s">
        <v>21</v>
      </c>
      <c r="B68" s="4" t="s">
        <v>25</v>
      </c>
      <c r="C68" s="4">
        <v>-321.14856313000001</v>
      </c>
      <c r="D68" s="4">
        <v>-312.95784093999998</v>
      </c>
      <c r="E68" s="4">
        <v>-303.13299158000001</v>
      </c>
      <c r="F68" s="4">
        <v>-307.75995463999999</v>
      </c>
      <c r="L68" s="68" t="str">
        <f t="shared" ref="L68" si="151">INDEX($B$2:$B$6, MATCH(MIN(C67:C71),C67:C71,0))</f>
        <v>hollow2</v>
      </c>
      <c r="M68" s="68" t="str">
        <f t="shared" ref="M68" si="152">INDEX($B$2:$B$6, MATCH(MIN(D67:D71),D67:D71,0))</f>
        <v>hollow2</v>
      </c>
      <c r="N68" s="68" t="str">
        <f t="shared" ref="N68" si="153">INDEX($B$2:$B$6, MATCH(MIN(E67:E71),E67:E71,0))</f>
        <v>top3</v>
      </c>
      <c r="O68" s="68" t="str">
        <f t="shared" ref="O68" si="154">INDEX($B$2:$B$6, MATCH(MIN(F67:F71),F67:F71,0))</f>
        <v>hollow2</v>
      </c>
      <c r="AA68">
        <f t="shared" si="146"/>
        <v>-299.45600268999999</v>
      </c>
      <c r="AC68" s="76" t="s">
        <v>21</v>
      </c>
      <c r="AD68" s="70" t="s">
        <v>25</v>
      </c>
      <c r="AE68" s="74">
        <f t="shared" si="147"/>
        <v>0.34543955999997733</v>
      </c>
      <c r="AF68" s="74">
        <f t="shared" si="148"/>
        <v>-1.3838382499999913</v>
      </c>
      <c r="AG68" s="74">
        <f t="shared" si="149"/>
        <v>-9.7988890000018092E-2</v>
      </c>
      <c r="AH68" s="74">
        <f t="shared" si="150"/>
        <v>0.9500480500000017</v>
      </c>
    </row>
    <row r="69" spans="1:34" x14ac:dyDescent="0.35">
      <c r="A69" s="83" t="s">
        <v>21</v>
      </c>
      <c r="B69" s="4" t="s">
        <v>32</v>
      </c>
      <c r="C69" s="4">
        <v>-321.00412599999999</v>
      </c>
      <c r="D69" s="6">
        <v>-312.17362337999998</v>
      </c>
      <c r="E69" s="5">
        <v>-303.54258859999999</v>
      </c>
      <c r="F69" s="4">
        <v>-307.59518298</v>
      </c>
      <c r="AA69">
        <f t="shared" si="146"/>
        <v>-299.45600268999999</v>
      </c>
      <c r="AC69" s="76" t="s">
        <v>21</v>
      </c>
      <c r="AD69" s="70" t="s">
        <v>32</v>
      </c>
      <c r="AE69" s="74">
        <f t="shared" si="147"/>
        <v>0.48987669000000578</v>
      </c>
      <c r="AF69" s="74">
        <f t="shared" si="148"/>
        <v>-0.59962068999998941</v>
      </c>
      <c r="AG69" s="74">
        <f t="shared" si="149"/>
        <v>-0.50758590999999642</v>
      </c>
      <c r="AH69" s="74">
        <f t="shared" si="150"/>
        <v>1.114819709999987</v>
      </c>
    </row>
    <row r="70" spans="1:34" x14ac:dyDescent="0.35">
      <c r="A70" s="83" t="s">
        <v>21</v>
      </c>
      <c r="B70" s="4" t="s">
        <v>8</v>
      </c>
      <c r="C70" s="4">
        <v>-321.41939918000003</v>
      </c>
      <c r="D70" s="4">
        <v>-312.96219975000002</v>
      </c>
      <c r="E70" s="4">
        <v>-303.31799393</v>
      </c>
      <c r="F70" s="4">
        <v>-308.07261635999998</v>
      </c>
      <c r="AA70">
        <f t="shared" si="146"/>
        <v>-299.45600268999999</v>
      </c>
      <c r="AC70" s="76" t="s">
        <v>21</v>
      </c>
      <c r="AD70" s="70" t="s">
        <v>8</v>
      </c>
      <c r="AE70" s="74">
        <f t="shared" si="147"/>
        <v>7.4603509999963347E-2</v>
      </c>
      <c r="AF70" s="74">
        <f t="shared" si="148"/>
        <v>-1.3881970600000333</v>
      </c>
      <c r="AG70" s="74">
        <f t="shared" si="149"/>
        <v>-0.28299124000000875</v>
      </c>
      <c r="AH70" s="74">
        <f t="shared" si="150"/>
        <v>0.63738633000000755</v>
      </c>
    </row>
    <row r="71" spans="1:34" x14ac:dyDescent="0.35">
      <c r="A71" s="83" t="s">
        <v>21</v>
      </c>
      <c r="B71" s="4" t="s">
        <v>26</v>
      </c>
      <c r="C71" s="4">
        <v>-321.42163693999998</v>
      </c>
      <c r="D71" s="4">
        <v>-312.97778688</v>
      </c>
      <c r="E71" s="4">
        <v>-303.11979683999999</v>
      </c>
      <c r="F71" s="4">
        <v>-308.59922044000001</v>
      </c>
      <c r="AA71">
        <f t="shared" si="146"/>
        <v>-299.45600268999999</v>
      </c>
      <c r="AC71" s="76" t="s">
        <v>21</v>
      </c>
      <c r="AD71" s="70" t="s">
        <v>26</v>
      </c>
      <c r="AE71" s="74">
        <f t="shared" si="147"/>
        <v>7.2365750000006113E-2</v>
      </c>
      <c r="AF71" s="74">
        <f t="shared" si="148"/>
        <v>-1.403784190000005</v>
      </c>
      <c r="AG71" s="74">
        <f t="shared" si="149"/>
        <v>-8.4794150000000901E-2</v>
      </c>
      <c r="AH71" s="74">
        <f t="shared" si="150"/>
        <v>0.11078224999998065</v>
      </c>
    </row>
    <row r="72" spans="1:34" x14ac:dyDescent="0.35">
      <c r="A72" s="83" t="s">
        <v>22</v>
      </c>
      <c r="B72" s="4" t="s">
        <v>7</v>
      </c>
      <c r="C72" s="4">
        <v>-315.77469237000003</v>
      </c>
      <c r="D72" s="4">
        <v>-307.06404414000002</v>
      </c>
      <c r="E72" s="4">
        <v>-297.58931065000002</v>
      </c>
      <c r="F72" s="4">
        <v>-302.12363226999997</v>
      </c>
      <c r="G72">
        <f>MIN(C72:C76)-C72</f>
        <v>-0.16133745999997018</v>
      </c>
      <c r="H72">
        <f t="shared" ref="H72" si="155">MIN(D72:D76)-D72</f>
        <v>-0.18834543999997777</v>
      </c>
      <c r="I72">
        <f t="shared" ref="I72" si="156">MIN(E72:E76)-E72</f>
        <v>-0.1408103800000049</v>
      </c>
      <c r="J72">
        <f t="shared" ref="J72" si="157">MIN(F72:F76)-F72</f>
        <v>-0.20270563000002539</v>
      </c>
      <c r="L72">
        <f t="shared" ref="L72" si="158">MIN(C72:C76)</f>
        <v>-315.93602983</v>
      </c>
      <c r="M72">
        <f t="shared" ref="M72" si="159">MIN(D72:D76)</f>
        <v>-307.25238958</v>
      </c>
      <c r="N72">
        <f t="shared" ref="N72" si="160">MIN(E72:E76)</f>
        <v>-297.73012103000002</v>
      </c>
      <c r="O72">
        <f t="shared" ref="O72" si="161">MIN(F72:F76)</f>
        <v>-302.3263379</v>
      </c>
      <c r="AA72">
        <f t="shared" si="146"/>
        <v>-294.27183764</v>
      </c>
      <c r="AC72" s="76" t="s">
        <v>22</v>
      </c>
      <c r="AD72" s="70" t="s">
        <v>7</v>
      </c>
      <c r="AE72" s="74">
        <f t="shared" si="147"/>
        <v>0.53514526999997569</v>
      </c>
      <c r="AF72" s="74">
        <f t="shared" si="148"/>
        <v>-0.67420650000001991</v>
      </c>
      <c r="AG72" s="74">
        <f t="shared" si="149"/>
        <v>0.26152698999998547</v>
      </c>
      <c r="AH72" s="74">
        <f t="shared" si="150"/>
        <v>1.4022053700000279</v>
      </c>
    </row>
    <row r="73" spans="1:34" x14ac:dyDescent="0.35">
      <c r="A73" s="83" t="s">
        <v>22</v>
      </c>
      <c r="B73" s="4" t="s">
        <v>25</v>
      </c>
      <c r="C73" s="4">
        <v>-315.93602983</v>
      </c>
      <c r="D73" s="4">
        <v>-307.24961510999998</v>
      </c>
      <c r="E73" s="5">
        <v>-297.73012103000002</v>
      </c>
      <c r="F73" s="4">
        <v>-302.23807476000002</v>
      </c>
      <c r="L73" s="68" t="str">
        <f t="shared" ref="L73" si="162">INDEX($B$2:$B$6, MATCH(MIN(C72:C76),C72:C76,0))</f>
        <v>top2</v>
      </c>
      <c r="M73" s="68" t="str">
        <f t="shared" ref="M73" si="163">INDEX($B$2:$B$6, MATCH(MIN(D72:D76),D72:D76,0))</f>
        <v>hollow1</v>
      </c>
      <c r="N73" s="68" t="str">
        <f t="shared" ref="N73" si="164">INDEX($B$2:$B$6, MATCH(MIN(E72:E76),E72:E76,0))</f>
        <v>top2</v>
      </c>
      <c r="O73" s="68" t="str">
        <f t="shared" ref="O73" si="165">INDEX($B$2:$B$6, MATCH(MIN(F72:F76),F72:F76,0))</f>
        <v>hollow2</v>
      </c>
      <c r="AA73">
        <f t="shared" si="146"/>
        <v>-294.27183764</v>
      </c>
      <c r="AC73" s="76" t="s">
        <v>22</v>
      </c>
      <c r="AD73" s="70" t="s">
        <v>25</v>
      </c>
      <c r="AE73" s="74">
        <f t="shared" si="147"/>
        <v>0.37380781000000551</v>
      </c>
      <c r="AF73" s="74">
        <f t="shared" si="148"/>
        <v>-0.85977746999997784</v>
      </c>
      <c r="AG73" s="74">
        <f t="shared" si="149"/>
        <v>0.12071660999998057</v>
      </c>
      <c r="AH73" s="74">
        <f t="shared" si="150"/>
        <v>1.2877628799999834</v>
      </c>
    </row>
    <row r="74" spans="1:34" x14ac:dyDescent="0.35">
      <c r="A74" s="83" t="s">
        <v>22</v>
      </c>
      <c r="B74" s="4" t="s">
        <v>32</v>
      </c>
      <c r="C74" s="4">
        <v>-315.58911548999998</v>
      </c>
      <c r="D74" s="4">
        <v>-306.47914978</v>
      </c>
      <c r="E74" s="4">
        <v>-297.04777783999998</v>
      </c>
      <c r="F74" s="4">
        <v>-301.63076910000001</v>
      </c>
      <c r="AA74">
        <f t="shared" si="146"/>
        <v>-294.27183764</v>
      </c>
      <c r="AC74" s="76" t="s">
        <v>22</v>
      </c>
      <c r="AD74" s="70" t="s">
        <v>32</v>
      </c>
      <c r="AE74" s="74">
        <f t="shared" si="147"/>
        <v>0.7207221500000176</v>
      </c>
      <c r="AF74" s="74">
        <f t="shared" si="148"/>
        <v>-8.9312139999998763E-2</v>
      </c>
      <c r="AG74" s="74">
        <f t="shared" si="149"/>
        <v>0.80305980000002064</v>
      </c>
      <c r="AH74" s="74">
        <f t="shared" si="150"/>
        <v>1.895068539999992</v>
      </c>
    </row>
    <row r="75" spans="1:34" x14ac:dyDescent="0.35">
      <c r="A75" s="83" t="s">
        <v>22</v>
      </c>
      <c r="B75" s="4" t="s">
        <v>8</v>
      </c>
      <c r="C75" s="4">
        <v>-315.93276073999999</v>
      </c>
      <c r="D75" s="4">
        <v>-307.25238958</v>
      </c>
      <c r="E75" s="4">
        <v>-297.56103258000002</v>
      </c>
      <c r="F75" s="4">
        <v>-302.21932501999999</v>
      </c>
      <c r="AA75">
        <f t="shared" si="146"/>
        <v>-294.27183764</v>
      </c>
      <c r="AC75" s="76" t="s">
        <v>22</v>
      </c>
      <c r="AD75" s="70" t="s">
        <v>8</v>
      </c>
      <c r="AE75" s="74">
        <f t="shared" si="147"/>
        <v>0.37707690000000893</v>
      </c>
      <c r="AF75" s="74">
        <f t="shared" si="148"/>
        <v>-0.86255193999999769</v>
      </c>
      <c r="AG75" s="74">
        <f t="shared" si="149"/>
        <v>0.2898050599999844</v>
      </c>
      <c r="AH75" s="74">
        <f t="shared" si="150"/>
        <v>1.3065126200000159</v>
      </c>
    </row>
    <row r="76" spans="1:34" x14ac:dyDescent="0.35">
      <c r="A76" s="83" t="s">
        <v>22</v>
      </c>
      <c r="B76" s="4" t="s">
        <v>26</v>
      </c>
      <c r="C76" s="4">
        <v>-315.84905130999999</v>
      </c>
      <c r="D76" s="4">
        <v>-307.21376204000001</v>
      </c>
      <c r="E76" s="4">
        <v>-297.4333006</v>
      </c>
      <c r="F76" s="4">
        <v>-302.3263379</v>
      </c>
      <c r="AA76">
        <f t="shared" si="146"/>
        <v>-294.27183764</v>
      </c>
      <c r="AC76" s="76" t="s">
        <v>22</v>
      </c>
      <c r="AD76" s="70" t="s">
        <v>26</v>
      </c>
      <c r="AE76" s="74">
        <f t="shared" si="147"/>
        <v>0.4607863300000079</v>
      </c>
      <c r="AF76" s="74">
        <f t="shared" si="148"/>
        <v>-0.82392440000000455</v>
      </c>
      <c r="AG76" s="74">
        <f t="shared" si="149"/>
        <v>0.4175370400000058</v>
      </c>
      <c r="AH76" s="74">
        <f t="shared" si="150"/>
        <v>1.1994997400000025</v>
      </c>
    </row>
    <row r="77" spans="1:34" x14ac:dyDescent="0.35">
      <c r="A77" s="83" t="s">
        <v>23</v>
      </c>
      <c r="B77" s="4" t="s">
        <v>7</v>
      </c>
      <c r="C77" s="4">
        <v>-294.79313967000002</v>
      </c>
      <c r="D77" s="4">
        <v>-286.53593759</v>
      </c>
      <c r="E77" s="4">
        <v>-276.15908311999999</v>
      </c>
      <c r="F77" s="4">
        <v>-282.26341453999999</v>
      </c>
      <c r="G77">
        <f>MIN(C77:C81)-C77</f>
        <v>-0.54416650999996818</v>
      </c>
      <c r="H77">
        <f t="shared" ref="H77" si="166">MIN(D77:D81)-D77</f>
        <v>-3.0684199999996054E-2</v>
      </c>
      <c r="I77">
        <f t="shared" ref="I77" si="167">MIN(E77:E81)-E77</f>
        <v>-1.0638146400000323</v>
      </c>
      <c r="J77">
        <f t="shared" ref="J77" si="168">MIN(F77:F81)-F77</f>
        <v>-1.870150590000037</v>
      </c>
      <c r="L77">
        <f t="shared" ref="L77" si="169">MIN(C77:C81)</f>
        <v>-295.33730617999998</v>
      </c>
      <c r="M77">
        <f t="shared" ref="M77" si="170">MIN(D77:D81)</f>
        <v>-286.56662179</v>
      </c>
      <c r="N77">
        <f t="shared" ref="N77" si="171">MIN(E77:E81)</f>
        <v>-277.22289776000002</v>
      </c>
      <c r="O77">
        <f>MIN(F77)</f>
        <v>-282.26341453999999</v>
      </c>
      <c r="AA77">
        <f t="shared" si="146"/>
        <v>-274.32544483999999</v>
      </c>
      <c r="AC77" s="76" t="s">
        <v>23</v>
      </c>
      <c r="AD77" s="70" t="s">
        <v>7</v>
      </c>
      <c r="AE77" s="74">
        <f t="shared" si="147"/>
        <v>1.5703051699999722</v>
      </c>
      <c r="AF77" s="74">
        <f t="shared" si="148"/>
        <v>-9.2492750000014112E-2</v>
      </c>
      <c r="AG77" s="74">
        <f t="shared" si="149"/>
        <v>1.7453617199999978</v>
      </c>
      <c r="AH77" s="74">
        <f t="shared" si="150"/>
        <v>1.3160303000000035</v>
      </c>
    </row>
    <row r="78" spans="1:34" x14ac:dyDescent="0.35">
      <c r="A78" s="83" t="s">
        <v>23</v>
      </c>
      <c r="B78" s="4" t="s">
        <v>25</v>
      </c>
      <c r="C78" s="6">
        <v>-294.86616522000003</v>
      </c>
      <c r="D78" s="4">
        <v>-286.55148408000002</v>
      </c>
      <c r="E78" s="5">
        <v>-277.22289776000002</v>
      </c>
      <c r="F78" s="4">
        <v>-284.13356513000002</v>
      </c>
      <c r="L78" s="68" t="str">
        <f t="shared" ref="L78" si="172">INDEX($B$2:$B$6, MATCH(MIN(C77:C81),C77:C81,0))</f>
        <v>hollow1</v>
      </c>
      <c r="M78" s="68" t="str">
        <f t="shared" ref="M78" si="173">INDEX($B$2:$B$6, MATCH(MIN(D77:D81),D77:D81,0))</f>
        <v>hollow1</v>
      </c>
      <c r="N78" s="68" t="str">
        <f t="shared" ref="N78" si="174">INDEX($B$2:$B$6, MATCH(MIN(E77:E81),E77:E81,0))</f>
        <v>top2</v>
      </c>
      <c r="O78" s="68" t="str">
        <f t="shared" ref="O78" si="175">INDEX($B$2:$B$6, MATCH(MIN(F77:F81),F77:F81,0))</f>
        <v>top2</v>
      </c>
      <c r="AA78">
        <f t="shared" si="146"/>
        <v>-274.32544483999999</v>
      </c>
      <c r="AC78" s="76" t="s">
        <v>23</v>
      </c>
      <c r="AD78" s="70" t="s">
        <v>25</v>
      </c>
      <c r="AE78" s="74">
        <f t="shared" si="147"/>
        <v>1.497279619999961</v>
      </c>
      <c r="AF78" s="74">
        <f t="shared" si="148"/>
        <v>-0.10803924000003384</v>
      </c>
      <c r="AG78" s="74">
        <f t="shared" si="149"/>
        <v>0.68154707999996544</v>
      </c>
      <c r="AH78" s="74">
        <f t="shared" si="150"/>
        <v>-0.55412029000003349</v>
      </c>
    </row>
    <row r="79" spans="1:34" x14ac:dyDescent="0.35">
      <c r="A79" s="83" t="s">
        <v>23</v>
      </c>
      <c r="B79" s="4" t="s">
        <v>32</v>
      </c>
      <c r="C79" s="6">
        <v>-295.33682651999999</v>
      </c>
      <c r="D79" s="4">
        <v>-286.30446971999999</v>
      </c>
      <c r="E79" s="4">
        <v>-277.00393185000001</v>
      </c>
      <c r="F79" s="4">
        <v>-284.11966705999998</v>
      </c>
      <c r="AA79">
        <f t="shared" si="146"/>
        <v>-274.32544483999999</v>
      </c>
      <c r="AC79" s="76" t="s">
        <v>23</v>
      </c>
      <c r="AD79" s="70" t="s">
        <v>32</v>
      </c>
      <c r="AE79" s="74">
        <f t="shared" si="147"/>
        <v>1.0266183200000003</v>
      </c>
      <c r="AF79" s="74">
        <f t="shared" si="148"/>
        <v>0.13897512000000312</v>
      </c>
      <c r="AG79" s="74">
        <f t="shared" si="149"/>
        <v>0.90051298999997398</v>
      </c>
      <c r="AH79" s="74">
        <f t="shared" si="150"/>
        <v>-0.54022221999999465</v>
      </c>
    </row>
    <row r="80" spans="1:34" x14ac:dyDescent="0.35">
      <c r="A80" s="83" t="s">
        <v>23</v>
      </c>
      <c r="B80" s="4" t="s">
        <v>8</v>
      </c>
      <c r="C80" s="4">
        <v>-295.33730617999998</v>
      </c>
      <c r="D80" s="4">
        <v>-286.56662179</v>
      </c>
      <c r="E80" s="4">
        <v>-277.17350024000001</v>
      </c>
      <c r="F80" s="4">
        <v>-284.05337535000001</v>
      </c>
      <c r="AA80">
        <f t="shared" si="146"/>
        <v>-274.32544483999999</v>
      </c>
      <c r="AC80" s="76" t="s">
        <v>23</v>
      </c>
      <c r="AD80" s="70" t="s">
        <v>8</v>
      </c>
      <c r="AE80" s="74">
        <f t="shared" si="147"/>
        <v>1.026138660000004</v>
      </c>
      <c r="AF80" s="74">
        <f t="shared" si="148"/>
        <v>-0.12317695000001017</v>
      </c>
      <c r="AG80" s="74">
        <f t="shared" si="149"/>
        <v>0.73094459999997907</v>
      </c>
      <c r="AH80" s="74">
        <f t="shared" si="150"/>
        <v>-0.47393051000002151</v>
      </c>
    </row>
    <row r="81" spans="1:34" x14ac:dyDescent="0.35">
      <c r="A81" s="83" t="s">
        <v>23</v>
      </c>
      <c r="B81" s="4" t="s">
        <v>26</v>
      </c>
      <c r="C81" s="4">
        <v>-294.83746345999998</v>
      </c>
      <c r="D81" s="6">
        <v>-286.55752118999999</v>
      </c>
      <c r="E81" s="5">
        <v>-277.22246954000002</v>
      </c>
      <c r="F81" s="4">
        <v>-284.11573427000002</v>
      </c>
      <c r="AA81">
        <f t="shared" si="146"/>
        <v>-274.32544483999999</v>
      </c>
      <c r="AC81" s="76" t="s">
        <v>23</v>
      </c>
      <c r="AD81" s="70" t="s">
        <v>26</v>
      </c>
      <c r="AE81" s="74">
        <f t="shared" si="147"/>
        <v>1.5259813800000077</v>
      </c>
      <c r="AF81" s="74">
        <f t="shared" si="148"/>
        <v>-0.11407634999999949</v>
      </c>
      <c r="AG81" s="74">
        <f t="shared" si="149"/>
        <v>0.68197529999996886</v>
      </c>
      <c r="AH81" s="74">
        <f t="shared" si="150"/>
        <v>-0.53628943000002982</v>
      </c>
    </row>
  </sheetData>
  <mergeCells count="32">
    <mergeCell ref="A27:A31"/>
    <mergeCell ref="A2:A6"/>
    <mergeCell ref="A7:A11"/>
    <mergeCell ref="A12:A16"/>
    <mergeCell ref="A17:A21"/>
    <mergeCell ref="A22:A26"/>
    <mergeCell ref="A62:A66"/>
    <mergeCell ref="A67:A71"/>
    <mergeCell ref="A72:A76"/>
    <mergeCell ref="A77:A81"/>
    <mergeCell ref="A32:A36"/>
    <mergeCell ref="A37:A41"/>
    <mergeCell ref="A42:A46"/>
    <mergeCell ref="A47:A51"/>
    <mergeCell ref="A52:A56"/>
    <mergeCell ref="A57:A61"/>
    <mergeCell ref="AC2:AC6"/>
    <mergeCell ref="AC7:AC11"/>
    <mergeCell ref="AC12:AC16"/>
    <mergeCell ref="AC17:AC21"/>
    <mergeCell ref="AC22:AC26"/>
    <mergeCell ref="AC27:AC31"/>
    <mergeCell ref="AC32:AC36"/>
    <mergeCell ref="AC37:AC41"/>
    <mergeCell ref="AC42:AC46"/>
    <mergeCell ref="AC47:AC51"/>
    <mergeCell ref="AC77:AC81"/>
    <mergeCell ref="AC52:AC56"/>
    <mergeCell ref="AC57:AC61"/>
    <mergeCell ref="AC62:AC66"/>
    <mergeCell ref="AC67:AC71"/>
    <mergeCell ref="AC72:AC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single</vt:lpstr>
      <vt:lpstr>single_b</vt:lpstr>
      <vt:lpstr>dimer</vt:lpstr>
      <vt:lpstr>dimer_b</vt:lpstr>
      <vt:lpstr>triangle</vt:lpstr>
      <vt:lpstr>triangle_b</vt:lpstr>
      <vt:lpstr>paral</vt:lpstr>
      <vt:lpstr>paral_b</vt:lpstr>
      <vt:lpstr>island</vt:lpstr>
      <vt:lpstr>island_b</vt:lpstr>
      <vt:lpstr>overly</vt:lpstr>
      <vt:lpstr>overly_b</vt:lpstr>
      <vt:lpstr>selectivity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2021-09-23T13:30:22Z</dcterms:modified>
</cp:coreProperties>
</file>