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activeTab="1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refMode="R1C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1" i="13" l="1"/>
  <c r="L11" i="12" l="1"/>
  <c r="M11" i="12"/>
  <c r="N11" i="12"/>
  <c r="O11" i="12"/>
  <c r="L12" i="12"/>
  <c r="M12" i="12"/>
  <c r="N12" i="12"/>
  <c r="O12" i="12"/>
  <c r="L14" i="12"/>
  <c r="M14" i="12"/>
  <c r="N14" i="12"/>
  <c r="O14" i="12"/>
  <c r="L15" i="12"/>
  <c r="M15" i="12"/>
  <c r="N15" i="12"/>
  <c r="O15" i="12"/>
  <c r="O20" i="12"/>
  <c r="N17" i="4"/>
  <c r="N14" i="3"/>
  <c r="G74" i="2"/>
  <c r="H74" i="2"/>
  <c r="I74" i="2"/>
  <c r="J74" i="2"/>
  <c r="G82" i="2"/>
  <c r="H82" i="2"/>
  <c r="I82" i="2"/>
  <c r="J82" i="2"/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N23" i="11" l="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V18" i="11" s="1"/>
  <c r="L18" i="11"/>
  <c r="Q18" i="11"/>
  <c r="U18" i="11" s="1"/>
  <c r="M23" i="11"/>
  <c r="R23" i="11"/>
  <c r="M25" i="11"/>
  <c r="R25" i="11"/>
  <c r="M17" i="11"/>
  <c r="R17" i="11"/>
  <c r="V17" i="11" s="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V16" i="11" s="1"/>
  <c r="L23" i="11"/>
  <c r="Q23" i="11"/>
  <c r="M20" i="11"/>
  <c r="R20" i="11"/>
  <c r="L22" i="11"/>
  <c r="Q22" i="11"/>
  <c r="M19" i="11"/>
  <c r="R19" i="11"/>
  <c r="V19" i="11" s="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V10" i="9" s="1"/>
  <c r="L20" i="9"/>
  <c r="Q20" i="9"/>
  <c r="L12" i="9"/>
  <c r="Q12" i="9"/>
  <c r="U12" i="9" s="1"/>
  <c r="M25" i="9"/>
  <c r="R25" i="9"/>
  <c r="M17" i="9"/>
  <c r="R17" i="9"/>
  <c r="V17" i="9" s="1"/>
  <c r="M9" i="9"/>
  <c r="R9" i="9"/>
  <c r="V9" i="9" s="1"/>
  <c r="L19" i="9"/>
  <c r="Q19" i="9"/>
  <c r="U19" i="9" s="1"/>
  <c r="L11" i="9"/>
  <c r="Q11" i="9"/>
  <c r="U11" i="9" s="1"/>
  <c r="M24" i="9"/>
  <c r="R24" i="9"/>
  <c r="M16" i="9"/>
  <c r="R16" i="9"/>
  <c r="V16" i="9" s="1"/>
  <c r="M8" i="9"/>
  <c r="R8" i="9"/>
  <c r="V8" i="9" s="1"/>
  <c r="L13" i="9"/>
  <c r="Q13" i="9"/>
  <c r="U13" i="9" s="1"/>
  <c r="L18" i="9"/>
  <c r="Q18" i="9"/>
  <c r="U18" i="9" s="1"/>
  <c r="L10" i="9"/>
  <c r="Q10" i="9"/>
  <c r="U10" i="9" s="1"/>
  <c r="M23" i="9"/>
  <c r="R23" i="9"/>
  <c r="M15" i="9"/>
  <c r="R15" i="9"/>
  <c r="V15" i="9" s="1"/>
  <c r="M7" i="9"/>
  <c r="R7" i="9"/>
  <c r="V7" i="9" s="1"/>
  <c r="M18" i="9"/>
  <c r="R18" i="9"/>
  <c r="V18" i="9" s="1"/>
  <c r="L25" i="9"/>
  <c r="Q25" i="9"/>
  <c r="L17" i="9"/>
  <c r="Q17" i="9"/>
  <c r="U17" i="9" s="1"/>
  <c r="L9" i="9"/>
  <c r="Q9" i="9"/>
  <c r="U9" i="9" s="1"/>
  <c r="M22" i="9"/>
  <c r="R22" i="9"/>
  <c r="M14" i="9"/>
  <c r="R14" i="9"/>
  <c r="V14" i="9" s="1"/>
  <c r="M6" i="9"/>
  <c r="R6" i="9"/>
  <c r="V6" i="9" s="1"/>
  <c r="L24" i="9"/>
  <c r="Q24" i="9"/>
  <c r="L16" i="9"/>
  <c r="Q16" i="9"/>
  <c r="U16" i="9" s="1"/>
  <c r="L8" i="9"/>
  <c r="Q8" i="9"/>
  <c r="U8" i="9" s="1"/>
  <c r="M21" i="9"/>
  <c r="R21" i="9"/>
  <c r="M13" i="9"/>
  <c r="R13" i="9"/>
  <c r="V13" i="9" s="1"/>
  <c r="L23" i="9"/>
  <c r="Q23" i="9"/>
  <c r="L15" i="9"/>
  <c r="Q15" i="9"/>
  <c r="U15" i="9" s="1"/>
  <c r="L7" i="9"/>
  <c r="Q7" i="9"/>
  <c r="U7" i="9" s="1"/>
  <c r="M20" i="9"/>
  <c r="R20" i="9"/>
  <c r="M12" i="9"/>
  <c r="R12" i="9"/>
  <c r="V12" i="9" s="1"/>
  <c r="L22" i="9"/>
  <c r="Q22" i="9"/>
  <c r="L14" i="9"/>
  <c r="Q14" i="9"/>
  <c r="U14" i="9" s="1"/>
  <c r="L6" i="9"/>
  <c r="Q6" i="9"/>
  <c r="U6" i="9" s="1"/>
  <c r="M19" i="9"/>
  <c r="R19" i="9"/>
  <c r="V19" i="9" s="1"/>
  <c r="M11" i="9"/>
  <c r="R11" i="9"/>
  <c r="V11" i="9" s="1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U24" i="11" l="1"/>
  <c r="Y24" i="11"/>
  <c r="AC24" i="11" s="1"/>
  <c r="G23" i="14" s="1"/>
  <c r="U25" i="11"/>
  <c r="Y25" i="11"/>
  <c r="AC25" i="11" s="1"/>
  <c r="G24" i="14" s="1"/>
  <c r="U22" i="11"/>
  <c r="Y22" i="11"/>
  <c r="AC22" i="11" s="1"/>
  <c r="G21" i="14" s="1"/>
  <c r="U20" i="11"/>
  <c r="Y20" i="11"/>
  <c r="AC20" i="11" s="1"/>
  <c r="G19" i="14" s="1"/>
  <c r="V20" i="11"/>
  <c r="Z20" i="11"/>
  <c r="V21" i="11"/>
  <c r="Z21" i="11"/>
  <c r="V22" i="11"/>
  <c r="Z22" i="11"/>
  <c r="V25" i="11"/>
  <c r="Z25" i="11"/>
  <c r="U21" i="11"/>
  <c r="Y21" i="11"/>
  <c r="AC21" i="11" s="1"/>
  <c r="G20" i="14" s="1"/>
  <c r="V23" i="11"/>
  <c r="Z23" i="11"/>
  <c r="V24" i="11"/>
  <c r="Z24" i="11"/>
  <c r="U23" i="11"/>
  <c r="Y23" i="11"/>
  <c r="AC23" i="11" s="1"/>
  <c r="G22" i="14" s="1"/>
  <c r="U10" i="10"/>
  <c r="Y10" i="10"/>
  <c r="AC10" i="10" s="1"/>
  <c r="V16" i="10"/>
  <c r="Z16" i="10"/>
  <c r="U20" i="10"/>
  <c r="Y20" i="10"/>
  <c r="AC20" i="10" s="1"/>
  <c r="F19" i="14" s="1"/>
  <c r="U13" i="10"/>
  <c r="Y13" i="10"/>
  <c r="AC13" i="10" s="1"/>
  <c r="V19" i="10"/>
  <c r="Z19" i="10"/>
  <c r="V12" i="10"/>
  <c r="Z12" i="10"/>
  <c r="V14" i="10"/>
  <c r="Z14" i="10"/>
  <c r="U25" i="10"/>
  <c r="Y25" i="10"/>
  <c r="AC25" i="10" s="1"/>
  <c r="F24" i="14" s="1"/>
  <c r="V9" i="10"/>
  <c r="Z9" i="10"/>
  <c r="U18" i="10"/>
  <c r="Y18" i="10"/>
  <c r="AC18" i="10" s="1"/>
  <c r="V24" i="10"/>
  <c r="Z24" i="10"/>
  <c r="V17" i="10"/>
  <c r="Z17" i="10"/>
  <c r="U24" i="10"/>
  <c r="Y24" i="10"/>
  <c r="AC24" i="10" s="1"/>
  <c r="F23" i="14" s="1"/>
  <c r="U21" i="10"/>
  <c r="Y21" i="10"/>
  <c r="AC21" i="10" s="1"/>
  <c r="F20" i="14" s="1"/>
  <c r="U14" i="10"/>
  <c r="Y14" i="10"/>
  <c r="AC14" i="10" s="1"/>
  <c r="V20" i="10"/>
  <c r="Z20" i="10"/>
  <c r="V22" i="10"/>
  <c r="Z22" i="10"/>
  <c r="V13" i="10"/>
  <c r="Z13" i="10"/>
  <c r="V15" i="10"/>
  <c r="Z15" i="10"/>
  <c r="U11" i="10"/>
  <c r="Y11" i="10"/>
  <c r="AC11" i="10" s="1"/>
  <c r="V25" i="10"/>
  <c r="Z25" i="10"/>
  <c r="V10" i="10"/>
  <c r="Z10" i="10"/>
  <c r="U16" i="10"/>
  <c r="Y16" i="10"/>
  <c r="AC16" i="10" s="1"/>
  <c r="U22" i="10"/>
  <c r="Y22" i="10"/>
  <c r="AC22" i="10" s="1"/>
  <c r="F21" i="14" s="1"/>
  <c r="U15" i="10"/>
  <c r="Y15" i="10"/>
  <c r="AC15" i="10" s="1"/>
  <c r="U9" i="10"/>
  <c r="Y9" i="10"/>
  <c r="AC9" i="10" s="1"/>
  <c r="V21" i="10"/>
  <c r="Z21" i="10"/>
  <c r="V23" i="10"/>
  <c r="Z23" i="10"/>
  <c r="U19" i="10"/>
  <c r="Y19" i="10"/>
  <c r="AC19" i="10" s="1"/>
  <c r="U12" i="10"/>
  <c r="Y12" i="10"/>
  <c r="AC12" i="10" s="1"/>
  <c r="V18" i="10"/>
  <c r="Z18" i="10"/>
  <c r="V11" i="10"/>
  <c r="Z11" i="10"/>
  <c r="U23" i="10"/>
  <c r="Y23" i="10"/>
  <c r="AC23" i="10" s="1"/>
  <c r="F22" i="14" s="1"/>
  <c r="U17" i="10"/>
  <c r="Y17" i="10"/>
  <c r="AC17" i="10" s="1"/>
  <c r="U22" i="9"/>
  <c r="Y22" i="9"/>
  <c r="AC22" i="9" s="1"/>
  <c r="E21" i="14" s="1"/>
  <c r="U25" i="9"/>
  <c r="Y25" i="9"/>
  <c r="AC25" i="9" s="1"/>
  <c r="E24" i="14" s="1"/>
  <c r="V23" i="9"/>
  <c r="Z23" i="9"/>
  <c r="U23" i="9"/>
  <c r="Y23" i="9"/>
  <c r="AC23" i="9" s="1"/>
  <c r="E22" i="14" s="1"/>
  <c r="V22" i="9"/>
  <c r="Z22" i="9"/>
  <c r="U20" i="9"/>
  <c r="Y20" i="9"/>
  <c r="AC20" i="9" s="1"/>
  <c r="E19" i="14" s="1"/>
  <c r="V20" i="9"/>
  <c r="Z20" i="9"/>
  <c r="U24" i="9"/>
  <c r="Y24" i="9"/>
  <c r="AC24" i="9" s="1"/>
  <c r="E23" i="14" s="1"/>
  <c r="V24" i="9"/>
  <c r="Z24" i="9"/>
  <c r="V21" i="9"/>
  <c r="Z21" i="9"/>
  <c r="V25" i="9"/>
  <c r="Z25" i="9"/>
  <c r="U21" i="9"/>
  <c r="Y21" i="9"/>
  <c r="AC21" i="9" s="1"/>
  <c r="E20" i="14" s="1"/>
  <c r="U20" i="8"/>
  <c r="Y20" i="8"/>
  <c r="AC20" i="8" s="1"/>
  <c r="D19" i="14" s="1"/>
  <c r="V21" i="8"/>
  <c r="Z21" i="8"/>
  <c r="V20" i="8"/>
  <c r="Z20" i="8"/>
  <c r="U21" i="8"/>
  <c r="Y21" i="8"/>
  <c r="AC21" i="8" s="1"/>
  <c r="D20" i="14" s="1"/>
  <c r="U22" i="8"/>
  <c r="Y22" i="8"/>
  <c r="AC22" i="8" s="1"/>
  <c r="D21" i="14" s="1"/>
  <c r="U23" i="8"/>
  <c r="Y23" i="8"/>
  <c r="AC23" i="8" s="1"/>
  <c r="D22" i="14" s="1"/>
  <c r="V22" i="8"/>
  <c r="Z22" i="8"/>
  <c r="V23" i="8"/>
  <c r="Z23" i="8"/>
  <c r="V24" i="8"/>
  <c r="Z24" i="8"/>
  <c r="V25" i="8"/>
  <c r="Z25" i="8"/>
  <c r="U24" i="8"/>
  <c r="Y24" i="8"/>
  <c r="AC24" i="8" s="1"/>
  <c r="D23" i="14" s="1"/>
  <c r="U25" i="8"/>
  <c r="Y25" i="8"/>
  <c r="AC25" i="8" s="1"/>
  <c r="D24" i="14" s="1"/>
  <c r="U22" i="7"/>
  <c r="Y22" i="7"/>
  <c r="AC22" i="7" s="1"/>
  <c r="C21" i="14" s="1"/>
  <c r="U21" i="7"/>
  <c r="Y21" i="7"/>
  <c r="AC21" i="7" s="1"/>
  <c r="C20" i="14" s="1"/>
  <c r="U24" i="7"/>
  <c r="Y24" i="7"/>
  <c r="AC24" i="7" s="1"/>
  <c r="C23" i="14" s="1"/>
  <c r="U25" i="7"/>
  <c r="Y25" i="7"/>
  <c r="AC25" i="7" s="1"/>
  <c r="C24" i="14" s="1"/>
  <c r="U18" i="7"/>
  <c r="Y18" i="7"/>
  <c r="AC18" i="7" s="1"/>
  <c r="V24" i="7"/>
  <c r="Z24" i="7"/>
  <c r="U20" i="7"/>
  <c r="Y20" i="7"/>
  <c r="AC20" i="7" s="1"/>
  <c r="C19" i="14" s="1"/>
  <c r="V19" i="7"/>
  <c r="Z19" i="7"/>
  <c r="V20" i="7"/>
  <c r="Z20" i="7"/>
  <c r="V15" i="7"/>
  <c r="Z15" i="7"/>
  <c r="V18" i="7"/>
  <c r="Z18" i="7"/>
  <c r="U15" i="7"/>
  <c r="Y15" i="7"/>
  <c r="AC15" i="7" s="1"/>
  <c r="V22" i="7"/>
  <c r="Z22" i="7"/>
  <c r="V23" i="7"/>
  <c r="Z23" i="7"/>
  <c r="U19" i="7"/>
  <c r="Y19" i="7"/>
  <c r="AC19" i="7" s="1"/>
  <c r="V25" i="7"/>
  <c r="Z25" i="7"/>
  <c r="V21" i="7"/>
  <c r="Z21" i="7"/>
  <c r="V17" i="7"/>
  <c r="Z17" i="7"/>
  <c r="U23" i="7"/>
  <c r="Y23" i="7"/>
  <c r="AC23" i="7" s="1"/>
  <c r="C22" i="14" s="1"/>
  <c r="U16" i="7"/>
  <c r="Y16" i="7"/>
  <c r="AC16" i="7" s="1"/>
  <c r="U17" i="7"/>
  <c r="Y17" i="7"/>
  <c r="AC17" i="7" s="1"/>
  <c r="V16" i="7"/>
  <c r="Z16" i="7"/>
  <c r="AA25" i="13"/>
  <c r="U25" i="13"/>
  <c r="Y25" i="13"/>
  <c r="V22" i="13"/>
  <c r="Z22" i="13"/>
  <c r="U20" i="13"/>
  <c r="Y20" i="13"/>
  <c r="AC20" i="13" s="1"/>
  <c r="B19" i="14" s="1"/>
  <c r="V20" i="13"/>
  <c r="Z20" i="13"/>
  <c r="U21" i="13"/>
  <c r="Y21" i="13"/>
  <c r="AC21" i="13" s="1"/>
  <c r="B20" i="14" s="1"/>
  <c r="V23" i="13"/>
  <c r="Z23" i="13"/>
  <c r="U24" i="13"/>
  <c r="Y24" i="13"/>
  <c r="AC24" i="13" s="1"/>
  <c r="B23" i="14" s="1"/>
  <c r="U23" i="13"/>
  <c r="Y23" i="13"/>
  <c r="AC23" i="13" s="1"/>
  <c r="B22" i="14" s="1"/>
  <c r="U22" i="13"/>
  <c r="Y22" i="13"/>
  <c r="AC22" i="13" s="1"/>
  <c r="B21" i="14" s="1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C25" i="13" l="1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Q6" i="11"/>
  <c r="Y16" i="1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V5" i="9" s="1"/>
  <c r="R3" i="9"/>
  <c r="Q3" i="9"/>
  <c r="Q5" i="9"/>
  <c r="U5" i="9" s="1"/>
  <c r="W4" i="9"/>
  <c r="W3" i="9"/>
  <c r="Y12" i="8"/>
  <c r="Y8" i="8"/>
  <c r="Y16" i="8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AC8" i="7" l="1"/>
  <c r="C7" i="14" s="1"/>
  <c r="C15" i="14"/>
  <c r="Y4" i="7"/>
  <c r="AA4" i="7"/>
  <c r="Z4" i="7"/>
  <c r="Y14" i="7"/>
  <c r="AC14" i="7" s="1"/>
  <c r="C13" i="14" s="1"/>
  <c r="AB4" i="7"/>
  <c r="R4" i="9"/>
  <c r="Z4" i="9" s="1"/>
  <c r="Q4" i="11"/>
  <c r="Y4" i="11" s="1"/>
  <c r="Q4" i="8"/>
  <c r="Y4" i="8" s="1"/>
  <c r="L4" i="8"/>
  <c r="R4" i="8"/>
  <c r="Z4" i="8" s="1"/>
  <c r="M4" i="8"/>
  <c r="AB4" i="8"/>
  <c r="O4" i="8"/>
  <c r="AA4" i="8"/>
  <c r="AB4" i="9"/>
  <c r="O4" i="9"/>
  <c r="AA4" i="9"/>
  <c r="N4" i="9"/>
  <c r="Q4" i="9"/>
  <c r="Y4" i="9" s="1"/>
  <c r="L4" i="9"/>
  <c r="AB4" i="10"/>
  <c r="O4" i="10"/>
  <c r="AA4" i="10"/>
  <c r="N4" i="10"/>
  <c r="R4" i="10"/>
  <c r="Z4" i="10" s="1"/>
  <c r="M4" i="10"/>
  <c r="Q4" i="10"/>
  <c r="Y4" i="10" s="1"/>
  <c r="L4" i="10"/>
  <c r="AB4" i="11"/>
  <c r="O4" i="11"/>
  <c r="AA4" i="11"/>
  <c r="N4" i="11"/>
  <c r="R4" i="11"/>
  <c r="Z4" i="11" s="1"/>
  <c r="M4" i="11"/>
  <c r="AC12" i="8"/>
  <c r="D11" i="14" s="1"/>
  <c r="C16" i="14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Y18" i="11"/>
  <c r="AC18" i="11" s="1"/>
  <c r="G17" i="14" s="1"/>
  <c r="U6" i="11"/>
  <c r="Y6" i="11"/>
  <c r="AC6" i="11" s="1"/>
  <c r="G5" i="14" s="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Z13" i="11"/>
  <c r="V13" i="11"/>
  <c r="U13" i="11"/>
  <c r="Y13" i="11"/>
  <c r="AC13" i="11" s="1"/>
  <c r="G12" i="14" s="1"/>
  <c r="V6" i="11"/>
  <c r="Z6" i="11"/>
  <c r="Z17" i="11"/>
  <c r="U15" i="11"/>
  <c r="Y15" i="11"/>
  <c r="AC15" i="11" s="1"/>
  <c r="G14" i="14" s="1"/>
  <c r="Z8" i="11"/>
  <c r="V8" i="11"/>
  <c r="V10" i="11"/>
  <c r="Z10" i="11"/>
  <c r="Z16" i="11"/>
  <c r="U9" i="11"/>
  <c r="Y9" i="11"/>
  <c r="AC9" i="11" s="1"/>
  <c r="G8" i="14" s="1"/>
  <c r="Y19" i="11"/>
  <c r="AC19" i="11" s="1"/>
  <c r="G18" i="14" s="1"/>
  <c r="V14" i="11"/>
  <c r="Z14" i="11"/>
  <c r="F15" i="14"/>
  <c r="F11" i="14"/>
  <c r="F16" i="14"/>
  <c r="F13" i="14"/>
  <c r="AC8" i="10"/>
  <c r="F7" i="14" s="1"/>
  <c r="F17" i="14"/>
  <c r="F9" i="14"/>
  <c r="Y6" i="10"/>
  <c r="AC6" i="10" s="1"/>
  <c r="F5" i="14" s="1"/>
  <c r="AC8" i="8"/>
  <c r="D7" i="14" s="1"/>
  <c r="F8" i="14"/>
  <c r="U5" i="10"/>
  <c r="Y5" i="10"/>
  <c r="AC5" i="10" s="1"/>
  <c r="F4" i="14" s="1"/>
  <c r="Y7" i="10"/>
  <c r="AC7" i="10" s="1"/>
  <c r="F6" i="14" s="1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AC5" i="9" s="1"/>
  <c r="E4" i="14" s="1"/>
  <c r="Y3" i="9"/>
  <c r="AC3" i="9" s="1"/>
  <c r="E2" i="14" s="1"/>
  <c r="U3" i="9"/>
  <c r="Z18" i="9"/>
  <c r="Y9" i="9"/>
  <c r="AC9" i="9" s="1"/>
  <c r="E8" i="14" s="1"/>
  <c r="Y7" i="9"/>
  <c r="AC7" i="9" s="1"/>
  <c r="E6" i="14" s="1"/>
  <c r="Z3" i="9"/>
  <c r="V3" i="9"/>
  <c r="Z8" i="9"/>
  <c r="Y13" i="9"/>
  <c r="AC13" i="9" s="1"/>
  <c r="E12" i="14" s="1"/>
  <c r="Y11" i="9"/>
  <c r="AC11" i="9" s="1"/>
  <c r="E10" i="14" s="1"/>
  <c r="Z5" i="9"/>
  <c r="Z12" i="9"/>
  <c r="Y17" i="9"/>
  <c r="AC17" i="9" s="1"/>
  <c r="E16" i="14" s="1"/>
  <c r="Y15" i="9"/>
  <c r="AC15" i="9" s="1"/>
  <c r="E14" i="14" s="1"/>
  <c r="Z9" i="9"/>
  <c r="Z16" i="9"/>
  <c r="Y19" i="9"/>
  <c r="AC19" i="9" s="1"/>
  <c r="E18" i="14" s="1"/>
  <c r="Z13" i="9"/>
  <c r="Z11" i="9"/>
  <c r="Y6" i="9"/>
  <c r="AC6" i="9" s="1"/>
  <c r="E5" i="14" s="1"/>
  <c r="Y10" i="9"/>
  <c r="AC10" i="9" s="1"/>
  <c r="E9" i="14" s="1"/>
  <c r="Y8" i="9"/>
  <c r="AC8" i="9" s="1"/>
  <c r="E7" i="14" s="1"/>
  <c r="Z6" i="9"/>
  <c r="Z17" i="9"/>
  <c r="Z15" i="9"/>
  <c r="Y14" i="9"/>
  <c r="AC14" i="9" s="1"/>
  <c r="E13" i="14" s="1"/>
  <c r="Y12" i="9"/>
  <c r="AC12" i="9" s="1"/>
  <c r="E11" i="14" s="1"/>
  <c r="Z10" i="9"/>
  <c r="Z7" i="9"/>
  <c r="Y18" i="9"/>
  <c r="AC18" i="9" s="1"/>
  <c r="E17" i="14" s="1"/>
  <c r="Y16" i="9"/>
  <c r="AC16" i="9" s="1"/>
  <c r="E15" i="14" s="1"/>
  <c r="Z14" i="9"/>
  <c r="Z19" i="9"/>
  <c r="Y17" i="8"/>
  <c r="AC17" i="8" s="1"/>
  <c r="D16" i="14" s="1"/>
  <c r="Y10" i="8"/>
  <c r="AC10" i="8" s="1"/>
  <c r="D9" i="14" s="1"/>
  <c r="AC16" i="8"/>
  <c r="D15" i="14" s="1"/>
  <c r="Y6" i="8"/>
  <c r="AC6" i="8" s="1"/>
  <c r="D5" i="14" s="1"/>
  <c r="Y14" i="8"/>
  <c r="AC14" i="8" s="1"/>
  <c r="D13" i="14" s="1"/>
  <c r="Y18" i="8"/>
  <c r="AC18" i="8" s="1"/>
  <c r="D17" i="14" s="1"/>
  <c r="Y9" i="8"/>
  <c r="AC9" i="8" s="1"/>
  <c r="D8" i="14" s="1"/>
  <c r="Z16" i="8"/>
  <c r="Z10" i="8"/>
  <c r="Y15" i="8"/>
  <c r="AC15" i="8" s="1"/>
  <c r="D14" i="14" s="1"/>
  <c r="Y7" i="8"/>
  <c r="AC7" i="8" s="1"/>
  <c r="D6" i="14" s="1"/>
  <c r="Z3" i="8"/>
  <c r="V3" i="8"/>
  <c r="Z14" i="8"/>
  <c r="Z7" i="8"/>
  <c r="Z18" i="8"/>
  <c r="Z5" i="8"/>
  <c r="Z15" i="8"/>
  <c r="Z9" i="8"/>
  <c r="Y13" i="8"/>
  <c r="AC13" i="8" s="1"/>
  <c r="D12" i="14" s="1"/>
  <c r="Y19" i="8"/>
  <c r="AC19" i="8" s="1"/>
  <c r="D18" i="14" s="1"/>
  <c r="Y11" i="8"/>
  <c r="AC11" i="8" s="1"/>
  <c r="D10" i="14" s="1"/>
  <c r="Y3" i="8"/>
  <c r="AC3" i="8" s="1"/>
  <c r="D2" i="14" s="1"/>
  <c r="U3" i="8"/>
  <c r="Z19" i="8"/>
  <c r="Z13" i="8"/>
  <c r="Y5" i="8"/>
  <c r="AC5" i="8" s="1"/>
  <c r="D4" i="14" s="1"/>
  <c r="Z11" i="8"/>
  <c r="Z8" i="8"/>
  <c r="Z17" i="8"/>
  <c r="Z12" i="8"/>
  <c r="Z6" i="8"/>
  <c r="Y10" i="7"/>
  <c r="AC10" i="7" s="1"/>
  <c r="C9" i="14" s="1"/>
  <c r="Z13" i="7"/>
  <c r="AC12" i="7"/>
  <c r="C11" i="14" s="1"/>
  <c r="Y6" i="7"/>
  <c r="AC6" i="7" s="1"/>
  <c r="C5" i="14" s="1"/>
  <c r="Z11" i="7"/>
  <c r="Y9" i="7"/>
  <c r="AC9" i="7" s="1"/>
  <c r="C8" i="14" s="1"/>
  <c r="Z12" i="7"/>
  <c r="Y5" i="7"/>
  <c r="AC5" i="7" s="1"/>
  <c r="C4" i="14" s="1"/>
  <c r="Z14" i="7"/>
  <c r="Y7" i="7"/>
  <c r="AC7" i="7" s="1"/>
  <c r="C6" i="14" s="1"/>
  <c r="U3" i="7"/>
  <c r="Y3" i="7"/>
  <c r="AC3" i="7" s="1"/>
  <c r="C2" i="14" s="1"/>
  <c r="Y13" i="7"/>
  <c r="AC13" i="7" s="1"/>
  <c r="C12" i="14" s="1"/>
  <c r="Z6" i="7"/>
  <c r="C17" i="14"/>
  <c r="Z7" i="7"/>
  <c r="Y11" i="7"/>
  <c r="AC11" i="7" s="1"/>
  <c r="C10" i="14" s="1"/>
  <c r="Z3" i="7"/>
  <c r="V3" i="7"/>
  <c r="C18" i="14"/>
  <c r="Z8" i="7"/>
  <c r="Z10" i="7"/>
  <c r="C14" i="14"/>
  <c r="U4" i="7" l="1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Y6" i="13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A5" i="13"/>
  <c r="AA16" i="13"/>
  <c r="AA7" i="13"/>
  <c r="AB10" i="13"/>
  <c r="AB11" i="13"/>
  <c r="V11" i="13"/>
  <c r="Y13" i="13"/>
  <c r="Y12" i="13"/>
  <c r="V10" i="13"/>
  <c r="V12" i="13"/>
  <c r="V6" i="13"/>
  <c r="AB9" i="13"/>
  <c r="AB13" i="13"/>
  <c r="U5" i="13"/>
  <c r="AA19" i="13"/>
  <c r="Z7" i="13"/>
  <c r="AA10" i="13"/>
  <c r="AB16" i="13"/>
  <c r="Y19" i="13"/>
  <c r="Q4" i="13"/>
  <c r="U4" i="13" s="1"/>
  <c r="Y11" i="13"/>
  <c r="U14" i="13"/>
  <c r="AA13" i="13"/>
  <c r="Y15" i="13"/>
  <c r="U7" i="13"/>
  <c r="Y8" i="13"/>
  <c r="U16" i="13"/>
  <c r="U10" i="13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<sst xmlns="http://schemas.openxmlformats.org/spreadsheetml/2006/main" count="3286" uniqueCount="108">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</sst>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6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6" fillId="0" borderId="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6" fillId="0" borderId="2" xfId="0" applyFont="1" applyFill="1" applyBorder="1" applyAlignment="1" applyProtection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opLeftCell="A28" zoomScale="85" zoomScaleNormal="85" workbookViewId="0">
      <selection activeCell="O73" sqref="O73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69" t="s">
        <v>93</v>
      </c>
      <c r="D1" s="69" t="s">
        <v>94</v>
      </c>
      <c r="E1" s="69" t="s">
        <v>95</v>
      </c>
      <c r="F1" s="69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93" t="s">
        <v>6</v>
      </c>
      <c r="B2" s="60" t="s">
        <v>97</v>
      </c>
      <c r="C2" s="69">
        <v>-311.10903218999999</v>
      </c>
      <c r="D2" s="69">
        <v>-302.39947102999997</v>
      </c>
      <c r="E2" s="69">
        <v>-292.04405753999998</v>
      </c>
      <c r="F2" s="69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93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93"/>
      <c r="B3" s="60" t="s">
        <v>25</v>
      </c>
      <c r="C3" s="70">
        <v>-310.94839698999999</v>
      </c>
      <c r="D3" s="69">
        <v>-301.80746018000002</v>
      </c>
      <c r="E3" s="69">
        <v>-292.52915446999998</v>
      </c>
      <c r="F3" s="69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93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93"/>
      <c r="B4" s="60" t="s">
        <v>84</v>
      </c>
      <c r="C4" s="69">
        <v>-311.11844488999998</v>
      </c>
      <c r="D4" s="69">
        <v>-302.39771426999999</v>
      </c>
      <c r="E4" s="69">
        <v>-292.78379106</v>
      </c>
      <c r="F4" s="69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93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93" t="s">
        <v>9</v>
      </c>
      <c r="B5" s="60" t="s">
        <v>97</v>
      </c>
      <c r="C5" s="69">
        <v>-312.11340293000001</v>
      </c>
      <c r="D5" s="69">
        <v>-303.48218107999998</v>
      </c>
      <c r="E5" s="69">
        <v>-293.46353908999998</v>
      </c>
      <c r="F5" s="69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-311.16427470000002</v>
      </c>
      <c r="V5">
        <f t="shared" ca="1" si="4"/>
        <v>-303.01417844999997</v>
      </c>
      <c r="W5">
        <f t="shared" ca="1" si="5"/>
        <v>-293.09914977</v>
      </c>
      <c r="X5">
        <f t="shared" ca="1" si="6"/>
        <v>-298.73489974</v>
      </c>
      <c r="Z5">
        <v>-289.56125059999999</v>
      </c>
      <c r="AA5">
        <f t="shared" ref="AA5:AA34" si="18">INDEX($Z$2:$Z$23,ROUND(ROW(Z5)/3, 0))</f>
        <v>-290.57792719999998</v>
      </c>
      <c r="AC5" s="93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93"/>
      <c r="B6" s="60" t="s">
        <v>25</v>
      </c>
      <c r="C6" s="69">
        <v>-311.79288022999998</v>
      </c>
      <c r="D6" s="69">
        <v>-302.72141088000001</v>
      </c>
      <c r="E6" s="69">
        <v>-293.43369855999998</v>
      </c>
      <c r="F6" s="69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-310.42072695000002</v>
      </c>
      <c r="V6">
        <f t="shared" ca="1" si="4"/>
        <v>-302.53336610000002</v>
      </c>
      <c r="W6">
        <f t="shared" ca="1" si="5"/>
        <v>-292.59831229000002</v>
      </c>
      <c r="X6">
        <f t="shared" ca="1" si="6"/>
        <v>-297.62446527999998</v>
      </c>
      <c r="Z6">
        <v>-288.80757864999998</v>
      </c>
      <c r="AA6">
        <f t="shared" si="18"/>
        <v>-290.57792719999998</v>
      </c>
      <c r="AC6" s="93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93"/>
      <c r="B7" s="60" t="s">
        <v>84</v>
      </c>
      <c r="C7" s="69">
        <v>-312.09275079000003</v>
      </c>
      <c r="D7" s="69">
        <v>-303.48788851</v>
      </c>
      <c r="E7" s="69">
        <v>-293.64078434999999</v>
      </c>
      <c r="F7" s="69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93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93" t="s">
        <v>10</v>
      </c>
      <c r="B8" s="60" t="s">
        <v>97</v>
      </c>
      <c r="C8" s="69">
        <v>-311.63327561</v>
      </c>
      <c r="D8" s="69">
        <v>-303.15909555000002</v>
      </c>
      <c r="E8" s="69">
        <v>-293.28590991999999</v>
      </c>
      <c r="F8" s="69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-295.26758140999999</v>
      </c>
      <c r="Z8">
        <v>-287.21830326999998</v>
      </c>
      <c r="AA8">
        <f t="shared" si="18"/>
        <v>-290.01870248</v>
      </c>
      <c r="AC8" s="93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93" t="s">
        <v>10</v>
      </c>
      <c r="B9" s="60" t="s">
        <v>25</v>
      </c>
      <c r="C9" s="69">
        <v>-311.30837964</v>
      </c>
      <c r="D9" s="69">
        <v>-302.31279718000002</v>
      </c>
      <c r="E9" s="69">
        <v>-292.91368983000001</v>
      </c>
      <c r="F9" s="69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93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93" t="s">
        <v>10</v>
      </c>
      <c r="B10" s="60" t="s">
        <v>84</v>
      </c>
      <c r="C10" s="69">
        <v>-311.27956755999998</v>
      </c>
      <c r="D10" s="69">
        <v>-303.15693150999999</v>
      </c>
      <c r="E10" s="69">
        <v>-293.10013776</v>
      </c>
      <c r="F10" s="69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93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95" t="s">
        <v>87</v>
      </c>
      <c r="B11" s="60" t="s">
        <v>97</v>
      </c>
      <c r="C11" s="69">
        <v>-311.16427470000002</v>
      </c>
      <c r="D11" s="69">
        <v>-303.01417844999997</v>
      </c>
      <c r="E11" s="69">
        <v>-293.09914977</v>
      </c>
      <c r="F11" s="69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 t="shared" ref="L11" si="32">MIN(C11:C13)</f>
        <v>-311.16427470000002</v>
      </c>
      <c r="M11">
        <f t="shared" ref="M11" si="33">MIN(D11:D13)</f>
        <v>-303.01417844999997</v>
      </c>
      <c r="N11">
        <f t="shared" ref="N11" si="34">MIN(E11:E13)</f>
        <v>-293.09914977</v>
      </c>
      <c r="O11">
        <f t="shared" ref="O11" si="35">MIN(F11:F13)</f>
        <v>-298.73489974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93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95" t="s">
        <v>87</v>
      </c>
      <c r="B12" s="60" t="s">
        <v>25</v>
      </c>
      <c r="C12" s="69">
        <v>-310.94412692999998</v>
      </c>
      <c r="D12" s="69">
        <v>-301.89039646999998</v>
      </c>
      <c r="E12" s="69">
        <v>-292.5274829</v>
      </c>
      <c r="F12" s="69">
        <v>-297.12292097</v>
      </c>
      <c r="L12" s="63" t="str">
        <f t="shared" ref="L12" si="36">INDEX($B$2:$B$4, MATCH(MIN(C11:C13),C11:C13,0))</f>
        <v>top1</v>
      </c>
      <c r="M12" s="63" t="str">
        <f t="shared" ref="M12" si="37">INDEX($B$2:$B$4, MATCH(MIN(D11:D13),D11:D13,0))</f>
        <v>top1</v>
      </c>
      <c r="N12" s="63" t="str">
        <f t="shared" ref="N12" si="38">INDEX($B$2:$B$4, MATCH(MIN(E11:E13),E11:E13,0))</f>
        <v>top1</v>
      </c>
      <c r="O12" s="63" t="str">
        <f t="shared" ref="O12" si="39">INDEX($B$2:$B$4, MATCH(MIN(F11:F13),F11:F13,0))</f>
        <v>hollow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93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95" t="s">
        <v>87</v>
      </c>
      <c r="B13" s="60" t="s">
        <v>84</v>
      </c>
      <c r="C13" s="69">
        <v>-311.03662824999998</v>
      </c>
      <c r="D13" s="69">
        <v>-303.01188295999998</v>
      </c>
      <c r="E13" s="69">
        <v>-292.71736403</v>
      </c>
      <c r="F13" s="69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93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93" t="s">
        <v>11</v>
      </c>
      <c r="B14" s="60" t="s">
        <v>97</v>
      </c>
      <c r="C14" s="69">
        <v>-310.35414704999999</v>
      </c>
      <c r="D14" s="69">
        <v>-302.53336610000002</v>
      </c>
      <c r="E14" s="69">
        <v>-292.46439965000002</v>
      </c>
      <c r="F14" s="69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 t="shared" ref="L14" si="40">MIN(C14:C16)</f>
        <v>-310.42072695000002</v>
      </c>
      <c r="M14">
        <f t="shared" ref="M14" si="41">MIN(D14:D16)</f>
        <v>-302.53336610000002</v>
      </c>
      <c r="N14">
        <f t="shared" ref="N14" si="42">MIN(E14:E16)</f>
        <v>-292.59831229000002</v>
      </c>
      <c r="O14">
        <f t="shared" ref="O14" si="43">MIN(F14:F16)</f>
        <v>-297.62446527999998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96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93" t="s">
        <v>11</v>
      </c>
      <c r="B15" s="60" t="s">
        <v>25</v>
      </c>
      <c r="C15" s="69">
        <v>-310.23746152000001</v>
      </c>
      <c r="D15" s="69">
        <v>-301.16640443</v>
      </c>
      <c r="E15" s="69">
        <v>-291.80336218000002</v>
      </c>
      <c r="F15" s="69">
        <v>-297.21570274999999</v>
      </c>
      <c r="L15" s="63" t="str">
        <f t="shared" ref="L15" si="44">INDEX($B$2:$B$4, MATCH(MIN(C14:C16),C14:C16,0))</f>
        <v>hollow</v>
      </c>
      <c r="M15" s="63" t="str">
        <f t="shared" ref="M15" si="45">INDEX($B$2:$B$4, MATCH(MIN(D14:D16),D14:D16,0))</f>
        <v>top1</v>
      </c>
      <c r="N15" s="63" t="str">
        <f t="shared" ref="N15" si="46">INDEX($B$2:$B$4, MATCH(MIN(E14:E16),E14:E16,0))</f>
        <v>hollow</v>
      </c>
      <c r="O15" s="63" t="str">
        <f t="shared" ref="O15" si="47">INDEX($B$2:$B$4, MATCH(MIN(F14:F16),F14:F16,0))</f>
        <v>top1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97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93" t="s">
        <v>11</v>
      </c>
      <c r="B16" s="60" t="s">
        <v>84</v>
      </c>
      <c r="C16" s="69">
        <v>-310.42072695000002</v>
      </c>
      <c r="D16" s="69">
        <v>-302.53252054000001</v>
      </c>
      <c r="E16" s="69">
        <v>-292.59831229000002</v>
      </c>
      <c r="F16" s="69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98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93" t="s">
        <v>12</v>
      </c>
      <c r="B17" s="60" t="s">
        <v>97</v>
      </c>
      <c r="C17" s="69">
        <v>-309.70531328999999</v>
      </c>
      <c r="D17" s="69">
        <v>-301.66473439999999</v>
      </c>
      <c r="E17" s="69">
        <v>-291.78900777000001</v>
      </c>
      <c r="F17" s="69">
        <v>-296.53138658</v>
      </c>
      <c r="G17">
        <f t="shared" ref="G17" si="48">MIN(C17:C19)-C17</f>
        <v>-1.7372340000008535E-2</v>
      </c>
      <c r="H17">
        <f t="shared" ref="H17" si="49">MIN(D17:D19)-D17</f>
        <v>0</v>
      </c>
      <c r="I17">
        <f t="shared" ref="I17" si="50">MIN(E17:E19)-E17</f>
        <v>-7.0747530000005554E-2</v>
      </c>
      <c r="J17">
        <f t="shared" ref="J17" si="51">MIN(F17:F19)-F17</f>
        <v>-1.7209229999991749E-2</v>
      </c>
      <c r="L17">
        <f t="shared" ref="L17" si="52">MIN(C17:C19)</f>
        <v>-309.72268563</v>
      </c>
      <c r="M17">
        <f t="shared" ref="M17" si="53">MIN(D17:D19)</f>
        <v>-301.66473439999999</v>
      </c>
      <c r="N17">
        <f t="shared" ref="N17" si="54">MIN(E17:E19)</f>
        <v>-291.85975530000002</v>
      </c>
      <c r="O17">
        <f t="shared" ref="O17" si="55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93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93" t="s">
        <v>12</v>
      </c>
      <c r="B18" s="60" t="s">
        <v>25</v>
      </c>
      <c r="C18" s="69">
        <v>-309.56248548999997</v>
      </c>
      <c r="D18" s="69">
        <v>-301.53521016000002</v>
      </c>
      <c r="E18" s="69">
        <v>-291.11775920000002</v>
      </c>
      <c r="F18" s="69">
        <v>-296.50780607000002</v>
      </c>
      <c r="L18" s="63" t="str">
        <f t="shared" ref="L18" si="56">INDEX($B$2:$B$4, MATCH(MIN(C17:C19),C17:C19,0))</f>
        <v>hollow</v>
      </c>
      <c r="M18" s="63" t="str">
        <f t="shared" ref="M18" si="57">INDEX($B$2:$B$4, MATCH(MIN(D17:D19),D17:D19,0))</f>
        <v>top1</v>
      </c>
      <c r="N18" s="63" t="str">
        <f t="shared" ref="N18" si="58">INDEX($B$2:$B$4, MATCH(MIN(E17:E19),E17:E19,0))</f>
        <v>hollow</v>
      </c>
      <c r="O18" s="63" t="str">
        <f t="shared" ref="O18" si="59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93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93" t="s">
        <v>12</v>
      </c>
      <c r="B19" s="60" t="s">
        <v>84</v>
      </c>
      <c r="C19" s="69">
        <v>-309.72268563</v>
      </c>
      <c r="D19" s="69">
        <v>-301.65346694999999</v>
      </c>
      <c r="E19" s="69">
        <v>-291.85975530000002</v>
      </c>
      <c r="F19" s="69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93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93" t="s">
        <v>13</v>
      </c>
      <c r="B20" s="60" t="s">
        <v>97</v>
      </c>
      <c r="C20" s="69">
        <v>-308.65148756000002</v>
      </c>
      <c r="D20" s="69">
        <v>-300.29497135000003</v>
      </c>
      <c r="E20" s="69">
        <v>-290.65937566000002</v>
      </c>
      <c r="F20" s="69">
        <v>-295.26758140999999</v>
      </c>
      <c r="G20">
        <f t="shared" ref="G20" si="60">MIN(C20:C22)-C20</f>
        <v>-5.672722999997859E-2</v>
      </c>
      <c r="H20">
        <f t="shared" ref="H20" si="61">MIN(D20:D22)-D20</f>
        <v>0</v>
      </c>
      <c r="I20">
        <f t="shared" ref="I20" si="62">MIN(E20:E22)-E20</f>
        <v>0</v>
      </c>
      <c r="J20">
        <f t="shared" ref="J20" si="63">MIN(F20:F22)-F20</f>
        <v>-0.76254210000001876</v>
      </c>
      <c r="L20">
        <f t="shared" ref="L20" si="64">MIN(C20:C22)</f>
        <v>-308.70821479</v>
      </c>
      <c r="M20">
        <f t="shared" ref="M20" si="65">MIN(D20:D22)</f>
        <v>-300.29497135000003</v>
      </c>
      <c r="N20">
        <f t="shared" ref="N20" si="66">MIN(E20:E22)</f>
        <v>-290.65937566000002</v>
      </c>
      <c r="O20" s="11">
        <f>MIN(F20:F21)</f>
        <v>-295.26758140999999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93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93" t="s">
        <v>13</v>
      </c>
      <c r="B21" s="60" t="s">
        <v>25</v>
      </c>
      <c r="C21" s="69">
        <v>-308.70821479</v>
      </c>
      <c r="D21" s="69">
        <v>-299.58795657000002</v>
      </c>
      <c r="E21" s="69">
        <v>-290.26447629</v>
      </c>
      <c r="F21" s="69">
        <v>-295.14193800999999</v>
      </c>
      <c r="L21" s="63" t="str">
        <f t="shared" ref="L21" si="67">INDEX($B$2:$B$4, MATCH(MIN(C20:C22),C20:C22,0))</f>
        <v>top2</v>
      </c>
      <c r="M21" s="63" t="str">
        <f t="shared" ref="M21" si="68">INDEX($B$2:$B$4, MATCH(MIN(D20:D22),D20:D22,0))</f>
        <v>top1</v>
      </c>
      <c r="N21" s="63" t="str">
        <f t="shared" ref="N21" si="69">INDEX($B$2:$B$4, MATCH(MIN(E20:E22),E20:E22,0))</f>
        <v>top1</v>
      </c>
      <c r="O21" s="63" t="str">
        <f t="shared" ref="O21" si="70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93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93" t="s">
        <v>13</v>
      </c>
      <c r="B22" s="60" t="s">
        <v>84</v>
      </c>
      <c r="C22" s="69">
        <v>-308.64188781000001</v>
      </c>
      <c r="D22" s="70">
        <v>-300.28819836999998</v>
      </c>
      <c r="E22" s="69">
        <v>-290.51485367999999</v>
      </c>
      <c r="F22" s="69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93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93" t="s">
        <v>14</v>
      </c>
      <c r="B23" s="60" t="s">
        <v>97</v>
      </c>
      <c r="C23" s="69">
        <v>-307.28894695999998</v>
      </c>
      <c r="D23" s="69">
        <v>-298.43838144</v>
      </c>
      <c r="E23" s="69">
        <v>-288.85217785999998</v>
      </c>
      <c r="F23" s="69">
        <v>-293.84213395</v>
      </c>
      <c r="G23">
        <f t="shared" ref="G23" si="71">MIN(C23:C25)-C23</f>
        <v>-7.9461960000003273E-2</v>
      </c>
      <c r="H23">
        <f t="shared" ref="H23" si="72">MIN(D23:D25)-D23</f>
        <v>-5.5232540000019981E-2</v>
      </c>
      <c r="I23">
        <f t="shared" ref="I23" si="73">MIN(E23:E25)-E23</f>
        <v>-0.12619286000000329</v>
      </c>
      <c r="J23">
        <f t="shared" ref="J23" si="74">MIN(F23:F25)-F23</f>
        <v>-0.25060982000002241</v>
      </c>
      <c r="L23">
        <f t="shared" ref="L23" si="75">MIN(C23:C25)</f>
        <v>-307.36840891999998</v>
      </c>
      <c r="M23">
        <f t="shared" ref="M23" si="76">MIN(D23:D25)</f>
        <v>-298.49361398000002</v>
      </c>
      <c r="N23">
        <f t="shared" ref="N23" si="77">MIN(E23:E25)</f>
        <v>-288.97837071999999</v>
      </c>
      <c r="O23">
        <f t="shared" ref="O23" si="78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93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93" t="s">
        <v>14</v>
      </c>
      <c r="B24" s="60" t="s">
        <v>25</v>
      </c>
      <c r="C24" s="69">
        <v>-307.36840891999998</v>
      </c>
      <c r="D24" s="69">
        <v>-298.26793688999999</v>
      </c>
      <c r="E24" s="69">
        <v>-288.94566983999999</v>
      </c>
      <c r="F24" s="69">
        <v>-293.54864142000002</v>
      </c>
      <c r="L24" s="63" t="str">
        <f t="shared" ref="L24" si="79">INDEX($B$2:$B$4, MATCH(MIN(C23:C25),C23:C25,0))</f>
        <v>top2</v>
      </c>
      <c r="M24" s="63" t="str">
        <f t="shared" ref="M24" si="80">INDEX($B$2:$B$4, MATCH(MIN(D23:D25),D23:D25,0))</f>
        <v>hollow</v>
      </c>
      <c r="N24" s="63" t="str">
        <f t="shared" ref="N24" si="81">INDEX($B$2:$B$4, MATCH(MIN(E23:E25),E23:E25,0))</f>
        <v>hollow</v>
      </c>
      <c r="O24" s="63" t="str">
        <f t="shared" ref="O24" si="82">INDEX($B$2:$B$4, MATCH(MIN(F23:F25),F23:F25,0))</f>
        <v>hollow</v>
      </c>
      <c r="AA24">
        <f t="shared" si="18"/>
        <v>-285.89770778000002</v>
      </c>
      <c r="AC24" s="93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93" t="s">
        <v>14</v>
      </c>
      <c r="B25" s="60" t="s">
        <v>84</v>
      </c>
      <c r="C25" s="69">
        <v>-307.26581457999998</v>
      </c>
      <c r="D25" s="69">
        <v>-298.49361398000002</v>
      </c>
      <c r="E25" s="69">
        <v>-288.97837071999999</v>
      </c>
      <c r="F25" s="69">
        <v>-294.09274377000003</v>
      </c>
      <c r="AA25">
        <f t="shared" si="18"/>
        <v>-285.89770778000002</v>
      </c>
      <c r="AC25" s="93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93" t="s">
        <v>15</v>
      </c>
      <c r="B26" s="60" t="s">
        <v>97</v>
      </c>
      <c r="C26" s="69">
        <v>-304.91998559000001</v>
      </c>
      <c r="D26" s="69">
        <v>-296.36700737000001</v>
      </c>
      <c r="E26" s="69">
        <v>-286.28259909000002</v>
      </c>
      <c r="F26" s="69">
        <v>-291.83052964000001</v>
      </c>
      <c r="G26">
        <f t="shared" ref="G26" si="83">MIN(C26:C28)-C26</f>
        <v>-0.53365809999996827</v>
      </c>
      <c r="H26">
        <f t="shared" ref="H26" si="84">MIN(D26:D28)-D26</f>
        <v>0</v>
      </c>
      <c r="I26">
        <f t="shared" ref="I26" si="85">MIN(E26:E28)-E26</f>
        <v>-0.83774094000000332</v>
      </c>
      <c r="J26">
        <f t="shared" ref="J26" si="86">MIN(F26:F28)-F26</f>
        <v>-1.134308999996847E-2</v>
      </c>
      <c r="L26">
        <f t="shared" ref="L26" si="87">MIN(C26:C28)</f>
        <v>-305.45364368999998</v>
      </c>
      <c r="M26">
        <f t="shared" ref="M26" si="88">MIN(D26:D28)</f>
        <v>-296.36700737000001</v>
      </c>
      <c r="N26">
        <f t="shared" ref="N26" si="89">MIN(E26:E28)</f>
        <v>-287.12034003000002</v>
      </c>
      <c r="O26">
        <f t="shared" ref="O26" si="90">MIN(F26:F28)</f>
        <v>-291.84187272999998</v>
      </c>
      <c r="AA26">
        <f t="shared" si="18"/>
        <v>-284.05826666000002</v>
      </c>
      <c r="AC26" s="93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93" t="s">
        <v>15</v>
      </c>
      <c r="B27" s="60" t="s">
        <v>25</v>
      </c>
      <c r="C27" s="69">
        <v>-305.45066285000001</v>
      </c>
      <c r="D27" s="69">
        <v>-296.31065319999999</v>
      </c>
      <c r="E27" s="69">
        <v>-287.06242856</v>
      </c>
      <c r="F27" s="69">
        <v>-291.64801671999999</v>
      </c>
      <c r="L27" s="63" t="str">
        <f t="shared" ref="L27" si="91">INDEX($B$2:$B$4, MATCH(MIN(C26:C28),C26:C28,0))</f>
        <v>hollow</v>
      </c>
      <c r="M27" s="63" t="str">
        <f t="shared" ref="M27" si="92">INDEX($B$2:$B$4, MATCH(MIN(D26:D28),D26:D28,0))</f>
        <v>top1</v>
      </c>
      <c r="N27" s="63" t="str">
        <f t="shared" ref="N27" si="93">INDEX($B$2:$B$4, MATCH(MIN(E26:E28),E26:E28,0))</f>
        <v>hollow</v>
      </c>
      <c r="O27" s="63" t="str">
        <f t="shared" ref="O27" si="94">INDEX($B$2:$B$4, MATCH(MIN(F26:F28),F26:F28,0))</f>
        <v>hollow</v>
      </c>
      <c r="AA27">
        <f t="shared" si="18"/>
        <v>-284.05826666000002</v>
      </c>
      <c r="AC27" s="93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93" t="s">
        <v>15</v>
      </c>
      <c r="B28" s="60" t="s">
        <v>84</v>
      </c>
      <c r="C28" s="69">
        <v>-305.45364368999998</v>
      </c>
      <c r="D28" s="69">
        <v>-296.29093670999998</v>
      </c>
      <c r="E28" s="69">
        <v>-287.12034003000002</v>
      </c>
      <c r="F28" s="69">
        <v>-291.84187272999998</v>
      </c>
      <c r="AA28">
        <f t="shared" si="18"/>
        <v>-284.05826666000002</v>
      </c>
      <c r="AC28" s="93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93" t="s">
        <v>16</v>
      </c>
      <c r="B29" s="60" t="s">
        <v>97</v>
      </c>
      <c r="C29" s="69">
        <v>-302.65284528000001</v>
      </c>
      <c r="D29" s="69">
        <v>-294.03528560000001</v>
      </c>
      <c r="E29" s="69">
        <v>-284.3042873</v>
      </c>
      <c r="F29" s="69">
        <v>-290.38895095999999</v>
      </c>
      <c r="G29">
        <f t="shared" ref="G29" si="95">MIN(C29:C31)-C29</f>
        <v>-0.50025203000001284</v>
      </c>
      <c r="H29">
        <f t="shared" ref="H29" si="96">MIN(D29:D31)-D29</f>
        <v>-4.5464180000010401E-2</v>
      </c>
      <c r="I29">
        <f t="shared" ref="I29" si="97">MIN(E29:E31)-E29</f>
        <v>-0.57285314000000653</v>
      </c>
      <c r="J29">
        <f t="shared" ref="J29" si="98">MIN(F29:F31)-F29</f>
        <v>0</v>
      </c>
      <c r="L29">
        <f t="shared" ref="L29" si="99">MIN(C29:C31)</f>
        <v>-303.15309731000002</v>
      </c>
      <c r="M29">
        <f t="shared" ref="M29" si="100">MIN(D29:D31)</f>
        <v>-294.08074978000002</v>
      </c>
      <c r="N29">
        <f t="shared" ref="N29" si="101">MIN(E29:E31)</f>
        <v>-284.87714044000001</v>
      </c>
      <c r="O29">
        <f t="shared" ref="O29" si="102">MIN(F29:F31)</f>
        <v>-290.38895095999999</v>
      </c>
      <c r="AA29">
        <f t="shared" si="18"/>
        <v>-281.80560274999999</v>
      </c>
      <c r="AC29" s="93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93" t="s">
        <v>16</v>
      </c>
      <c r="B30" s="60" t="s">
        <v>25</v>
      </c>
      <c r="C30" s="69">
        <v>-303.15309731000002</v>
      </c>
      <c r="D30" s="69">
        <v>-294.04406189999997</v>
      </c>
      <c r="E30" s="69">
        <v>-284.77339551</v>
      </c>
      <c r="F30" s="69">
        <v>-289.76584567999998</v>
      </c>
      <c r="L30" s="63" t="str">
        <f t="shared" ref="L30" si="103">INDEX($B$2:$B$4, MATCH(MIN(C29:C31),C29:C31,0))</f>
        <v>top2</v>
      </c>
      <c r="M30" s="63" t="str">
        <f t="shared" ref="M30" si="104">INDEX($B$2:$B$4, MATCH(MIN(D29:D31),D29:D31,0))</f>
        <v>hollow</v>
      </c>
      <c r="N30" s="63" t="str">
        <f t="shared" ref="N30" si="105">INDEX($B$2:$B$4, MATCH(MIN(E29:E31),E29:E31,0))</f>
        <v>hollow</v>
      </c>
      <c r="O30" s="63" t="str">
        <f t="shared" ref="O30" si="106">INDEX($B$2:$B$4, MATCH(MIN(F29:F31),F29:F31,0))</f>
        <v>top1</v>
      </c>
      <c r="AA30">
        <f t="shared" si="18"/>
        <v>-281.80560274999999</v>
      </c>
      <c r="AC30" s="93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93" t="s">
        <v>16</v>
      </c>
      <c r="B31" s="60" t="s">
        <v>84</v>
      </c>
      <c r="C31" s="69">
        <v>-303.15270385000002</v>
      </c>
      <c r="D31" s="69">
        <v>-294.08074978000002</v>
      </c>
      <c r="E31" s="69">
        <v>-284.87714044000001</v>
      </c>
      <c r="F31" s="69">
        <v>-290.36720731999998</v>
      </c>
      <c r="AA31">
        <f t="shared" si="18"/>
        <v>-281.80560274999999</v>
      </c>
      <c r="AC31" s="93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93" t="s">
        <v>17</v>
      </c>
      <c r="B32" s="60" t="s">
        <v>97</v>
      </c>
      <c r="C32" s="69">
        <v>-311.96724952</v>
      </c>
      <c r="D32" s="69">
        <v>-303.07013769999998</v>
      </c>
      <c r="E32" s="69">
        <v>-292.75838126999997</v>
      </c>
      <c r="F32" s="69">
        <v>-300.45615774999999</v>
      </c>
      <c r="G32">
        <f t="shared" ref="G32" si="107">MIN(C32:C34)-C32</f>
        <v>0</v>
      </c>
      <c r="H32">
        <f t="shared" ref="H32" si="108">MIN(D32:D34)-D32</f>
        <v>0</v>
      </c>
      <c r="I32">
        <f t="shared" ref="I32" si="109">MIN(E32:E34)-E32</f>
        <v>-0.86408234000003858</v>
      </c>
      <c r="J32">
        <f t="shared" ref="J32" si="110">MIN(F32:F34)-F32</f>
        <v>-2.7242999999543827E-4</v>
      </c>
      <c r="L32">
        <f t="shared" ref="L32" si="111">MIN(C32:C34)</f>
        <v>-311.96724952</v>
      </c>
      <c r="M32">
        <f t="shared" ref="M32" si="112">MIN(D32:D34)</f>
        <v>-303.07013769999998</v>
      </c>
      <c r="N32">
        <f t="shared" ref="N32" si="113">MIN(E32:E34)</f>
        <v>-293.62246361000001</v>
      </c>
      <c r="O32">
        <f t="shared" ref="O32" si="114">MIN(F32:F34)</f>
        <v>-300.45643017999998</v>
      </c>
      <c r="AA32">
        <f t="shared" si="18"/>
        <v>-290.40232599000001</v>
      </c>
      <c r="AC32" s="93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93" t="s">
        <v>17</v>
      </c>
      <c r="B33" s="60" t="s">
        <v>25</v>
      </c>
      <c r="C33" s="70">
        <v>-311.65380900999997</v>
      </c>
      <c r="D33" s="69">
        <v>-302.70336931000003</v>
      </c>
      <c r="E33" s="69">
        <v>-293.20170344000002</v>
      </c>
      <c r="F33" s="69">
        <v>-300.45643017999998</v>
      </c>
      <c r="L33" s="63" t="str">
        <f t="shared" ref="L33" si="115">INDEX($B$2:$B$4, MATCH(MIN(C32:C34),C32:C34,0))</f>
        <v>top1</v>
      </c>
      <c r="M33" s="63" t="str">
        <f t="shared" ref="M33" si="116">INDEX($B$2:$B$4, MATCH(MIN(D32:D34),D32:D34,0))</f>
        <v>top1</v>
      </c>
      <c r="N33" s="63" t="str">
        <f t="shared" ref="N33" si="117">INDEX($B$2:$B$4, MATCH(MIN(E32:E34),E32:E34,0))</f>
        <v>hollow</v>
      </c>
      <c r="O33" s="63" t="str">
        <f t="shared" ref="O33" si="118">INDEX($B$2:$B$4, MATCH(MIN(F32:F34),F32:F34,0))</f>
        <v>top2</v>
      </c>
      <c r="AA33">
        <f t="shared" si="18"/>
        <v>-290.40232599000001</v>
      </c>
      <c r="AC33" s="93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93" t="s">
        <v>17</v>
      </c>
      <c r="B34" s="60" t="s">
        <v>84</v>
      </c>
      <c r="C34" s="69">
        <v>-311.96416913000002</v>
      </c>
      <c r="D34" s="69">
        <v>-303.06881112999997</v>
      </c>
      <c r="E34" s="69">
        <v>-293.62246361000001</v>
      </c>
      <c r="F34" s="69">
        <v>-300.45287836</v>
      </c>
      <c r="AA34">
        <f t="shared" si="18"/>
        <v>-290.40232599000001</v>
      </c>
      <c r="AC34" s="93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93" t="s">
        <v>18</v>
      </c>
      <c r="B35" s="60" t="s">
        <v>97</v>
      </c>
      <c r="C35" s="69">
        <v>-312.94027140999998</v>
      </c>
      <c r="D35" s="69">
        <v>-304.18736374999997</v>
      </c>
      <c r="E35" s="69">
        <v>-294.13007235999999</v>
      </c>
      <c r="F35" s="69">
        <v>-301.34279067</v>
      </c>
      <c r="G35">
        <f t="shared" ref="G35" si="119">MIN(C35:C37)-C35</f>
        <v>0</v>
      </c>
      <c r="H35">
        <f t="shared" ref="H35" si="120">MIN(D35:D37)-D35</f>
        <v>0</v>
      </c>
      <c r="I35">
        <f t="shared" ref="I35" si="121">MIN(E35:E37)-E35</f>
        <v>-0.2056797500000016</v>
      </c>
      <c r="J35">
        <f t="shared" ref="J35" si="122">MIN(F35:F37)-F35</f>
        <v>-1.4310640000019248E-2</v>
      </c>
      <c r="L35">
        <f t="shared" ref="L35" si="123">MIN(C35:C37)</f>
        <v>-312.94027140999998</v>
      </c>
      <c r="M35">
        <f t="shared" ref="M35" si="124">MIN(D35:D37)</f>
        <v>-304.18736374999997</v>
      </c>
      <c r="N35">
        <f t="shared" ref="N35" si="125">MIN(E35:E37)</f>
        <v>-294.33575210999999</v>
      </c>
      <c r="O35">
        <f t="shared" ref="O35" si="126">MIN(F35:F37)</f>
        <v>-301.35710131000002</v>
      </c>
      <c r="AA35">
        <f>INDEX($Z$2:$Z$23,ROUND(ROW(Z35)/3, 0))</f>
        <v>-291.25230219000002</v>
      </c>
      <c r="AC35" s="93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93" t="s">
        <v>18</v>
      </c>
      <c r="B36" s="60" t="s">
        <v>25</v>
      </c>
      <c r="C36" s="69">
        <v>-312.48044073</v>
      </c>
      <c r="D36" s="70">
        <v>-303.39218892000002</v>
      </c>
      <c r="E36" s="69">
        <v>-294.04206668</v>
      </c>
      <c r="F36" s="69">
        <v>-301.35710131000002</v>
      </c>
      <c r="L36" s="63" t="str">
        <f t="shared" ref="L36" si="127">INDEX($B$2:$B$4, MATCH(MIN(C35:C37),C35:C37,0))</f>
        <v>top1</v>
      </c>
      <c r="M36" s="63" t="str">
        <f t="shared" ref="M36" si="128">INDEX($B$2:$B$4, MATCH(MIN(D35:D37),D35:D37,0))</f>
        <v>top1</v>
      </c>
      <c r="N36" s="63" t="str">
        <f t="shared" ref="N36" si="129">INDEX($B$2:$B$4, MATCH(MIN(E35:E37),E35:E37,0))</f>
        <v>hollow</v>
      </c>
      <c r="O36" s="63" t="str">
        <f t="shared" ref="O36" si="130">INDEX($B$2:$B$4, MATCH(MIN(F35:F37),F35:F37,0))</f>
        <v>top2</v>
      </c>
      <c r="AA36">
        <f>INDEX($Z$2:$Z$23,ROUND(ROW(Z36)/3, 0))</f>
        <v>-291.25230219000002</v>
      </c>
      <c r="AC36" s="93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93" t="s">
        <v>18</v>
      </c>
      <c r="B37" s="60" t="s">
        <v>84</v>
      </c>
      <c r="C37" s="69">
        <v>-312.93961321</v>
      </c>
      <c r="D37" s="69">
        <v>-304.18479898999999</v>
      </c>
      <c r="E37" s="69">
        <v>-294.33575210999999</v>
      </c>
      <c r="F37" s="69">
        <v>-301.34004463000002</v>
      </c>
      <c r="AA37">
        <f>INDEX($Z$2:$Z$23,ROUND(ROW(Z37)/3, 0))</f>
        <v>-291.25230219000002</v>
      </c>
      <c r="AC37" s="93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93" t="s">
        <v>19</v>
      </c>
      <c r="B38" s="60" t="s">
        <v>97</v>
      </c>
      <c r="C38" s="69">
        <v>-312.80041827000002</v>
      </c>
      <c r="D38" s="69">
        <v>-304.23032598999998</v>
      </c>
      <c r="E38" s="69">
        <v>-294.37135448999999</v>
      </c>
      <c r="F38" s="69">
        <v>-300.77057896000002</v>
      </c>
      <c r="G38">
        <f t="shared" ref="G38" si="131">MIN(C38:C40)-C38</f>
        <v>0</v>
      </c>
      <c r="H38">
        <f t="shared" ref="H38" si="132">MIN(D38:D40)-D38</f>
        <v>-1.68423000002349E-3</v>
      </c>
      <c r="I38">
        <f t="shared" ref="I38" si="133">MIN(E38:E40)-E38</f>
        <v>-0.44962528000002067</v>
      </c>
      <c r="J38">
        <f t="shared" ref="J38" si="134">MIN(F38:F40)-F38</f>
        <v>-8.4468099999526203E-3</v>
      </c>
      <c r="L38">
        <f t="shared" ref="L38" si="135">MIN(C38:C40)</f>
        <v>-312.80041827000002</v>
      </c>
      <c r="M38">
        <f t="shared" ref="M38" si="136">MIN(D38:D40)</f>
        <v>-304.23201022000001</v>
      </c>
      <c r="N38">
        <f t="shared" ref="N38" si="137">MIN(E38:E40)</f>
        <v>-294.82097977000001</v>
      </c>
      <c r="O38">
        <f t="shared" ref="O38" si="138">MIN(F38:F40)</f>
        <v>-300.77902576999998</v>
      </c>
      <c r="AA38">
        <f t="shared" ref="AA38:AA67" si="139">INDEX($Z$2:$Z$23,ROUND(ROW(Z38)/3, 0))</f>
        <v>-291.10294408999999</v>
      </c>
      <c r="AC38" s="93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93" t="s">
        <v>19</v>
      </c>
      <c r="B39" s="60" t="s">
        <v>25</v>
      </c>
      <c r="C39" s="69">
        <v>-312.31122637999999</v>
      </c>
      <c r="D39" s="69">
        <v>-303.44172980000002</v>
      </c>
      <c r="E39" s="69">
        <v>-294.82097977000001</v>
      </c>
      <c r="F39" s="69">
        <v>-298.53994144000001</v>
      </c>
      <c r="L39" s="63" t="str">
        <f t="shared" ref="L39" si="140">INDEX($B$2:$B$4, MATCH(MIN(C38:C40),C38:C40,0))</f>
        <v>top1</v>
      </c>
      <c r="M39" s="63" t="str">
        <f t="shared" ref="M39" si="141">INDEX($B$2:$B$4, MATCH(MIN(D38:D40),D38:D40,0))</f>
        <v>hollow</v>
      </c>
      <c r="N39" s="63" t="str">
        <f t="shared" ref="N39" si="142">INDEX($B$2:$B$4, MATCH(MIN(E38:E40),E38:E40,0))</f>
        <v>top2</v>
      </c>
      <c r="O39" s="63" t="str">
        <f t="shared" ref="O39" si="143">INDEX($B$2:$B$4, MATCH(MIN(F38:F40),F38:F40,0))</f>
        <v>hollow</v>
      </c>
      <c r="AA39">
        <f t="shared" si="139"/>
        <v>-291.10294408999999</v>
      </c>
      <c r="AC39" s="93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93" t="s">
        <v>19</v>
      </c>
      <c r="B40" s="60" t="s">
        <v>84</v>
      </c>
      <c r="C40" s="69">
        <v>-312.42954555</v>
      </c>
      <c r="D40" s="69">
        <v>-304.23201022000001</v>
      </c>
      <c r="E40" s="69">
        <v>-294.16683155999999</v>
      </c>
      <c r="F40" s="69">
        <v>-300.77902576999998</v>
      </c>
      <c r="AA40">
        <f t="shared" si="139"/>
        <v>-291.10294408999999</v>
      </c>
      <c r="AC40" s="93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93" t="s">
        <v>20</v>
      </c>
      <c r="B41" s="60" t="s">
        <v>97</v>
      </c>
      <c r="C41" s="69">
        <v>-312.48252503999998</v>
      </c>
      <c r="D41" s="69">
        <v>-304.30123667999999</v>
      </c>
      <c r="E41" s="69">
        <v>-294.47077015999997</v>
      </c>
      <c r="F41" s="69">
        <v>-300.06447415000002</v>
      </c>
      <c r="G41">
        <f t="shared" ref="G41" si="144">MIN(C41:C43)-C41</f>
        <v>0</v>
      </c>
      <c r="H41">
        <f t="shared" ref="H41" si="145">MIN(D41:D43)-D41</f>
        <v>-1.0909000002357061E-4</v>
      </c>
      <c r="I41">
        <f t="shared" ref="I41" si="146">MIN(E41:E43)-E41</f>
        <v>0</v>
      </c>
      <c r="J41">
        <f t="shared" ref="J41" si="147">MIN(F41:F43)-F41</f>
        <v>0</v>
      </c>
      <c r="L41">
        <f t="shared" ref="L41" si="148">MIN(C41:C43)</f>
        <v>-312.48252503999998</v>
      </c>
      <c r="M41">
        <f t="shared" ref="M41" si="149">MIN(D41:D43)</f>
        <v>-304.30134577000001</v>
      </c>
      <c r="N41">
        <f t="shared" ref="N41" si="150">MIN(E41:E43)</f>
        <v>-294.47077015999997</v>
      </c>
      <c r="O41">
        <f t="shared" ref="O41" si="151">MIN(F41:F43)</f>
        <v>-300.06447415000002</v>
      </c>
      <c r="AA41">
        <f t="shared" si="139"/>
        <v>-290.87909450000001</v>
      </c>
      <c r="AC41" s="93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93" t="s">
        <v>20</v>
      </c>
      <c r="B42" s="60" t="s">
        <v>25</v>
      </c>
      <c r="C42" s="69">
        <v>-312.12781795000001</v>
      </c>
      <c r="D42" s="69">
        <v>-303.19283252000002</v>
      </c>
      <c r="E42" s="69">
        <v>-293.72619687000002</v>
      </c>
      <c r="F42" s="69">
        <v>-298.69653732</v>
      </c>
      <c r="L42" s="63" t="str">
        <f t="shared" ref="L42" si="152">INDEX($B$2:$B$4, MATCH(MIN(C41:C43),C41:C43,0))</f>
        <v>top1</v>
      </c>
      <c r="M42" s="63" t="str">
        <f t="shared" ref="M42" si="153">INDEX($B$2:$B$4, MATCH(MIN(D41:D43),D41:D43,0))</f>
        <v>hollow</v>
      </c>
      <c r="N42" s="63" t="str">
        <f t="shared" ref="N42" si="154">INDEX($B$2:$B$4, MATCH(MIN(E41:E43),E41:E43,0))</f>
        <v>top1</v>
      </c>
      <c r="O42" s="63" t="str">
        <f t="shared" ref="O42" si="155">INDEX($B$2:$B$4, MATCH(MIN(F41:F43),F41:F43,0))</f>
        <v>top1</v>
      </c>
      <c r="AA42">
        <f t="shared" si="139"/>
        <v>-290.87909450000001</v>
      </c>
      <c r="AC42" s="93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93" t="s">
        <v>20</v>
      </c>
      <c r="B43" s="60" t="s">
        <v>84</v>
      </c>
      <c r="C43" s="69">
        <v>-312.36846522000002</v>
      </c>
      <c r="D43" s="69">
        <v>-304.30134577000001</v>
      </c>
      <c r="E43" s="69">
        <v>-294.47017165</v>
      </c>
      <c r="F43" s="69">
        <v>-300.06399046000001</v>
      </c>
      <c r="AA43">
        <f t="shared" si="139"/>
        <v>-290.87909450000001</v>
      </c>
      <c r="AC43" s="93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93" t="s">
        <v>21</v>
      </c>
      <c r="B44" s="60" t="s">
        <v>97</v>
      </c>
      <c r="C44" s="69">
        <v>-310.90920698999997</v>
      </c>
      <c r="D44" s="69">
        <v>-302.66419612999999</v>
      </c>
      <c r="E44" s="69">
        <v>-292.93559548000002</v>
      </c>
      <c r="F44" s="69">
        <v>-297.46014337999998</v>
      </c>
      <c r="G44">
        <f t="shared" ref="G44" si="156">MIN(C44:C46)-C44</f>
        <v>0</v>
      </c>
      <c r="H44">
        <f t="shared" ref="H44" si="157">MIN(D44:D46)-D44</f>
        <v>0</v>
      </c>
      <c r="I44">
        <f t="shared" ref="I44" si="158">MIN(E44:E46)-E44</f>
        <v>0</v>
      </c>
      <c r="J44">
        <f t="shared" ref="J44" si="159">MIN(F44:F46)-F44</f>
        <v>-0.1516414000000168</v>
      </c>
      <c r="L44">
        <f t="shared" ref="L44" si="160">MIN(C44:C46)</f>
        <v>-310.90920698999997</v>
      </c>
      <c r="M44">
        <f t="shared" ref="M44" si="161">MIN(D44:D46)</f>
        <v>-302.66419612999999</v>
      </c>
      <c r="N44">
        <f t="shared" ref="N44" si="162">MIN(E44:E46)</f>
        <v>-292.93559548000002</v>
      </c>
      <c r="O44">
        <f t="shared" ref="O44" si="163">MIN(F44:F46)</f>
        <v>-297.61178477999999</v>
      </c>
      <c r="AA44">
        <f t="shared" si="139"/>
        <v>-289.12599057</v>
      </c>
      <c r="AC44" s="93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93" t="s">
        <v>21</v>
      </c>
      <c r="B45" s="60" t="s">
        <v>25</v>
      </c>
      <c r="C45" s="69">
        <v>-310.53223575999999</v>
      </c>
      <c r="D45" s="69">
        <v>-302.50912160000001</v>
      </c>
      <c r="E45" s="69">
        <v>-292.09690101000001</v>
      </c>
      <c r="F45" s="69">
        <v>-297.61178477999999</v>
      </c>
      <c r="L45" s="63" t="str">
        <f t="shared" ref="L45" si="164">INDEX($B$2:$B$4, MATCH(MIN(C44:C46),C44:C46,0))</f>
        <v>top1</v>
      </c>
      <c r="M45" s="63" t="str">
        <f t="shared" ref="M45" si="165">INDEX($B$2:$B$4, MATCH(MIN(D44:D46),D44:D46,0))</f>
        <v>top1</v>
      </c>
      <c r="N45" s="63" t="str">
        <f t="shared" ref="N45" si="166">INDEX($B$2:$B$4, MATCH(MIN(E44:E46),E44:E46,0))</f>
        <v>top1</v>
      </c>
      <c r="O45" s="63" t="str">
        <f t="shared" ref="O45" si="167">INDEX($B$2:$B$4, MATCH(MIN(F44:F46),F44:F46,0))</f>
        <v>top2</v>
      </c>
      <c r="AA45">
        <f t="shared" si="139"/>
        <v>-289.12599057</v>
      </c>
      <c r="AC45" s="93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93" t="s">
        <v>21</v>
      </c>
      <c r="B46" s="60" t="s">
        <v>84</v>
      </c>
      <c r="C46" s="69">
        <v>-310.90718901999998</v>
      </c>
      <c r="D46" s="69">
        <v>-302.64490486</v>
      </c>
      <c r="E46" s="69">
        <v>-292.93458894000003</v>
      </c>
      <c r="F46" s="69">
        <v>-297.11931737999998</v>
      </c>
      <c r="AA46">
        <f t="shared" si="139"/>
        <v>-289.12599057</v>
      </c>
      <c r="AC46" s="93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93" t="s">
        <v>22</v>
      </c>
      <c r="B47" s="60" t="s">
        <v>97</v>
      </c>
      <c r="C47" s="69">
        <v>-309.31956858000001</v>
      </c>
      <c r="D47" s="69">
        <v>-300.63872105000002</v>
      </c>
      <c r="E47" s="69">
        <v>-291.23032010999998</v>
      </c>
      <c r="F47" s="69">
        <v>-295.61054895000001</v>
      </c>
      <c r="G47">
        <f t="shared" ref="G47" si="168">MIN(C47:C49)-C47</f>
        <v>-1.1726749999979802E-2</v>
      </c>
      <c r="H47">
        <f t="shared" ref="H47" si="169">MIN(D47:D49)-D47</f>
        <v>-3.4203559999980371E-2</v>
      </c>
      <c r="I47">
        <f t="shared" ref="I47" si="170">MIN(E47:E49)-E47</f>
        <v>0</v>
      </c>
      <c r="J47">
        <f t="shared" ref="J47" si="171">MIN(F47:F49)-F47</f>
        <v>-0.11900997999998708</v>
      </c>
      <c r="L47">
        <f t="shared" ref="L47" si="172">MIN(C47:C49)</f>
        <v>-309.33129532999999</v>
      </c>
      <c r="M47">
        <f t="shared" ref="M47" si="173">MIN(D47:D49)</f>
        <v>-300.67292461</v>
      </c>
      <c r="N47">
        <f t="shared" ref="N47" si="174">MIN(E47:E49)</f>
        <v>-291.23032010999998</v>
      </c>
      <c r="O47">
        <f t="shared" ref="O47" si="175">MIN(F47:F49)</f>
        <v>-295.72955893</v>
      </c>
      <c r="AA47">
        <f t="shared" si="139"/>
        <v>-287.8558931</v>
      </c>
      <c r="AC47" s="93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93" t="s">
        <v>22</v>
      </c>
      <c r="B48" s="60" t="s">
        <v>25</v>
      </c>
      <c r="C48" s="69">
        <v>-309.23484853999997</v>
      </c>
      <c r="D48" s="69">
        <v>-300.17424131000001</v>
      </c>
      <c r="E48" s="69">
        <v>-290.79432858000001</v>
      </c>
      <c r="F48" s="69">
        <v>-295.72955893</v>
      </c>
      <c r="L48" s="63" t="str">
        <f t="shared" ref="L48" si="176">INDEX($B$2:$B$4, MATCH(MIN(C47:C49),C47:C49,0))</f>
        <v>hollow</v>
      </c>
      <c r="M48" s="63" t="str">
        <f t="shared" ref="M48" si="177">INDEX($B$2:$B$4, MATCH(MIN(D47:D49),D47:D49,0))</f>
        <v>hollow</v>
      </c>
      <c r="N48" s="63" t="str">
        <f t="shared" ref="N48" si="178">INDEX($B$2:$B$4, MATCH(MIN(E47:E49),E47:E49,0))</f>
        <v>top1</v>
      </c>
      <c r="O48" s="63" t="str">
        <f t="shared" ref="O48" si="179">INDEX($B$2:$B$4, MATCH(MIN(F47:F49),F47:F49,0))</f>
        <v>top2</v>
      </c>
      <c r="AA48">
        <f t="shared" si="139"/>
        <v>-287.8558931</v>
      </c>
      <c r="AC48" s="93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93" t="s">
        <v>22</v>
      </c>
      <c r="B49" s="60" t="s">
        <v>84</v>
      </c>
      <c r="C49" s="69">
        <v>-309.33129532999999</v>
      </c>
      <c r="D49" s="69">
        <v>-300.67292461</v>
      </c>
      <c r="E49" s="69">
        <v>-290.92589772999997</v>
      </c>
      <c r="F49" s="69">
        <v>-295.62164246999998</v>
      </c>
      <c r="AA49">
        <f t="shared" si="139"/>
        <v>-287.8558931</v>
      </c>
      <c r="AC49" s="93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93" t="s">
        <v>23</v>
      </c>
      <c r="B50" s="60" t="s">
        <v>97</v>
      </c>
      <c r="C50" s="69">
        <v>-303.53196452999998</v>
      </c>
      <c r="D50" s="69">
        <v>-295.13385649999998</v>
      </c>
      <c r="E50" s="69">
        <v>-284.86731689999999</v>
      </c>
      <c r="F50" s="69">
        <v>-290.19438043999997</v>
      </c>
      <c r="G50">
        <f t="shared" ref="G50" si="180">MIN(C50:C52)-C50</f>
        <v>-0.74113281000001052</v>
      </c>
      <c r="H50">
        <f t="shared" ref="H50" si="181">MIN(D50:D52)-D50</f>
        <v>-1.2841620000017429E-2</v>
      </c>
      <c r="I50">
        <f t="shared" ref="I50" si="182">MIN(E50:E52)-E50</f>
        <v>-1.1104444399999807</v>
      </c>
      <c r="J50">
        <f t="shared" ref="J50" si="183">MIN(F50:F52)-F50</f>
        <v>-0.29428187000002026</v>
      </c>
      <c r="L50">
        <f t="shared" ref="L50" si="184">MIN(C50:C52)</f>
        <v>-304.27309733999999</v>
      </c>
      <c r="M50">
        <f t="shared" ref="M50" si="185">MIN(D50:D52)</f>
        <v>-295.14669812</v>
      </c>
      <c r="N50">
        <f t="shared" ref="N50" si="186">MIN(E50:E52)</f>
        <v>-285.97776133999997</v>
      </c>
      <c r="O50">
        <f t="shared" ref="O50" si="187">MIN(F50:F52)</f>
        <v>-290.48866231</v>
      </c>
      <c r="AA50">
        <f t="shared" si="139"/>
        <v>-282.91038247</v>
      </c>
      <c r="AC50" s="93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93" t="s">
        <v>23</v>
      </c>
      <c r="B51" s="60" t="s">
        <v>25</v>
      </c>
      <c r="C51" s="69">
        <v>-304.27309733999999</v>
      </c>
      <c r="D51" s="69">
        <v>-295.12027998999997</v>
      </c>
      <c r="E51" s="69">
        <v>-285.88677725999997</v>
      </c>
      <c r="F51" s="69">
        <v>-290.48866231</v>
      </c>
      <c r="L51" s="63" t="str">
        <f t="shared" ref="L51" si="188">INDEX($B$2:$B$4, MATCH(MIN(C50:C52),C50:C52,0))</f>
        <v>top2</v>
      </c>
      <c r="M51" s="63" t="str">
        <f t="shared" ref="M51" si="189">INDEX($B$2:$B$4, MATCH(MIN(D50:D52),D50:D52,0))</f>
        <v>hollow</v>
      </c>
      <c r="N51" s="63" t="str">
        <f t="shared" ref="N51" si="190">INDEX($B$2:$B$4, MATCH(MIN(E50:E52),E50:E52,0))</f>
        <v>hollow</v>
      </c>
      <c r="O51" s="63" t="str">
        <f t="shared" ref="O51" si="191">INDEX($B$2:$B$4, MATCH(MIN(F50:F52),F50:F52,0))</f>
        <v>top2</v>
      </c>
      <c r="AA51">
        <f t="shared" si="139"/>
        <v>-282.91038247</v>
      </c>
      <c r="AC51" s="93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93" t="s">
        <v>23</v>
      </c>
      <c r="B52" s="60" t="s">
        <v>84</v>
      </c>
      <c r="C52" s="69">
        <v>-304.27267524000001</v>
      </c>
      <c r="D52" s="69">
        <v>-295.14669812</v>
      </c>
      <c r="E52" s="69">
        <v>-285.97776133999997</v>
      </c>
      <c r="F52" s="69">
        <v>-290.32110375000002</v>
      </c>
      <c r="AA52">
        <f t="shared" si="139"/>
        <v>-282.91038247</v>
      </c>
      <c r="AC52" s="93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95" t="s">
        <v>88</v>
      </c>
      <c r="B53" s="60" t="s">
        <v>97</v>
      </c>
      <c r="C53" s="69">
        <v>-302.13118716999998</v>
      </c>
      <c r="D53" s="69">
        <v>-293.77941198000002</v>
      </c>
      <c r="E53" s="69">
        <v>-283.81135582000002</v>
      </c>
      <c r="F53" s="69">
        <v>-289.55213193999998</v>
      </c>
      <c r="G53">
        <f t="shared" ref="G53" si="192">MIN(C53:C55)-C53</f>
        <v>-0.67866317000004983</v>
      </c>
      <c r="H53">
        <f t="shared" ref="H53" si="193">MIN(D53:D55)-D53</f>
        <v>0</v>
      </c>
      <c r="I53">
        <f t="shared" ref="I53" si="194">MIN(E53:E55)-E53</f>
        <v>-0.69334134999996877</v>
      </c>
      <c r="J53">
        <f t="shared" ref="J53" si="195">MIN(F53:F55)-F53</f>
        <v>-1.743461380000042</v>
      </c>
      <c r="L53">
        <f t="shared" ref="L53" si="196">MIN(C53:C55)</f>
        <v>-302.80985034000003</v>
      </c>
      <c r="M53">
        <f t="shared" ref="M53" si="197">MIN(D53:D55)</f>
        <v>-293.77941198000002</v>
      </c>
      <c r="N53">
        <f t="shared" ref="N53" si="198">MIN(E53:E55)</f>
        <v>-284.50469716999999</v>
      </c>
      <c r="O53">
        <f t="shared" ref="O53" si="199">MIN(F53:F55)</f>
        <v>-291.29559332000002</v>
      </c>
      <c r="AA53">
        <f t="shared" si="139"/>
        <v>-281.51879152999999</v>
      </c>
      <c r="AC53" s="95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95" t="s">
        <v>88</v>
      </c>
      <c r="B54" s="60" t="s">
        <v>25</v>
      </c>
      <c r="C54" s="69">
        <v>-302.80985034000003</v>
      </c>
      <c r="D54" s="69">
        <v>-293.72930701000001</v>
      </c>
      <c r="E54" s="69">
        <v>-284.42996156999999</v>
      </c>
      <c r="F54" s="69">
        <v>-291.29559332000002</v>
      </c>
      <c r="L54" s="63" t="str">
        <f t="shared" ref="L54" si="200">INDEX($B$2:$B$4, MATCH(MIN(C53:C55),C53:C55,0))</f>
        <v>top2</v>
      </c>
      <c r="M54" s="63" t="str">
        <f t="shared" ref="M54" si="201">INDEX($B$2:$B$4, MATCH(MIN(D53:D55),D53:D55,0))</f>
        <v>top1</v>
      </c>
      <c r="N54" s="63" t="str">
        <f t="shared" ref="N54" si="202">INDEX($B$2:$B$4, MATCH(MIN(E53:E55),E53:E55,0))</f>
        <v>hollow</v>
      </c>
      <c r="O54" s="63" t="str">
        <f t="shared" ref="O54" si="203">INDEX($B$2:$B$4, MATCH(MIN(F53:F55),F53:F55,0))</f>
        <v>top2</v>
      </c>
      <c r="AA54">
        <f t="shared" si="139"/>
        <v>-281.51879152999999</v>
      </c>
      <c r="AC54" s="95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95" t="s">
        <v>88</v>
      </c>
      <c r="B55" s="60" t="s">
        <v>84</v>
      </c>
      <c r="C55" s="70">
        <v>-302.80706629000002</v>
      </c>
      <c r="D55" s="69">
        <v>-293.77618634999999</v>
      </c>
      <c r="E55" s="69">
        <v>-284.50469716999999</v>
      </c>
      <c r="F55" s="69">
        <v>-289.55614371000001</v>
      </c>
      <c r="AA55">
        <f t="shared" si="139"/>
        <v>-281.51879152999999</v>
      </c>
      <c r="AC55" s="95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95" t="s">
        <v>89</v>
      </c>
      <c r="B56" s="60" t="s">
        <v>97</v>
      </c>
      <c r="C56" s="69">
        <v>-314.91729698</v>
      </c>
      <c r="D56" s="69">
        <v>-306.25955224</v>
      </c>
      <c r="E56" s="69">
        <v>-296.17582693999998</v>
      </c>
      <c r="F56" s="69">
        <v>-303.42934779000001</v>
      </c>
      <c r="G56">
        <f t="shared" ref="G56" si="204">MIN(C56:C58)-C56</f>
        <v>0</v>
      </c>
      <c r="H56">
        <f t="shared" ref="H56" si="205">MIN(D56:D58)-D56</f>
        <v>-5.5680699999811623E-3</v>
      </c>
      <c r="I56">
        <f t="shared" ref="I56" si="206">MIN(E56:E58)-E56</f>
        <v>-0.15734613000000763</v>
      </c>
      <c r="J56">
        <f t="shared" ref="J56" si="207">MIN(F56:F58)-F56</f>
        <v>-1.162560000011581E-3</v>
      </c>
      <c r="L56">
        <f t="shared" ref="L56" si="208">MIN(C56:C58)</f>
        <v>-314.91729698</v>
      </c>
      <c r="M56">
        <f t="shared" ref="M56" si="209">MIN(D56:D58)</f>
        <v>-306.26512030999999</v>
      </c>
      <c r="N56">
        <f t="shared" ref="N56" si="210">MIN(E56:E58)</f>
        <v>-296.33317306999999</v>
      </c>
      <c r="O56">
        <f t="shared" ref="O56" si="211">MIN(F56:F58)</f>
        <v>-303.43051035000002</v>
      </c>
      <c r="AA56">
        <f t="shared" si="139"/>
        <v>-293.31298157999998</v>
      </c>
      <c r="AC56" s="95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95" t="s">
        <v>89</v>
      </c>
      <c r="B57" s="60" t="s">
        <v>25</v>
      </c>
      <c r="C57" s="69">
        <v>-314.56461969999998</v>
      </c>
      <c r="D57" s="70">
        <v>-305.45033452000001</v>
      </c>
      <c r="E57" s="69">
        <v>-296.12830208999998</v>
      </c>
      <c r="F57" s="69">
        <v>-300.80728986000003</v>
      </c>
      <c r="L57" s="63" t="str">
        <f t="shared" ref="L57" si="212">INDEX($B$2:$B$4, MATCH(MIN(C56:C58),C56:C58,0))</f>
        <v>top1</v>
      </c>
      <c r="M57" s="63" t="str">
        <f t="shared" ref="M57" si="213">INDEX($B$2:$B$4, MATCH(MIN(D56:D58),D56:D58,0))</f>
        <v>hollow</v>
      </c>
      <c r="N57" s="63" t="str">
        <f t="shared" ref="N57" si="214">INDEX($B$2:$B$4, MATCH(MIN(E56:E58),E56:E58,0))</f>
        <v>hollow</v>
      </c>
      <c r="O57" s="63" t="str">
        <f t="shared" ref="O57" si="215">INDEX($B$2:$B$4, MATCH(MIN(F56:F58),F56:F58,0))</f>
        <v>hollow</v>
      </c>
      <c r="AA57">
        <f t="shared" si="139"/>
        <v>-293.31298157999998</v>
      </c>
      <c r="AC57" s="95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95" t="s">
        <v>89</v>
      </c>
      <c r="B58" s="60" t="s">
        <v>84</v>
      </c>
      <c r="C58" s="69">
        <v>-314.91705909000001</v>
      </c>
      <c r="D58" s="69">
        <v>-306.26512030999999</v>
      </c>
      <c r="E58" s="69">
        <v>-296.33317306999999</v>
      </c>
      <c r="F58" s="69">
        <v>-303.43051035000002</v>
      </c>
      <c r="AA58">
        <f t="shared" si="139"/>
        <v>-293.31298157999998</v>
      </c>
      <c r="AC58" s="95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95" t="s">
        <v>90</v>
      </c>
      <c r="B59" s="60" t="s">
        <v>97</v>
      </c>
      <c r="C59" s="69">
        <v>-314.59577839000002</v>
      </c>
      <c r="D59" s="69">
        <v>-306.34240340999997</v>
      </c>
      <c r="E59" s="69">
        <v>-296.49806260000003</v>
      </c>
      <c r="F59" s="69">
        <v>-303.04606994</v>
      </c>
      <c r="G59">
        <f t="shared" ref="G59" si="216">MIN(C59:C61)-C59</f>
        <v>0</v>
      </c>
      <c r="H59">
        <f t="shared" ref="H59" si="217">MIN(D59:D61)-D59</f>
        <v>0</v>
      </c>
      <c r="I59">
        <f t="shared" ref="I59" si="218">MIN(E59:E61)-E59</f>
        <v>-0.47622798999998395</v>
      </c>
      <c r="J59">
        <f t="shared" ref="J59" si="219">MIN(F59:F61)-F59</f>
        <v>0</v>
      </c>
      <c r="L59">
        <f t="shared" ref="L59" si="220">MIN(C59:C61)</f>
        <v>-314.59577839000002</v>
      </c>
      <c r="M59">
        <f t="shared" ref="M59" si="221">MIN(D59:D61)</f>
        <v>-306.34240340999997</v>
      </c>
      <c r="N59">
        <f t="shared" ref="N59" si="222">MIN(E59:E61)</f>
        <v>-296.97429059000001</v>
      </c>
      <c r="O59">
        <f t="shared" ref="O59" si="223">MIN(F59:F61)</f>
        <v>-303.04606994</v>
      </c>
      <c r="AA59">
        <f t="shared" si="139"/>
        <v>-293.21578205999998</v>
      </c>
      <c r="AC59" s="95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95" t="s">
        <v>90</v>
      </c>
      <c r="B60" s="60" t="s">
        <v>25</v>
      </c>
      <c r="C60" s="69">
        <v>-314.41880019000001</v>
      </c>
      <c r="D60" s="69">
        <v>-305.55386800000002</v>
      </c>
      <c r="E60" s="69">
        <v>-296.97429059000001</v>
      </c>
      <c r="F60" s="69">
        <v>-300.92215492000003</v>
      </c>
      <c r="L60" s="63" t="str">
        <f t="shared" ref="L60" si="224">INDEX($B$2:$B$4, MATCH(MIN(C59:C61),C59:C61,0))</f>
        <v>top1</v>
      </c>
      <c r="M60" s="63" t="str">
        <f t="shared" ref="M60" si="225">INDEX($B$2:$B$4, MATCH(MIN(D59:D61),D59:D61,0))</f>
        <v>top1</v>
      </c>
      <c r="N60" s="63" t="str">
        <f t="shared" ref="N60" si="226">INDEX($B$2:$B$4, MATCH(MIN(E59:E61),E59:E61,0))</f>
        <v>top2</v>
      </c>
      <c r="O60" s="63" t="str">
        <f t="shared" ref="O60" si="227">INDEX($B$2:$B$4, MATCH(MIN(F59:F61),F59:F61,0))</f>
        <v>top1</v>
      </c>
      <c r="AA60">
        <f t="shared" si="139"/>
        <v>-293.21578205999998</v>
      </c>
      <c r="AC60" s="95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95" t="s">
        <v>90</v>
      </c>
      <c r="B61" s="60" t="s">
        <v>84</v>
      </c>
      <c r="C61" s="69">
        <v>-314.51095255000001</v>
      </c>
      <c r="D61" s="69">
        <v>-306.34154804000002</v>
      </c>
      <c r="E61" s="69">
        <v>-296.22568833000003</v>
      </c>
      <c r="F61" s="69">
        <v>-303.04558477</v>
      </c>
      <c r="AA61">
        <f t="shared" si="139"/>
        <v>-293.21578205999998</v>
      </c>
      <c r="AC61" s="95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95" t="s">
        <v>91</v>
      </c>
      <c r="B62" s="60" t="s">
        <v>97</v>
      </c>
      <c r="C62" s="69">
        <v>-314.27135370000002</v>
      </c>
      <c r="D62" s="69">
        <v>-306.16000568999999</v>
      </c>
      <c r="E62" s="69">
        <v>-296.44752767</v>
      </c>
      <c r="F62" s="69">
        <v>-302.16584563999999</v>
      </c>
      <c r="G62">
        <f t="shared" ref="G62" si="228">MIN(C62:C64)-C62</f>
        <v>-2.4472799999955441E-2</v>
      </c>
      <c r="H62">
        <f t="shared" ref="H62" si="229">MIN(D62:D64)-D62</f>
        <v>0</v>
      </c>
      <c r="I62">
        <f t="shared" ref="I62" si="230">MIN(E62:E64)-E62</f>
        <v>0</v>
      </c>
      <c r="J62">
        <f t="shared" ref="J62" si="231">MIN(F62:F64)-F62</f>
        <v>-2.4626999999100008E-4</v>
      </c>
      <c r="L62">
        <f t="shared" ref="L62" si="232">MIN(C62:C64)</f>
        <v>-314.29582649999998</v>
      </c>
      <c r="M62">
        <f t="shared" ref="M62" si="233">MIN(D62:D64)</f>
        <v>-306.16000568999999</v>
      </c>
      <c r="N62">
        <f t="shared" ref="N62" si="234">MIN(E62:E64)</f>
        <v>-296.44752767</v>
      </c>
      <c r="O62">
        <f t="shared" ref="O62" si="235">MIN(F62:F64)</f>
        <v>-302.16609190999998</v>
      </c>
      <c r="AA62">
        <f t="shared" si="139"/>
        <v>-292.85849357000001</v>
      </c>
      <c r="AC62" s="95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95" t="s">
        <v>91</v>
      </c>
      <c r="B63" s="60" t="s">
        <v>25</v>
      </c>
      <c r="C63" s="69">
        <v>-314.08074589</v>
      </c>
      <c r="D63" s="69">
        <v>-305.18949671000001</v>
      </c>
      <c r="E63" s="69">
        <v>-295.71084726999999</v>
      </c>
      <c r="F63" s="69">
        <v>-300.73330039000001</v>
      </c>
      <c r="L63" s="63" t="str">
        <f t="shared" ref="L63" si="236">INDEX($B$2:$B$4, MATCH(MIN(C62:C64),C62:C64,0))</f>
        <v>hollow</v>
      </c>
      <c r="M63" s="63" t="str">
        <f t="shared" ref="M63" si="237">INDEX($B$2:$B$4, MATCH(MIN(D62:D64),D62:D64,0))</f>
        <v>top1</v>
      </c>
      <c r="N63" s="63" t="str">
        <f t="shared" ref="N63" si="238">INDEX($B$2:$B$4, MATCH(MIN(E62:E64),E62:E64,0))</f>
        <v>top1</v>
      </c>
      <c r="O63" s="63" t="str">
        <f t="shared" ref="O63" si="239">INDEX($B$2:$B$4, MATCH(MIN(F62:F64),F62:F64,0))</f>
        <v>hollow</v>
      </c>
      <c r="AA63">
        <f t="shared" si="139"/>
        <v>-292.85849357000001</v>
      </c>
      <c r="AC63" s="95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95" t="s">
        <v>91</v>
      </c>
      <c r="B64" s="60" t="s">
        <v>84</v>
      </c>
      <c r="C64" s="69">
        <v>-314.29582649999998</v>
      </c>
      <c r="D64" s="69">
        <v>-306.15848456999998</v>
      </c>
      <c r="E64" s="69">
        <v>-296.44714035999999</v>
      </c>
      <c r="F64" s="69">
        <v>-302.16609190999998</v>
      </c>
      <c r="AA64">
        <f t="shared" si="139"/>
        <v>-292.85849357000001</v>
      </c>
      <c r="AC64" s="95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95" t="s">
        <v>92</v>
      </c>
      <c r="B65" s="60" t="s">
        <v>97</v>
      </c>
      <c r="C65" s="69">
        <v>-313.38338128999999</v>
      </c>
      <c r="D65" s="70">
        <v>-304.89929467000002</v>
      </c>
      <c r="E65" s="70">
        <v>-295.54403625999998</v>
      </c>
      <c r="F65" s="69">
        <v>-300.60207101999998</v>
      </c>
      <c r="G65">
        <f t="shared" ref="G65" si="240">MIN(C65:C67)-C65</f>
        <v>-6.2471399999992627E-2</v>
      </c>
      <c r="H65">
        <f t="shared" ref="H65" si="241">MIN(D65:D67)-D65</f>
        <v>0</v>
      </c>
      <c r="I65">
        <f t="shared" ref="I65" si="242">MIN(E65:E67)-E65</f>
        <v>-2.0273000001225228E-4</v>
      </c>
      <c r="J65">
        <f t="shared" ref="J65" si="243">MIN(F65:F67)-F65</f>
        <v>0</v>
      </c>
      <c r="L65">
        <f t="shared" ref="L65" si="244">MIN(C65:C67)</f>
        <v>-313.44585268999998</v>
      </c>
      <c r="M65">
        <f t="shared" ref="M65" si="245">MIN(D65:D67)</f>
        <v>-304.89929467000002</v>
      </c>
      <c r="N65">
        <f t="shared" ref="N65" si="246">MIN(E65:E67)</f>
        <v>-295.54423899</v>
      </c>
      <c r="O65">
        <f t="shared" ref="O65" si="247">MIN(F65:F67)</f>
        <v>-300.60207101999998</v>
      </c>
      <c r="AA65">
        <f t="shared" si="139"/>
        <v>-292.01138221000002</v>
      </c>
      <c r="AC65" s="95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95" t="s">
        <v>92</v>
      </c>
      <c r="B66" s="60" t="s">
        <v>25</v>
      </c>
      <c r="C66" s="70">
        <v>-313.10800662999998</v>
      </c>
      <c r="D66" s="69">
        <v>-304.27658244000003</v>
      </c>
      <c r="E66" s="69">
        <v>-294.76298552999998</v>
      </c>
      <c r="F66" s="69">
        <v>-299.87371113</v>
      </c>
      <c r="L66" s="63" t="str">
        <f t="shared" ref="L66" si="248">INDEX($B$2:$B$4, MATCH(MIN(C65:C67),C65:C67,0))</f>
        <v>hollow</v>
      </c>
      <c r="M66" s="63" t="str">
        <f t="shared" ref="M66" si="249">INDEX($B$2:$B$4, MATCH(MIN(D65:D67),D65:D67,0))</f>
        <v>top1</v>
      </c>
      <c r="N66" s="63" t="str">
        <f t="shared" ref="N66" si="250">INDEX($B$2:$B$4, MATCH(MIN(E65:E67),E65:E67,0))</f>
        <v>hollow</v>
      </c>
      <c r="O66" s="63" t="str">
        <f t="shared" ref="O66" si="251">INDEX($B$2:$B$4, MATCH(MIN(F65:F67),F65:F67,0))</f>
        <v>top1</v>
      </c>
      <c r="AA66">
        <f t="shared" si="139"/>
        <v>-292.01138221000002</v>
      </c>
      <c r="AC66" s="95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95" t="s">
        <v>92</v>
      </c>
      <c r="B67" s="60" t="s">
        <v>84</v>
      </c>
      <c r="C67" s="69">
        <v>-313.44585268999998</v>
      </c>
      <c r="D67" s="70">
        <v>-304.84766399</v>
      </c>
      <c r="E67" s="69">
        <v>-295.54423899</v>
      </c>
      <c r="F67" s="70">
        <v>-299.72505670999999</v>
      </c>
      <c r="AA67">
        <f t="shared" si="139"/>
        <v>-292.01138221000002</v>
      </c>
      <c r="AC67" s="95" t="s">
        <v>92</v>
      </c>
      <c r="AD67" s="60" t="s">
        <v>84</v>
      </c>
      <c r="AE67" s="67">
        <f t="shared" ref="AE67" si="252">C67-AA67-$R$4-0.5*$R$3</f>
        <v>0.60352952000004079</v>
      </c>
      <c r="AF67" s="67">
        <f t="shared" ref="AF67" si="253">D67-AA67-$R$6</f>
        <v>-0.71828177999997855</v>
      </c>
      <c r="AG67" s="67">
        <f t="shared" ref="AG67" si="254">E67-AA67-0.5*$R$3</f>
        <v>4.6143220000025575E-2</v>
      </c>
      <c r="AH67" s="67">
        <f t="shared" ref="AH67" si="255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99" t="s">
        <v>70</v>
      </c>
      <c r="B72" s="4" t="s">
        <v>7</v>
      </c>
      <c r="C72" s="71">
        <v>-306.97920599000003</v>
      </c>
      <c r="D72" s="71">
        <v>-297.85147833000002</v>
      </c>
      <c r="E72" s="71">
        <v>-288.55203122</v>
      </c>
      <c r="F72" s="71">
        <v>-293.14565368000001</v>
      </c>
      <c r="G72">
        <f>MIN(C72:C73)-C72</f>
        <v>-2.3997959999974228E-2</v>
      </c>
      <c r="H72">
        <f t="shared" ref="H72:J72" si="256">MIN(D72:D73)-D72</f>
        <v>0</v>
      </c>
      <c r="I72">
        <f t="shared" si="256"/>
        <v>-5.523475000001099E-2</v>
      </c>
      <c r="J72">
        <f t="shared" si="256"/>
        <v>-0.23082404999996697</v>
      </c>
      <c r="L72">
        <f>MIN(C72:C73)</f>
        <v>-307.00320395</v>
      </c>
      <c r="M72">
        <f t="shared" ref="M72:O72" si="257">MIN(D72:D73)</f>
        <v>-297.85147833000002</v>
      </c>
      <c r="N72">
        <f t="shared" si="257"/>
        <v>-288.60726597000001</v>
      </c>
      <c r="O72">
        <f t="shared" si="257"/>
        <v>-293.37647772999998</v>
      </c>
      <c r="AA72">
        <v>-285.37088276999998</v>
      </c>
      <c r="AC72" s="94" t="s">
        <v>70</v>
      </c>
      <c r="AD72" s="64" t="s">
        <v>7</v>
      </c>
      <c r="AE72" s="67">
        <f t="shared" ref="AE72:AE73" si="258">C72-AA72-$R$4-0.5*$R$3</f>
        <v>0.42967677999995457</v>
      </c>
      <c r="AF72" s="67">
        <f t="shared" ref="AF72:AF73" si="259">D72-AA72-$R$6</f>
        <v>-0.3625955600000399</v>
      </c>
      <c r="AG72" s="67">
        <f t="shared" ref="AG72:AG73" si="260">E72-AA72-0.5*$R$3</f>
        <v>0.39785154999997685</v>
      </c>
      <c r="AH72" s="67">
        <f t="shared" ref="AH72:AH73" si="261">F72-AA72-$R$5+0.5*$R$3</f>
        <v>1.4792290899999707</v>
      </c>
    </row>
    <row r="73" spans="1:34" x14ac:dyDescent="0.35">
      <c r="A73" s="100"/>
      <c r="B73" s="4" t="s">
        <v>8</v>
      </c>
      <c r="C73" s="71">
        <v>-307.00320395</v>
      </c>
      <c r="D73" s="71">
        <v>-297.71114064</v>
      </c>
      <c r="E73" s="71">
        <v>-288.60726597000001</v>
      </c>
      <c r="F73" s="71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94"/>
      <c r="AD73" s="64" t="s">
        <v>84</v>
      </c>
      <c r="AE73" s="67">
        <f t="shared" si="258"/>
        <v>0.40567881999998034</v>
      </c>
      <c r="AF73" s="67">
        <f t="shared" si="259"/>
        <v>-0.22225787000001596</v>
      </c>
      <c r="AG73" s="67">
        <f t="shared" si="260"/>
        <v>0.34261679999996586</v>
      </c>
      <c r="AH73" s="67">
        <f t="shared" si="261"/>
        <v>1.2484050400000037</v>
      </c>
    </row>
  </sheetData>
  <mergeCells count="46">
    <mergeCell ref="A53:A55"/>
    <mergeCell ref="A56:A58"/>
    <mergeCell ref="A59:A61"/>
    <mergeCell ref="A62:A64"/>
    <mergeCell ref="A65:A67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selection activeCell="L22" sqref="L22"/>
    </sheetView>
  </sheetViews>
  <sheetFormatPr defaultRowHeight="14.5" x14ac:dyDescent="0.35"/>
  <cols>
    <col min="1" max="16384" width="8.7265625" style="36"/>
  </cols>
  <sheetData>
    <row r="1" spans="2:29" x14ac:dyDescent="0.35">
      <c r="L1" s="112" t="s">
        <v>39</v>
      </c>
      <c r="M1" s="112"/>
      <c r="N1" s="112"/>
      <c r="O1" s="112"/>
      <c r="Q1" s="113" t="s">
        <v>40</v>
      </c>
      <c r="R1" s="113"/>
      <c r="T1" s="112" t="s">
        <v>41</v>
      </c>
      <c r="U1" s="112"/>
      <c r="V1" s="112"/>
      <c r="W1" s="112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8" ca="1" si="0">D4-C4-$J$4-0.5*$J$3</f>
        <v>-0.5966322500000385</v>
      </c>
      <c r="M4" s="36">
        <f t="shared" ref="M4:M8" ca="1" si="1">E4-C4-$J$6</f>
        <v>-0.53887365000002241</v>
      </c>
      <c r="N4" s="36">
        <f t="shared" ref="N4:N8" ca="1" si="2">F4-C4-0.5*$J$3</f>
        <v>0.3987304799999758</v>
      </c>
      <c r="O4" s="36">
        <f t="shared" ref="O4:O8" ca="1" si="3">G4-C4-$J$5+0.5*$J$3</f>
        <v>-1.2907678200000041</v>
      </c>
      <c r="Q4" s="42">
        <f t="shared" ref="Q4:Q8" ca="1" si="4">D4+$Y$39</f>
        <v>-322.94392198000003</v>
      </c>
      <c r="R4" s="42">
        <f t="shared" ref="R4:R8" ca="1" si="5">E4+$Y$40</f>
        <v>-313.44216338000001</v>
      </c>
      <c r="S4" s="5" t="s">
        <v>6</v>
      </c>
      <c r="T4" s="43">
        <v>0</v>
      </c>
      <c r="U4" s="39">
        <f t="shared" ref="U4:U8" ca="1" si="6">Q4-C4-0.5*$Y$31-$Y$32</f>
        <v>-0.18263225000004724</v>
      </c>
      <c r="V4" s="44">
        <f t="shared" ref="V4:V8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9" ca="1" si="8">Q4-C4-0.5*$Y$31-$Y$32</f>
        <v>-0.18263225000004724</v>
      </c>
      <c r="Z4" s="42">
        <f t="shared" ref="Z4:Z9" ca="1" si="9">R4+$Y$33-$Y$32-$Y$31-C4</f>
        <v>4.0126349999979993E-2</v>
      </c>
      <c r="AA4" s="42">
        <f t="shared" ref="AA4:AA9" ca="1" si="10">F4+$Y$38-C4-0.5*$Y$31</f>
        <v>0.55673047999999703</v>
      </c>
      <c r="AB4" s="42">
        <f t="shared" ref="AB4:AB9" ca="1" si="11">G4+$Y$41+0.5*$Y$31-C4-$Y$33</f>
        <v>-0.95776782000001326</v>
      </c>
      <c r="AC4" s="42">
        <f t="shared" ref="AC4:AC9" ca="1" si="12">Y4-AA4</f>
        <v>-0.73936273000004427</v>
      </c>
    </row>
    <row r="5" spans="2:29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</row>
    <row r="6" spans="2:29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</row>
    <row r="7" spans="2:29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</row>
    <row r="8" spans="2:29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4">
        <v>0</v>
      </c>
      <c r="U8" s="85">
        <f t="shared" ca="1" si="6"/>
        <v>7.2634070000042072E-2</v>
      </c>
      <c r="V8" s="44">
        <f t="shared" ca="1" si="7"/>
        <v>-1.5617162699999874</v>
      </c>
      <c r="W8" s="85">
        <f t="shared" ref="W8:W25" si="13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</row>
    <row r="9" spans="2:29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4">D9-C9-$J$4-0.5*$J$3</f>
        <v>-0.15955723000002964</v>
      </c>
      <c r="M9" s="36">
        <f t="shared" ref="M9:M25" ca="1" si="15">E9-C9-$J$6</f>
        <v>-1.7189556700000086</v>
      </c>
      <c r="N9" s="36">
        <f t="shared" ref="N9:N25" ca="1" si="16">F9-C9-0.5*$J$3</f>
        <v>-0.41175363000002863</v>
      </c>
      <c r="O9" s="36">
        <f t="shared" ref="O9:O25" ca="1" si="17">G9-C9-$J$5+0.5*$J$3</f>
        <v>-0.44598665000002802</v>
      </c>
      <c r="Q9" s="42">
        <f t="shared" ref="Q9:Q25" ca="1" si="18">D9+$Y$39</f>
        <v>-316.96880871000002</v>
      </c>
      <c r="R9" s="42">
        <f t="shared" ref="R9:R25" ca="1" si="19">E9+$Y$40</f>
        <v>-309.08420715</v>
      </c>
      <c r="S9" t="s">
        <v>12</v>
      </c>
      <c r="T9" s="84">
        <v>0</v>
      </c>
      <c r="U9" s="85">
        <f t="shared" ref="U9:U25" ca="1" si="20">Q9-C9-0.5*$Y$31-$Y$32</f>
        <v>0.25444276999996163</v>
      </c>
      <c r="V9" s="44">
        <f t="shared" ref="V9:V25" ca="1" si="21">R9+$Y$33-C9-$Y$31-$Y$32</f>
        <v>-1.1399556700000169</v>
      </c>
      <c r="W9" s="85">
        <f t="shared" si="13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</row>
    <row r="10" spans="2:29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4"/>
        <v>0.24591728000000357</v>
      </c>
      <c r="M10" s="36">
        <f t="shared" ca="1" si="15"/>
        <v>-1.2075148800000139</v>
      </c>
      <c r="N10" s="36">
        <f t="shared" ca="1" si="16"/>
        <v>-0.20501658000001344</v>
      </c>
      <c r="O10" s="36">
        <f t="shared" ca="1" si="17"/>
        <v>0.55839870999998675</v>
      </c>
      <c r="Q10" s="42">
        <f t="shared" ca="1" si="18"/>
        <v>-313.13580881000001</v>
      </c>
      <c r="R10" s="42">
        <f t="shared" ca="1" si="19"/>
        <v>-305.14524097000003</v>
      </c>
      <c r="S10" t="s">
        <v>13</v>
      </c>
      <c r="T10" s="84">
        <v>0</v>
      </c>
      <c r="U10" s="85">
        <f t="shared" ca="1" si="20"/>
        <v>0.65991727999999483</v>
      </c>
      <c r="V10" s="44">
        <f t="shared" ca="1" si="21"/>
        <v>-0.6285148800000222</v>
      </c>
      <c r="W10" s="85">
        <f t="shared" si="13"/>
        <v>0.12300000000000111</v>
      </c>
      <c r="X10" t="s">
        <v>13</v>
      </c>
      <c r="Y10" s="42">
        <f t="shared" ref="Y10:Y25" ca="1" si="22">Q10-C10-0.5*$Y$31-$Y$32</f>
        <v>0.65991727999999483</v>
      </c>
      <c r="Z10" s="42">
        <f t="shared" ref="Z10:Z25" ca="1" si="23">R10+$Y$33-$Y$32-$Y$31-C10</f>
        <v>-0.62851488000001154</v>
      </c>
      <c r="AA10" s="42">
        <f t="shared" ref="AA10:AA25" ca="1" si="24">F10+$Y$38-C10-0.5*$Y$31</f>
        <v>-4.7016579999992203E-2</v>
      </c>
      <c r="AB10" s="42">
        <f t="shared" ref="AB10:AB25" ca="1" si="25">G10+$Y$41+0.5*$Y$31-C10-$Y$33</f>
        <v>0.89139870999997761</v>
      </c>
      <c r="AC10" s="42">
        <f t="shared" ref="AC10:AC25" ca="1" si="26">Y10-AA10</f>
        <v>0.70693385999998704</v>
      </c>
    </row>
    <row r="11" spans="2:29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4"/>
        <v>0.59683714999998783</v>
      </c>
      <c r="M11" s="36">
        <f t="shared" ca="1" si="15"/>
        <v>-0.49399451999999577</v>
      </c>
      <c r="N11" s="36">
        <f t="shared" ca="1" si="16"/>
        <v>0.35739538999995757</v>
      </c>
      <c r="O11" s="36">
        <f t="shared" ca="1" si="17"/>
        <v>1.0805881699999795</v>
      </c>
      <c r="Q11" s="42">
        <f t="shared" ca="1" si="18"/>
        <v>-307.77575965</v>
      </c>
      <c r="R11" s="42">
        <f t="shared" ca="1" si="19"/>
        <v>-299.42259131999998</v>
      </c>
      <c r="S11" s="5" t="s">
        <v>14</v>
      </c>
      <c r="T11" s="84">
        <v>0</v>
      </c>
      <c r="U11" s="85">
        <f t="shared" ca="1" si="20"/>
        <v>1.0108371499999791</v>
      </c>
      <c r="V11" s="44">
        <f t="shared" ca="1" si="21"/>
        <v>8.500547999999597E-2</v>
      </c>
      <c r="W11" s="85">
        <f t="shared" si="13"/>
        <v>0.12300000000000111</v>
      </c>
      <c r="X11" s="5" t="s">
        <v>14</v>
      </c>
      <c r="Y11" s="42">
        <f t="shared" ca="1" si="22"/>
        <v>1.0108371499999791</v>
      </c>
      <c r="Z11" s="42">
        <f t="shared" ca="1" si="23"/>
        <v>8.5005480000006628E-2</v>
      </c>
      <c r="AA11" s="42">
        <f t="shared" ca="1" si="24"/>
        <v>0.5153953899999788</v>
      </c>
      <c r="AB11" s="42">
        <f t="shared" ca="1" si="25"/>
        <v>1.4135881699999704</v>
      </c>
      <c r="AC11" s="42">
        <f t="shared" ca="1" si="26"/>
        <v>0.49544176000000029</v>
      </c>
    </row>
    <row r="12" spans="2:29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4"/>
        <v>0.72474799000001466</v>
      </c>
      <c r="M12" s="36">
        <f t="shared" ca="1" si="15"/>
        <v>-0.25260202999998604</v>
      </c>
      <c r="N12" s="36">
        <f t="shared" ca="1" si="16"/>
        <v>0.43675486000000019</v>
      </c>
      <c r="O12" s="36">
        <f t="shared" ca="1" si="17"/>
        <v>0.90613039000002482</v>
      </c>
      <c r="Q12" s="42">
        <f t="shared" ca="1" si="18"/>
        <v>-299.60658556999999</v>
      </c>
      <c r="R12" s="42">
        <f t="shared" ca="1" si="19"/>
        <v>-291.13993558999999</v>
      </c>
      <c r="S12" s="5" t="s">
        <v>15</v>
      </c>
      <c r="T12" s="84">
        <v>0</v>
      </c>
      <c r="U12" s="85">
        <f t="shared" ca="1" si="20"/>
        <v>1.1387479900000059</v>
      </c>
      <c r="V12" s="44">
        <f t="shared" ca="1" si="21"/>
        <v>0.3263979700000057</v>
      </c>
      <c r="W12" s="85">
        <f t="shared" si="13"/>
        <v>0.12300000000000111</v>
      </c>
      <c r="X12" s="5" t="s">
        <v>15</v>
      </c>
      <c r="Y12" s="42">
        <f t="shared" ca="1" si="22"/>
        <v>1.1387479900000059</v>
      </c>
      <c r="Z12" s="42">
        <f t="shared" ca="1" si="23"/>
        <v>0.32639797000001636</v>
      </c>
      <c r="AA12" s="42">
        <f t="shared" ca="1" si="24"/>
        <v>0.59475486000002142</v>
      </c>
      <c r="AB12" s="42">
        <f t="shared" ca="1" si="25"/>
        <v>1.2391303900000157</v>
      </c>
      <c r="AC12" s="42">
        <f t="shared" ca="1" si="26"/>
        <v>0.5439931299999845</v>
      </c>
    </row>
    <row r="13" spans="2:29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4"/>
        <v>0.53036143000001656</v>
      </c>
      <c r="M13" s="36">
        <f t="shared" ca="1" si="15"/>
        <v>-0.13590464999998098</v>
      </c>
      <c r="N13" s="36">
        <f t="shared" ca="1" si="16"/>
        <v>0.55315038000002614</v>
      </c>
      <c r="O13" s="36">
        <f t="shared" ca="1" si="17"/>
        <v>0.13223280000003479</v>
      </c>
      <c r="Q13" s="42">
        <f t="shared" ca="1" si="18"/>
        <v>-290.53618366000001</v>
      </c>
      <c r="R13" s="42">
        <f t="shared" ca="1" si="19"/>
        <v>-281.75844974</v>
      </c>
      <c r="S13" s="5" t="s">
        <v>16</v>
      </c>
      <c r="T13" s="84">
        <v>0</v>
      </c>
      <c r="U13" s="85">
        <f t="shared" ca="1" si="20"/>
        <v>0.94436143000000783</v>
      </c>
      <c r="V13" s="44">
        <f t="shared" ca="1" si="21"/>
        <v>0.44309535000001077</v>
      </c>
      <c r="W13" s="85">
        <f t="shared" si="13"/>
        <v>0.12300000000000111</v>
      </c>
      <c r="X13" s="5" t="s">
        <v>16</v>
      </c>
      <c r="Y13" s="42">
        <f t="shared" ca="1" si="22"/>
        <v>0.94436143000000783</v>
      </c>
      <c r="Z13" s="42">
        <f t="shared" ca="1" si="23"/>
        <v>0.44309535000002143</v>
      </c>
      <c r="AA13" s="42">
        <f t="shared" ca="1" si="24"/>
        <v>0.71115038000004738</v>
      </c>
      <c r="AB13" s="42">
        <f t="shared" ca="1" si="25"/>
        <v>0.46523280000002565</v>
      </c>
      <c r="AC13" s="42">
        <f t="shared" ca="1" si="26"/>
        <v>0.23321104999996045</v>
      </c>
    </row>
    <row r="14" spans="2:29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4"/>
        <v>-2.7684356900000009</v>
      </c>
      <c r="M14" s="36">
        <f t="shared" ca="1" si="15"/>
        <v>-2.8394192599999943</v>
      </c>
      <c r="N14" s="36">
        <f t="shared" ca="1" si="16"/>
        <v>-2.2125926199999602</v>
      </c>
      <c r="O14" s="36">
        <f t="shared" ca="1" si="17"/>
        <v>-3.9877614999999955</v>
      </c>
      <c r="Q14" s="42">
        <f t="shared" ca="1" si="18"/>
        <v>-326.03316297000003</v>
      </c>
      <c r="R14" s="42">
        <f t="shared" ca="1" si="19"/>
        <v>-316.66014654000003</v>
      </c>
      <c r="S14" s="5" t="s">
        <v>17</v>
      </c>
      <c r="T14" s="84">
        <v>0</v>
      </c>
      <c r="U14" s="85">
        <f t="shared" ca="1" si="20"/>
        <v>-2.3544356900000096</v>
      </c>
      <c r="V14" s="44">
        <f t="shared" ca="1" si="21"/>
        <v>-2.2604192600000026</v>
      </c>
      <c r="W14" s="85">
        <f t="shared" si="13"/>
        <v>0.12300000000000111</v>
      </c>
      <c r="X14" s="5" t="s">
        <v>17</v>
      </c>
      <c r="Y14" s="42">
        <f t="shared" ca="1" si="22"/>
        <v>-2.3544356900000096</v>
      </c>
      <c r="Z14" s="42">
        <f t="shared" ca="1" si="23"/>
        <v>-2.2604192599999919</v>
      </c>
      <c r="AA14" s="42">
        <f t="shared" ca="1" si="24"/>
        <v>-2.0545926199999389</v>
      </c>
      <c r="AB14" s="42">
        <f t="shared" ca="1" si="25"/>
        <v>-3.6547615000000047</v>
      </c>
      <c r="AC14" s="42">
        <f t="shared" ca="1" si="26"/>
        <v>-0.29984307000007071</v>
      </c>
    </row>
    <row r="15" spans="2:29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4"/>
        <v>-1.4495091499999941</v>
      </c>
      <c r="M15" s="36">
        <f t="shared" ca="1" si="15"/>
        <v>-1.3868927200000432</v>
      </c>
      <c r="N15" s="36">
        <f t="shared" ca="1" si="16"/>
        <v>-0.60284404000004388</v>
      </c>
      <c r="O15" s="36">
        <f t="shared" ca="1" si="17"/>
        <v>-2.6112791200000252</v>
      </c>
      <c r="Q15" s="42">
        <f t="shared" ca="1" si="18"/>
        <v>-330.14388173999998</v>
      </c>
      <c r="R15" s="42">
        <f t="shared" ca="1" si="19"/>
        <v>-320.63726531000003</v>
      </c>
      <c r="S15" s="5" t="s">
        <v>18</v>
      </c>
      <c r="T15" s="84">
        <v>0</v>
      </c>
      <c r="U15" s="85">
        <f t="shared" ca="1" si="20"/>
        <v>-1.0355091500000029</v>
      </c>
      <c r="V15" s="44">
        <f t="shared" ca="1" si="21"/>
        <v>-0.80789272000005141</v>
      </c>
      <c r="W15" s="85">
        <f t="shared" si="13"/>
        <v>0.12300000000000111</v>
      </c>
      <c r="X15" s="5" t="s">
        <v>18</v>
      </c>
      <c r="Y15" s="42">
        <f t="shared" ca="1" si="22"/>
        <v>-1.0355091500000029</v>
      </c>
      <c r="Z15" s="42">
        <f t="shared" ca="1" si="23"/>
        <v>-0.80789272000004075</v>
      </c>
      <c r="AA15" s="42">
        <f t="shared" ca="1" si="24"/>
        <v>-0.44484404000002264</v>
      </c>
      <c r="AB15" s="42">
        <f t="shared" ca="1" si="25"/>
        <v>-2.2782791200000343</v>
      </c>
      <c r="AC15" s="42">
        <f t="shared" ca="1" si="26"/>
        <v>-0.59066510999998023</v>
      </c>
    </row>
    <row r="16" spans="2:29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4"/>
        <v>-0.1864242499999702</v>
      </c>
      <c r="M16" s="36">
        <f t="shared" ca="1" si="15"/>
        <v>-0.94465296999998749</v>
      </c>
      <c r="N16" s="36">
        <f t="shared" ca="1" si="16"/>
        <v>0.1929192800000048</v>
      </c>
      <c r="O16" s="36">
        <f t="shared" ca="1" si="17"/>
        <v>-0.65930397999996648</v>
      </c>
      <c r="Q16" s="42">
        <f t="shared" ca="1" si="18"/>
        <v>-329.52972008</v>
      </c>
      <c r="R16" s="42">
        <f t="shared" ca="1" si="19"/>
        <v>-320.84394880000002</v>
      </c>
      <c r="S16" s="5" t="s">
        <v>19</v>
      </c>
      <c r="T16" s="84">
        <v>0</v>
      </c>
      <c r="U16" s="85">
        <f t="shared" ca="1" si="20"/>
        <v>0.22757575000002106</v>
      </c>
      <c r="V16" s="44">
        <f t="shared" ca="1" si="21"/>
        <v>-0.36565296999999575</v>
      </c>
      <c r="W16" s="85">
        <f t="shared" si="13"/>
        <v>0.12300000000000111</v>
      </c>
      <c r="X16" s="5" t="s">
        <v>19</v>
      </c>
      <c r="Y16" s="42">
        <f t="shared" ca="1" si="22"/>
        <v>0.22757575000002106</v>
      </c>
      <c r="Z16" s="42">
        <f t="shared" ca="1" si="23"/>
        <v>-0.36565296999998509</v>
      </c>
      <c r="AA16" s="42">
        <f t="shared" ca="1" si="24"/>
        <v>0.35091928000002603</v>
      </c>
      <c r="AB16" s="42">
        <f t="shared" ca="1" si="25"/>
        <v>-0.32630397999997562</v>
      </c>
      <c r="AC16" s="42">
        <f t="shared" ca="1" si="26"/>
        <v>-0.12334353000000498</v>
      </c>
    </row>
    <row r="17" spans="2:29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4"/>
        <v>-0.4579451299999957</v>
      </c>
      <c r="M17" s="36">
        <f t="shared" ca="1" si="15"/>
        <v>-1.6065139199999923</v>
      </c>
      <c r="N17" s="36">
        <f t="shared" ca="1" si="16"/>
        <v>-0.21458924999996798</v>
      </c>
      <c r="O17" s="36">
        <f t="shared" ca="1" si="17"/>
        <v>-0.60724964999999065</v>
      </c>
      <c r="Q17" s="42">
        <f t="shared" ca="1" si="18"/>
        <v>-329.07905542000003</v>
      </c>
      <c r="R17" s="42">
        <f t="shared" ca="1" si="19"/>
        <v>-320.78362421000003</v>
      </c>
      <c r="S17" s="5" t="s">
        <v>20</v>
      </c>
      <c r="T17" s="84">
        <v>0</v>
      </c>
      <c r="U17" s="85">
        <f t="shared" ca="1" si="20"/>
        <v>-4.394513000000444E-2</v>
      </c>
      <c r="V17" s="44">
        <f t="shared" ca="1" si="21"/>
        <v>-1.0275139200000005</v>
      </c>
      <c r="W17" s="85">
        <f t="shared" si="13"/>
        <v>0.12300000000000111</v>
      </c>
      <c r="X17" s="5" t="s">
        <v>20</v>
      </c>
      <c r="Y17" s="42">
        <f t="shared" ca="1" si="22"/>
        <v>-4.394513000000444E-2</v>
      </c>
      <c r="Z17" s="42">
        <f t="shared" ca="1" si="23"/>
        <v>-1.0275139199999899</v>
      </c>
      <c r="AA17" s="42">
        <f t="shared" ca="1" si="24"/>
        <v>-5.6589249999946745E-2</v>
      </c>
      <c r="AB17" s="42">
        <f t="shared" ca="1" si="25"/>
        <v>-0.27424964999999979</v>
      </c>
      <c r="AC17" s="42">
        <f t="shared" ca="1" si="26"/>
        <v>1.2644119999942305E-2</v>
      </c>
    </row>
    <row r="18" spans="2:29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4"/>
        <v>7.2365750000006113E-2</v>
      </c>
      <c r="M18" s="36">
        <f t="shared" ca="1" si="15"/>
        <v>-1.403784190000005</v>
      </c>
      <c r="N18" s="36">
        <f t="shared" ca="1" si="16"/>
        <v>-0.50758590999999642</v>
      </c>
      <c r="O18" s="36">
        <f t="shared" ca="1" si="17"/>
        <v>0.11078224999998065</v>
      </c>
      <c r="Q18" s="42">
        <f t="shared" ca="1" si="18"/>
        <v>-320.93563693999999</v>
      </c>
      <c r="R18" s="42">
        <f t="shared" ca="1" si="19"/>
        <v>-312.96778688000001</v>
      </c>
      <c r="S18" s="5" t="s">
        <v>21</v>
      </c>
      <c r="T18" s="84">
        <v>0</v>
      </c>
      <c r="U18" s="85">
        <f t="shared" ca="1" si="20"/>
        <v>0.48636574999999738</v>
      </c>
      <c r="V18" s="44">
        <f t="shared" ca="1" si="21"/>
        <v>-0.82478419000001324</v>
      </c>
      <c r="W18" s="85">
        <f t="shared" si="13"/>
        <v>0.12300000000000111</v>
      </c>
      <c r="X18" s="5" t="s">
        <v>21</v>
      </c>
      <c r="Y18" s="42">
        <f t="shared" ca="1" si="22"/>
        <v>0.48636574999999738</v>
      </c>
      <c r="Z18" s="42">
        <f t="shared" ca="1" si="23"/>
        <v>-0.82478419000000258</v>
      </c>
      <c r="AA18" s="42">
        <f t="shared" ca="1" si="24"/>
        <v>-0.34958590999997519</v>
      </c>
      <c r="AB18" s="42">
        <f t="shared" ca="1" si="25"/>
        <v>0.44378224999997151</v>
      </c>
      <c r="AC18" s="42">
        <f t="shared" ca="1" si="26"/>
        <v>0.83595165999997256</v>
      </c>
    </row>
    <row r="19" spans="2:29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4"/>
        <v>0.37380781000000551</v>
      </c>
      <c r="M19" s="36">
        <f t="shared" ca="1" si="15"/>
        <v>-0.86255193999999769</v>
      </c>
      <c r="N19" s="36">
        <f t="shared" ca="1" si="16"/>
        <v>0.12071660999998057</v>
      </c>
      <c r="O19" s="36">
        <f t="shared" ca="1" si="17"/>
        <v>1.1994997400000025</v>
      </c>
      <c r="Q19" s="42">
        <f t="shared" ca="1" si="18"/>
        <v>-315.45002983000001</v>
      </c>
      <c r="R19" s="42">
        <f t="shared" ca="1" si="19"/>
        <v>-307.24238958000001</v>
      </c>
      <c r="S19" s="5" t="s">
        <v>22</v>
      </c>
      <c r="T19" s="84">
        <v>0</v>
      </c>
      <c r="U19" s="85">
        <f t="shared" ca="1" si="20"/>
        <v>0.78780780999999678</v>
      </c>
      <c r="V19" s="44">
        <f t="shared" ca="1" si="21"/>
        <v>-0.28355194000000594</v>
      </c>
      <c r="W19" s="85">
        <f t="shared" si="13"/>
        <v>0.12300000000000111</v>
      </c>
      <c r="X19" s="5" t="s">
        <v>22</v>
      </c>
      <c r="Y19" s="42">
        <f t="shared" ca="1" si="22"/>
        <v>0.78780780999999678</v>
      </c>
      <c r="Z19" s="42">
        <f t="shared" ca="1" si="23"/>
        <v>-0.28355193999999528</v>
      </c>
      <c r="AA19" s="42">
        <f t="shared" ca="1" si="24"/>
        <v>0.27871661000000181</v>
      </c>
      <c r="AB19" s="42">
        <f t="shared" ca="1" si="25"/>
        <v>1.5324997399999933</v>
      </c>
      <c r="AC19" s="42">
        <f t="shared" ca="1" si="26"/>
        <v>0.50909119999999497</v>
      </c>
    </row>
    <row r="20" spans="2:29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4"/>
        <v>1.026138660000004</v>
      </c>
      <c r="M20" s="36">
        <f t="shared" ca="1" si="15"/>
        <v>-0.12317695000001017</v>
      </c>
      <c r="N20" s="36">
        <f t="shared" ca="1" si="16"/>
        <v>0.68154707999996544</v>
      </c>
      <c r="O20" s="36">
        <f t="shared" ca="1" si="17"/>
        <v>1.3160303000000035</v>
      </c>
      <c r="Q20" s="42">
        <f t="shared" ca="1" si="18"/>
        <v>-294.85130617999999</v>
      </c>
      <c r="R20" s="42">
        <f t="shared" ca="1" si="19"/>
        <v>-286.55662179000001</v>
      </c>
      <c r="S20" s="5" t="s">
        <v>23</v>
      </c>
      <c r="T20" s="84">
        <v>0</v>
      </c>
      <c r="U20" s="85">
        <f t="shared" ca="1" si="20"/>
        <v>1.4401386599999952</v>
      </c>
      <c r="V20" s="44">
        <f t="shared" ca="1" si="21"/>
        <v>0.45582304999998158</v>
      </c>
      <c r="W20" s="85">
        <f t="shared" si="13"/>
        <v>0.12300000000000111</v>
      </c>
      <c r="X20" s="5" t="s">
        <v>23</v>
      </c>
      <c r="Y20" s="42">
        <f t="shared" ca="1" si="22"/>
        <v>1.4401386599999952</v>
      </c>
      <c r="Z20" s="42">
        <f t="shared" ca="1" si="23"/>
        <v>0.45582304999999224</v>
      </c>
      <c r="AA20" s="42">
        <f t="shared" ca="1" si="24"/>
        <v>0.83954707999998668</v>
      </c>
      <c r="AB20" s="42">
        <f t="shared" ca="1" si="25"/>
        <v>1.6490302999999944</v>
      </c>
      <c r="AC20" s="42">
        <f t="shared" ca="1" si="26"/>
        <v>0.60059158000000856</v>
      </c>
    </row>
    <row r="21" spans="2:29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4"/>
        <v>0.76343550000000304</v>
      </c>
      <c r="M21" s="36">
        <f t="shared" ca="1" si="15"/>
        <v>-0.15472227999998189</v>
      </c>
      <c r="N21" s="36">
        <f t="shared" ca="1" si="16"/>
        <v>-0.56190339000000522</v>
      </c>
      <c r="O21" s="36">
        <f t="shared" ca="1" si="17"/>
        <v>-0.78848539999997547</v>
      </c>
      <c r="Q21" s="42">
        <f t="shared" ca="1" si="18"/>
        <v>-288.43272445000002</v>
      </c>
      <c r="R21" s="42">
        <f t="shared" ca="1" si="19"/>
        <v>-279.90688223000001</v>
      </c>
      <c r="S21" s="5" t="s">
        <v>88</v>
      </c>
      <c r="T21" s="84">
        <v>0</v>
      </c>
      <c r="U21" s="85">
        <f t="shared" ca="1" si="20"/>
        <v>1.1774354999999943</v>
      </c>
      <c r="V21" s="44">
        <f t="shared" ca="1" si="21"/>
        <v>0.42427772000000985</v>
      </c>
      <c r="W21" s="85">
        <f t="shared" si="13"/>
        <v>0.12300000000000111</v>
      </c>
      <c r="X21" s="5" t="s">
        <v>88</v>
      </c>
      <c r="Y21" s="42">
        <f t="shared" ca="1" si="22"/>
        <v>1.1774354999999943</v>
      </c>
      <c r="Z21" s="42">
        <f t="shared" ca="1" si="23"/>
        <v>0.42427772000002051</v>
      </c>
      <c r="AA21" s="42">
        <f t="shared" ca="1" si="24"/>
        <v>-0.40390338999998399</v>
      </c>
      <c r="AB21" s="42">
        <f t="shared" ca="1" si="25"/>
        <v>-0.45548539999998461</v>
      </c>
      <c r="AC21" s="42">
        <f t="shared" ca="1" si="26"/>
        <v>1.5813388899999783</v>
      </c>
    </row>
    <row r="22" spans="2:29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4"/>
        <v>-1.269897809999986</v>
      </c>
      <c r="M22" s="36">
        <f t="shared" ca="1" si="15"/>
        <v>-1.0210629800000053</v>
      </c>
      <c r="N22" s="36">
        <f t="shared" ca="1" si="16"/>
        <v>-0.30020773000001855</v>
      </c>
      <c r="O22" s="36">
        <f t="shared" ca="1" si="17"/>
        <v>-2.3183428900000158</v>
      </c>
      <c r="Q22" s="42">
        <f t="shared" ca="1" si="18"/>
        <v>-338.25848927999999</v>
      </c>
      <c r="R22" s="42">
        <f t="shared" ca="1" si="19"/>
        <v>-328.56565445000001</v>
      </c>
      <c r="S22" s="5" t="s">
        <v>89</v>
      </c>
      <c r="T22" s="84">
        <v>0</v>
      </c>
      <c r="U22" s="85">
        <f t="shared" ca="1" si="20"/>
        <v>-0.85589780999999476</v>
      </c>
      <c r="V22" s="44">
        <f t="shared" ca="1" si="21"/>
        <v>-0.44206298000001354</v>
      </c>
      <c r="W22" s="85">
        <f t="shared" si="13"/>
        <v>0.12300000000000111</v>
      </c>
      <c r="X22" s="5" t="s">
        <v>89</v>
      </c>
      <c r="Y22" s="42">
        <f t="shared" ca="1" si="22"/>
        <v>-0.85589780999999476</v>
      </c>
      <c r="Z22" s="42">
        <f t="shared" ca="1" si="23"/>
        <v>-0.44206298000000288</v>
      </c>
      <c r="AA22" s="42">
        <f t="shared" ca="1" si="24"/>
        <v>-0.14220772999999731</v>
      </c>
      <c r="AB22" s="42">
        <f t="shared" ca="1" si="25"/>
        <v>-1.985342890000025</v>
      </c>
      <c r="AC22" s="42">
        <f t="shared" ca="1" si="26"/>
        <v>-0.71369007999999745</v>
      </c>
    </row>
    <row r="23" spans="2:29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4"/>
        <v>-0.41107370999999349</v>
      </c>
      <c r="M23" s="36">
        <f t="shared" ca="1" si="15"/>
        <v>-1.1710360000000097</v>
      </c>
      <c r="N23" s="36">
        <f t="shared" ca="1" si="16"/>
        <v>2.8257090000003426E-2</v>
      </c>
      <c r="O23" s="36">
        <f t="shared" ca="1" si="17"/>
        <v>-1.301207849999988</v>
      </c>
      <c r="Q23" s="42">
        <f t="shared" ca="1" si="18"/>
        <v>-338.04666230999999</v>
      </c>
      <c r="R23" s="42">
        <f t="shared" ca="1" si="19"/>
        <v>-329.3626246</v>
      </c>
      <c r="S23" s="5" t="s">
        <v>90</v>
      </c>
      <c r="T23" s="84">
        <v>0</v>
      </c>
      <c r="U23" s="85">
        <f t="shared" ca="1" si="20"/>
        <v>2.9262899999977776E-3</v>
      </c>
      <c r="V23" s="44">
        <f t="shared" ca="1" si="21"/>
        <v>-0.59203600000001799</v>
      </c>
      <c r="W23" s="85">
        <f t="shared" si="13"/>
        <v>0.12300000000000111</v>
      </c>
      <c r="X23" s="5" t="s">
        <v>90</v>
      </c>
      <c r="Y23" s="42">
        <f t="shared" ca="1" si="22"/>
        <v>2.9262899999977776E-3</v>
      </c>
      <c r="Z23" s="42">
        <f t="shared" ca="1" si="23"/>
        <v>-0.59203600000000733</v>
      </c>
      <c r="AA23" s="42">
        <f t="shared" ca="1" si="24"/>
        <v>0.18625709000002466</v>
      </c>
      <c r="AB23" s="42">
        <f t="shared" ca="1" si="25"/>
        <v>-0.96820784999999709</v>
      </c>
      <c r="AC23" s="42">
        <f t="shared" ca="1" si="26"/>
        <v>-0.18333080000002688</v>
      </c>
    </row>
    <row r="24" spans="2:29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4"/>
        <v>-6.07545499999671E-2</v>
      </c>
      <c r="M24" s="36">
        <f t="shared" ca="1" si="15"/>
        <v>-1.4589177899999815</v>
      </c>
      <c r="N24" s="36">
        <f t="shared" ca="1" si="16"/>
        <v>-1.0517030499999653</v>
      </c>
      <c r="O24" s="36">
        <f t="shared" ca="1" si="17"/>
        <v>-0.87517036999999709</v>
      </c>
      <c r="Q24" s="42">
        <f t="shared" ca="1" si="18"/>
        <v>-337.16245827</v>
      </c>
      <c r="R24" s="42">
        <f t="shared" ca="1" si="19"/>
        <v>-329.11662151000002</v>
      </c>
      <c r="S24" s="5" t="s">
        <v>91</v>
      </c>
      <c r="T24" s="84">
        <v>0</v>
      </c>
      <c r="U24" s="85">
        <f t="shared" ca="1" si="20"/>
        <v>0.35324545000002416</v>
      </c>
      <c r="V24" s="44">
        <f t="shared" ca="1" si="21"/>
        <v>-0.87991778999998971</v>
      </c>
      <c r="W24" s="85">
        <f t="shared" si="13"/>
        <v>0.12300000000000111</v>
      </c>
      <c r="X24" s="5" t="s">
        <v>91</v>
      </c>
      <c r="Y24" s="42">
        <f t="shared" ca="1" si="22"/>
        <v>0.35324545000002416</v>
      </c>
      <c r="Z24" s="42">
        <f t="shared" ca="1" si="23"/>
        <v>-0.87991778999997905</v>
      </c>
      <c r="AA24" s="42">
        <f t="shared" ca="1" si="24"/>
        <v>-0.8937030499999441</v>
      </c>
      <c r="AB24" s="42">
        <f t="shared" ca="1" si="25"/>
        <v>-0.54217037000000623</v>
      </c>
      <c r="AC24" s="42">
        <f t="shared" ca="1" si="26"/>
        <v>1.2469484999999683</v>
      </c>
    </row>
    <row r="25" spans="2:29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4"/>
        <v>-1.8725940000035468E-2</v>
      </c>
      <c r="M25" s="36">
        <f t="shared" ca="1" si="15"/>
        <v>-1.4140318400000016</v>
      </c>
      <c r="N25" s="36">
        <f t="shared" ca="1" si="16"/>
        <v>-0.56469202000000296</v>
      </c>
      <c r="O25" s="36">
        <f t="shared" ca="1" si="17"/>
        <v>2.7095640000008192E-2</v>
      </c>
      <c r="Q25" s="42">
        <f t="shared" ca="1" si="18"/>
        <v>-332.94339933000003</v>
      </c>
      <c r="R25" s="42">
        <f t="shared" ca="1" si="19"/>
        <v>-324.89470523</v>
      </c>
      <c r="S25" s="5" t="s">
        <v>92</v>
      </c>
      <c r="T25" s="84">
        <v>0</v>
      </c>
      <c r="U25" s="85">
        <f t="shared" ca="1" si="20"/>
        <v>0.3952740599999558</v>
      </c>
      <c r="V25" s="44">
        <f t="shared" ca="1" si="21"/>
        <v>-0.83503184000000985</v>
      </c>
      <c r="W25" s="85">
        <f t="shared" si="13"/>
        <v>0.12300000000000111</v>
      </c>
      <c r="X25" s="5" t="s">
        <v>92</v>
      </c>
      <c r="Y25" s="42">
        <f t="shared" ca="1" si="22"/>
        <v>0.3952740599999558</v>
      </c>
      <c r="Z25" s="42">
        <f t="shared" ca="1" si="23"/>
        <v>-0.83503183999999919</v>
      </c>
      <c r="AA25" s="42">
        <f t="shared" ca="1" si="24"/>
        <v>-0.40669201999998172</v>
      </c>
      <c r="AB25" s="42">
        <f t="shared" ca="1" si="25"/>
        <v>0.36009563999999905</v>
      </c>
      <c r="AC25" s="42">
        <f t="shared" ca="1" si="26"/>
        <v>0.80196607999993752</v>
      </c>
    </row>
    <row r="29" spans="2:29" ht="15" thickBot="1" x14ac:dyDescent="0.4">
      <c r="Q29" s="114" t="s">
        <v>69</v>
      </c>
      <c r="R29" s="114"/>
      <c r="S29" s="114"/>
      <c r="T29" s="114"/>
      <c r="U29" s="114"/>
      <c r="V29" s="114"/>
      <c r="W29" s="114"/>
      <c r="X29" s="114"/>
      <c r="Y29" s="114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zoomScaleNormal="100" workbookViewId="0">
      <selection activeCell="L10" sqref="L10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-336.38562009999998</v>
      </c>
      <c r="D2" s="71">
        <v>-326.03259919999999</v>
      </c>
      <c r="E2" s="71">
        <v>-317.04613219999999</v>
      </c>
      <c r="F2" s="71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94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04"/>
      <c r="B3" s="4" t="s">
        <v>8</v>
      </c>
      <c r="C3" s="71">
        <v>-337.44924320000001</v>
      </c>
      <c r="D3" s="71">
        <v>-326.99867799999998</v>
      </c>
      <c r="E3" s="72">
        <v>-318.04112889999999</v>
      </c>
      <c r="F3" s="71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94"/>
      <c r="AD3" s="64" t="s">
        <v>84</v>
      </c>
      <c r="AE3" s="67">
        <f t="shared" ref="AE3:AE8" si="7">C3-AA3-$R$4-0.5*$R$3</f>
        <v>-5.4074904199999985</v>
      </c>
      <c r="AF3" s="67">
        <f t="shared" ref="AF3:AF8" si="8">D3-AA3-$R$6</f>
        <v>-4.8769252199999702</v>
      </c>
      <c r="AG3" s="67">
        <f t="shared" ref="AG3:AG8" si="9">E3-AA3-0.5*$R$3</f>
        <v>-4.4583761199999756</v>
      </c>
      <c r="AH3" s="67">
        <f t="shared" ref="AH3:AH8" si="10">F3-AA3-$R$5+0.5*$R$3</f>
        <v>-5.7901755200000107</v>
      </c>
    </row>
    <row r="4" spans="1:34" x14ac:dyDescent="0.35">
      <c r="A4" s="104" t="s">
        <v>9</v>
      </c>
      <c r="B4" s="4" t="s">
        <v>7</v>
      </c>
      <c r="C4" s="71">
        <v>-351.71641510000001</v>
      </c>
      <c r="D4" s="71">
        <v>-342.8658317</v>
      </c>
      <c r="E4" s="71">
        <v>-332.822744</v>
      </c>
      <c r="F4" s="71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94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04"/>
      <c r="B5" s="4" t="s">
        <v>8</v>
      </c>
      <c r="C5" s="71">
        <v>-351.90123779999999</v>
      </c>
      <c r="D5" s="71">
        <v>-342.8653731</v>
      </c>
      <c r="E5" s="72">
        <v>-333.6363465</v>
      </c>
      <c r="F5" s="71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94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04" t="s">
        <v>10</v>
      </c>
      <c r="B6" s="4" t="s">
        <v>7</v>
      </c>
      <c r="C6" s="71">
        <v>-350.84033010000002</v>
      </c>
      <c r="D6" s="71">
        <v>-342.03091339999997</v>
      </c>
      <c r="E6" s="71">
        <v>-332.19876799999997</v>
      </c>
      <c r="F6" s="71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94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04" t="s">
        <v>10</v>
      </c>
      <c r="B7" s="4" t="s">
        <v>8</v>
      </c>
      <c r="C7" s="71">
        <v>-350.83703839999998</v>
      </c>
      <c r="D7" s="71">
        <v>-342.0272736</v>
      </c>
      <c r="E7" s="72">
        <v>-332.32629559999998</v>
      </c>
      <c r="F7" s="71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94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15" t="s">
        <v>87</v>
      </c>
      <c r="B8" s="60" t="s">
        <v>7</v>
      </c>
      <c r="C8" s="69">
        <v>-346.98125004000002</v>
      </c>
      <c r="D8" s="69">
        <v>-338.30536042</v>
      </c>
      <c r="E8" s="69">
        <v>-328.31118637999998</v>
      </c>
      <c r="F8" s="69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99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15"/>
      <c r="B9" s="60" t="s">
        <v>8</v>
      </c>
      <c r="C9" s="69">
        <v>-346.97997688999999</v>
      </c>
      <c r="D9" s="69">
        <v>-338.30714929999999</v>
      </c>
      <c r="E9" s="69">
        <v>-328.23837438999999</v>
      </c>
      <c r="F9" s="69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100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04" t="s">
        <v>11</v>
      </c>
      <c r="B10" s="4" t="s">
        <v>7</v>
      </c>
      <c r="C10" s="71">
        <v>-338.22068510000003</v>
      </c>
      <c r="D10" s="71">
        <v>-329.67194119999999</v>
      </c>
      <c r="E10" s="71">
        <v>-319.4787159</v>
      </c>
      <c r="F10" s="71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94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04" t="s">
        <v>11</v>
      </c>
      <c r="B11" s="4" t="s">
        <v>8</v>
      </c>
      <c r="C11" s="71">
        <v>-338.48363289999998</v>
      </c>
      <c r="D11" s="71">
        <v>-328.73749750000002</v>
      </c>
      <c r="E11" s="71">
        <v>-319.29591870000002</v>
      </c>
      <c r="F11" s="71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94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04" t="s">
        <v>12</v>
      </c>
      <c r="B12" s="4" t="s">
        <v>7</v>
      </c>
      <c r="C12" s="71">
        <v>-330.61574289999999</v>
      </c>
      <c r="D12" s="71">
        <v>-320.7690058</v>
      </c>
      <c r="E12" s="71">
        <v>-310.6238176</v>
      </c>
      <c r="F12" s="71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94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04" t="s">
        <v>12</v>
      </c>
      <c r="B13" s="4" t="s">
        <v>8</v>
      </c>
      <c r="C13" s="71">
        <v>-330.54999090000001</v>
      </c>
      <c r="D13" s="71">
        <v>-321.16718809999998</v>
      </c>
      <c r="E13" s="71">
        <v>-310.34731549999998</v>
      </c>
      <c r="F13" s="71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94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04" t="s">
        <v>13</v>
      </c>
      <c r="B14" s="4" t="s">
        <v>7</v>
      </c>
      <c r="C14" s="71">
        <v>-320.92107879999998</v>
      </c>
      <c r="D14" s="71">
        <v>-311.53291949999999</v>
      </c>
      <c r="E14" s="71">
        <v>-301.60185960000001</v>
      </c>
      <c r="F14" s="71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94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04" t="s">
        <v>13</v>
      </c>
      <c r="B15" s="4" t="s">
        <v>8</v>
      </c>
      <c r="C15" s="71">
        <v>-321.0154321</v>
      </c>
      <c r="D15" s="71">
        <v>-312.22010449999999</v>
      </c>
      <c r="E15" s="71">
        <v>-301.47489059999998</v>
      </c>
      <c r="F15" s="71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94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04" t="s">
        <v>14</v>
      </c>
      <c r="B16" s="4" t="s">
        <v>7</v>
      </c>
      <c r="C16" s="71">
        <v>-309.6807632</v>
      </c>
      <c r="D16" s="71">
        <v>-300.32129579999997</v>
      </c>
      <c r="E16" s="71">
        <v>-290.39618840000003</v>
      </c>
      <c r="F16" s="71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94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04" t="s">
        <v>14</v>
      </c>
      <c r="B17" s="4" t="s">
        <v>8</v>
      </c>
      <c r="C17" s="71">
        <v>-309.2011713</v>
      </c>
      <c r="D17" s="71">
        <v>-299.93865249999999</v>
      </c>
      <c r="E17" s="72">
        <v>-290.51623310000002</v>
      </c>
      <c r="F17" s="71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94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04" t="s">
        <v>15</v>
      </c>
      <c r="B18" s="4" t="s">
        <v>7</v>
      </c>
      <c r="C18" s="71">
        <v>-291.1315558</v>
      </c>
      <c r="D18" s="71">
        <v>-282.51854489999999</v>
      </c>
      <c r="E18" s="71">
        <v>-272.42473369999999</v>
      </c>
      <c r="F18" s="71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94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04" t="s">
        <v>15</v>
      </c>
      <c r="B19" s="4" t="s">
        <v>8</v>
      </c>
      <c r="C19" s="71">
        <v>-291.0293628</v>
      </c>
      <c r="D19" s="71">
        <v>-282.2743863</v>
      </c>
      <c r="E19" s="72">
        <v>-272.72633660000002</v>
      </c>
      <c r="F19" s="71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94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04" t="s">
        <v>16</v>
      </c>
      <c r="B20" s="4" t="s">
        <v>7</v>
      </c>
      <c r="C20" s="71">
        <v>-268.66744199999999</v>
      </c>
      <c r="D20" s="71">
        <v>-259.8222859</v>
      </c>
      <c r="E20" s="71">
        <v>-250.609666</v>
      </c>
      <c r="F20" s="71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94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04" t="s">
        <v>16</v>
      </c>
      <c r="B21" s="4" t="s">
        <v>8</v>
      </c>
      <c r="C21" s="75">
        <v>-268.79816779999999</v>
      </c>
      <c r="D21" s="75">
        <v>-259.52665339999999</v>
      </c>
      <c r="E21" s="71">
        <v>-250.2288394</v>
      </c>
      <c r="F21" s="71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94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04" t="s">
        <v>17</v>
      </c>
      <c r="B22" s="4" t="s">
        <v>7</v>
      </c>
      <c r="C22" s="71">
        <v>-342.82512450000002</v>
      </c>
      <c r="D22" s="71">
        <v>-326.54484220000001</v>
      </c>
      <c r="E22" s="71">
        <v>-323.37299669999999</v>
      </c>
      <c r="F22" s="71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94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04" t="s">
        <v>17</v>
      </c>
      <c r="B23" s="4" t="s">
        <v>8</v>
      </c>
      <c r="C23" s="75">
        <v>-342.37212679999999</v>
      </c>
      <c r="D23" s="75">
        <v>-333.07806529999999</v>
      </c>
      <c r="E23" s="71">
        <v>-324.28744710000001</v>
      </c>
      <c r="F23" s="71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94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04" t="s">
        <v>18</v>
      </c>
      <c r="B24" s="4" t="s">
        <v>7</v>
      </c>
      <c r="C24" s="71">
        <v>-350.92425509999998</v>
      </c>
      <c r="D24" s="71">
        <v>-340.50042439999999</v>
      </c>
      <c r="E24" s="71">
        <v>-331.25346730000001</v>
      </c>
      <c r="F24" s="71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94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04" t="s">
        <v>18</v>
      </c>
      <c r="B25" s="4" t="s">
        <v>8</v>
      </c>
      <c r="C25" s="71">
        <v>-351.24990320000001</v>
      </c>
      <c r="D25" s="71">
        <v>-340.50231339999999</v>
      </c>
      <c r="E25" s="71">
        <v>-331.1079355</v>
      </c>
      <c r="F25" s="71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94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04" t="s">
        <v>19</v>
      </c>
      <c r="B26" s="4" t="s">
        <v>7</v>
      </c>
      <c r="C26" s="71">
        <v>-357.81050199999999</v>
      </c>
      <c r="D26" s="71">
        <v>-349.08960200000001</v>
      </c>
      <c r="E26" s="71">
        <v>-339.5621673</v>
      </c>
      <c r="F26" s="71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94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04" t="s">
        <v>19</v>
      </c>
      <c r="B27" s="4" t="s">
        <v>8</v>
      </c>
      <c r="C27" s="71">
        <v>-358.11986439999998</v>
      </c>
      <c r="D27" s="71">
        <v>-349.08672109999998</v>
      </c>
      <c r="E27" s="71">
        <v>-339.41605879999997</v>
      </c>
      <c r="F27" s="71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94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04" t="s">
        <v>20</v>
      </c>
      <c r="B28" s="4" t="s">
        <v>7</v>
      </c>
      <c r="C28" s="71">
        <v>-358.68313010000003</v>
      </c>
      <c r="D28" s="71">
        <v>-350.22237589999997</v>
      </c>
      <c r="E28" s="71">
        <v>-340.51733410000003</v>
      </c>
      <c r="F28" s="71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94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04" t="s">
        <v>20</v>
      </c>
      <c r="B29" s="4" t="s">
        <v>8</v>
      </c>
      <c r="C29" s="71">
        <v>-358.90967360000002</v>
      </c>
      <c r="D29" s="71">
        <v>-350.22205559999998</v>
      </c>
      <c r="E29" s="71">
        <v>-340.10790470000001</v>
      </c>
      <c r="F29" s="71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94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04" t="s">
        <v>21</v>
      </c>
      <c r="B30" s="4" t="s">
        <v>7</v>
      </c>
      <c r="C30" s="71">
        <v>-338.63239529999998</v>
      </c>
      <c r="D30" s="71">
        <v>-330.31515889999997</v>
      </c>
      <c r="E30" s="71">
        <v>-320.3400451</v>
      </c>
      <c r="F30" s="71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94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04" t="s">
        <v>21</v>
      </c>
      <c r="B31" s="4" t="s">
        <v>8</v>
      </c>
      <c r="C31" s="71">
        <v>-338.75253099999998</v>
      </c>
      <c r="D31" s="71">
        <v>-329.50290430000001</v>
      </c>
      <c r="E31" s="71">
        <v>-319.87618629999997</v>
      </c>
      <c r="F31" s="71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94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04" t="s">
        <v>22</v>
      </c>
      <c r="B32" s="4" t="s">
        <v>7</v>
      </c>
      <c r="C32" s="71">
        <v>-326.06019909999998</v>
      </c>
      <c r="D32" s="71">
        <v>-317.26276919999998</v>
      </c>
      <c r="E32" s="71">
        <v>-307.73869910000002</v>
      </c>
      <c r="F32" s="71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94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04" t="s">
        <v>22</v>
      </c>
      <c r="B33" s="4" t="s">
        <v>8</v>
      </c>
      <c r="C33" s="71">
        <v>-326.04455899999999</v>
      </c>
      <c r="D33" s="71">
        <v>-317.4606149</v>
      </c>
      <c r="E33" s="71">
        <v>-307.51687579999998</v>
      </c>
      <c r="F33" s="71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94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04" t="s">
        <v>23</v>
      </c>
      <c r="B34" s="4" t="s">
        <v>7</v>
      </c>
      <c r="C34" s="71">
        <v>-278.3497246</v>
      </c>
      <c r="D34" s="71">
        <v>-270.01116619999999</v>
      </c>
      <c r="E34" s="71">
        <v>-259.67296160000001</v>
      </c>
      <c r="F34" s="71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94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04" t="s">
        <v>23</v>
      </c>
      <c r="B35" s="4" t="s">
        <v>8</v>
      </c>
      <c r="C35" s="71">
        <v>-280.74354310000001</v>
      </c>
      <c r="D35" s="71">
        <v>-269.97798649999999</v>
      </c>
      <c r="E35" s="72">
        <v>-260.18731359999998</v>
      </c>
      <c r="F35" s="71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94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04" t="s">
        <v>88</v>
      </c>
      <c r="B36" s="60" t="s">
        <v>7</v>
      </c>
      <c r="C36" s="70">
        <v>-263.30369506</v>
      </c>
      <c r="D36" s="70">
        <v>-253.76565373</v>
      </c>
      <c r="E36" s="69">
        <v>-245.37042557999999</v>
      </c>
      <c r="F36" s="70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04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04" t="s">
        <v>88</v>
      </c>
      <c r="B37" s="60" t="s">
        <v>8</v>
      </c>
      <c r="C37" s="69">
        <v>-263.03099435000001</v>
      </c>
      <c r="D37" s="70">
        <v>-254.07213167</v>
      </c>
      <c r="E37" s="69">
        <v>-245.16726262</v>
      </c>
      <c r="F37" s="69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04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04" t="s">
        <v>89</v>
      </c>
      <c r="B38" s="60" t="s">
        <v>7</v>
      </c>
      <c r="C38" s="69">
        <v>-368.70268596</v>
      </c>
      <c r="D38" s="69">
        <v>-359.12833889000001</v>
      </c>
      <c r="E38" s="69">
        <v>-349.65907784000001</v>
      </c>
      <c r="F38" s="69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04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04" t="s">
        <v>89</v>
      </c>
      <c r="B39" s="60" t="s">
        <v>8</v>
      </c>
      <c r="C39" s="69">
        <v>-369.66655485000001</v>
      </c>
      <c r="D39" s="69">
        <v>-359.12771921000001</v>
      </c>
      <c r="E39" s="69">
        <v>-349.75940510999999</v>
      </c>
      <c r="F39" s="69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04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04" t="s">
        <v>90</v>
      </c>
      <c r="B40" s="60" t="s">
        <v>7</v>
      </c>
      <c r="C40" s="69">
        <v>-375.94494753999999</v>
      </c>
      <c r="D40" s="69">
        <v>-367.14536691000001</v>
      </c>
      <c r="E40" s="69">
        <v>-357.70947574000002</v>
      </c>
      <c r="F40" s="69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04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04" t="s">
        <v>90</v>
      </c>
      <c r="B41" s="60" t="s">
        <v>8</v>
      </c>
      <c r="C41" s="69">
        <v>-376.28710242</v>
      </c>
      <c r="D41" s="69">
        <v>-367.14467958</v>
      </c>
      <c r="E41" s="69">
        <v>-357.24800693999998</v>
      </c>
      <c r="F41" s="69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04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04" t="s">
        <v>91</v>
      </c>
      <c r="B42" s="60" t="s">
        <v>7</v>
      </c>
      <c r="C42" s="69">
        <v>-375.20222919000003</v>
      </c>
      <c r="D42" s="69">
        <v>-366.64925581</v>
      </c>
      <c r="E42" s="69">
        <v>-357.10011121000002</v>
      </c>
      <c r="F42" s="69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04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04" t="s">
        <v>91</v>
      </c>
      <c r="B43" s="60" t="s">
        <v>8</v>
      </c>
      <c r="C43" s="69">
        <v>-375.49031930000001</v>
      </c>
      <c r="D43" s="69">
        <v>-366.64847156000002</v>
      </c>
      <c r="E43" s="69">
        <v>-356.30987787999999</v>
      </c>
      <c r="F43" s="69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04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04" t="s">
        <v>92</v>
      </c>
      <c r="B44" s="60" t="s">
        <v>7</v>
      </c>
      <c r="C44" s="69">
        <v>-364.13088786999998</v>
      </c>
      <c r="D44" s="69">
        <v>-355.82103647000002</v>
      </c>
      <c r="E44" s="69">
        <v>-346.04543577999999</v>
      </c>
      <c r="F44" s="69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04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04" t="s">
        <v>92</v>
      </c>
      <c r="B45" s="60" t="s">
        <v>8</v>
      </c>
      <c r="C45" s="69">
        <v>-364.79714489999998</v>
      </c>
      <c r="D45" s="69">
        <v>-355.83872803999998</v>
      </c>
      <c r="E45" s="69">
        <v>-345.96901672000001</v>
      </c>
      <c r="F45" s="69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04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36:A37"/>
    <mergeCell ref="A38:A39"/>
    <mergeCell ref="A40:A41"/>
    <mergeCell ref="A42:A43"/>
    <mergeCell ref="A44:A45"/>
    <mergeCell ref="A14:A15"/>
    <mergeCell ref="A2:A3"/>
    <mergeCell ref="A4:A5"/>
    <mergeCell ref="A6:A7"/>
    <mergeCell ref="A10:A11"/>
    <mergeCell ref="A12:A13"/>
    <mergeCell ref="A8:A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C2:AC3"/>
    <mergeCell ref="AC4:AC5"/>
    <mergeCell ref="AC6:AC7"/>
    <mergeCell ref="AC10:AC11"/>
    <mergeCell ref="AC12:AC13"/>
    <mergeCell ref="AC8:AC9"/>
    <mergeCell ref="AC14:AC15"/>
    <mergeCell ref="AC16:AC17"/>
    <mergeCell ref="AC18:AC19"/>
    <mergeCell ref="AC20:AC21"/>
    <mergeCell ref="AC22:AC23"/>
    <mergeCell ref="AC34:AC35"/>
    <mergeCell ref="AC24:AC25"/>
    <mergeCell ref="AC26:AC27"/>
    <mergeCell ref="AC28:AC29"/>
    <mergeCell ref="AC30:AC31"/>
    <mergeCell ref="AC32:AC33"/>
    <mergeCell ref="AC36:AC37"/>
    <mergeCell ref="AC38:AC39"/>
    <mergeCell ref="AC40:AC41"/>
    <mergeCell ref="AC42:AC43"/>
    <mergeCell ref="AC44:AC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K1" workbookViewId="0">
      <selection activeCell="Q25" sqref="Q25"/>
    </sheetView>
  </sheetViews>
  <sheetFormatPr defaultRowHeight="14.5" x14ac:dyDescent="0.35"/>
  <cols>
    <col min="1" max="16384" width="8.7265625" style="36"/>
  </cols>
  <sheetData>
    <row r="1" spans="2:29" x14ac:dyDescent="0.35">
      <c r="L1" s="112" t="s">
        <v>39</v>
      </c>
      <c r="M1" s="112"/>
      <c r="N1" s="112"/>
      <c r="O1" s="112"/>
      <c r="Q1" s="113" t="s">
        <v>40</v>
      </c>
      <c r="R1" s="113"/>
      <c r="T1" s="112" t="s">
        <v>41</v>
      </c>
      <c r="U1" s="112"/>
      <c r="V1" s="112"/>
      <c r="W1" s="112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 t="shared" ref="W3:W25" si="0"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5" ca="1" si="1">D4-C4-$J$4-0.5*$J$3</f>
        <v>-5.4074904199999985</v>
      </c>
      <c r="M4" s="36">
        <f t="shared" ref="M4:M15" ca="1" si="2">E4-C4-$J$6</f>
        <v>-4.8769252199999702</v>
      </c>
      <c r="N4" s="36">
        <f t="shared" ref="N4:N15" ca="1" si="3">F4-C4-0.5*$J$3</f>
        <v>-4.4583761199999756</v>
      </c>
      <c r="O4" s="36">
        <f t="shared" ref="O4:O15" ca="1" si="4">G4-C4-$J$5+0.5*$J$3</f>
        <v>-5.7901755200000107</v>
      </c>
      <c r="Q4" s="42">
        <f t="shared" ref="Q4:Q8" ca="1" si="5">D4+$Y$39</f>
        <v>-336.96324320000002</v>
      </c>
      <c r="R4" s="42">
        <f t="shared" ref="R4:R8" ca="1" si="6">E4+$Y$40</f>
        <v>-326.98867799999999</v>
      </c>
      <c r="S4" s="5" t="s">
        <v>6</v>
      </c>
      <c r="T4" s="43">
        <v>0</v>
      </c>
      <c r="U4" s="39">
        <f t="shared" ref="U4:U15" ca="1" si="7">Q4-C4-0.5*$Y$31-$Y$32</f>
        <v>-4.9934904200000076</v>
      </c>
      <c r="V4" s="44">
        <f t="shared" ref="V4:V15" ca="1" si="8">R4+$Y$33-C4-$Y$31-$Y$32</f>
        <v>-4.2979252199999785</v>
      </c>
      <c r="W4" s="39">
        <f t="shared" si="0"/>
        <v>0.12300000000000111</v>
      </c>
      <c r="X4" s="5" t="s">
        <v>6</v>
      </c>
      <c r="Y4" s="42">
        <f t="shared" ref="Y4:Y19" ca="1" si="9">Q4-C4-0.5*$Y$31-$Y$32</f>
        <v>-4.9934904200000076</v>
      </c>
      <c r="Z4" s="42">
        <f t="shared" ref="Z4:Z19" ca="1" si="10">R4+$Y$33-$Y$32-$Y$31-C4</f>
        <v>-4.2979252199999678</v>
      </c>
      <c r="AA4" s="42">
        <f t="shared" ref="AA4:AA19" ca="1" si="11">F4+$Y$38-C4-0.5*$Y$31</f>
        <v>-4.3003761199999548</v>
      </c>
      <c r="AB4" s="42">
        <f t="shared" ref="AB4:AB19" ca="1" si="12">G4+$Y$41+0.5*$Y$31-C4-$Y$33</f>
        <v>-5.4571755200000194</v>
      </c>
      <c r="AC4" s="42">
        <f t="shared" ref="AC4:AC19" ca="1" si="13">Y4-AA4</f>
        <v>-0.69311430000005281</v>
      </c>
    </row>
    <row r="5" spans="2:29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1"/>
        <v>0.17385613999998695</v>
      </c>
      <c r="M5" s="36">
        <f t="shared" ca="1" si="2"/>
        <v>-0.71073776000002375</v>
      </c>
      <c r="N5" s="36">
        <f t="shared" ca="1" si="3"/>
        <v>-2.0252560000024733E-2</v>
      </c>
      <c r="O5" s="36">
        <f t="shared" ca="1" si="4"/>
        <v>-0.61319266000000061</v>
      </c>
      <c r="Q5" s="42">
        <f t="shared" ca="1" si="5"/>
        <v>-351.4152378</v>
      </c>
      <c r="R5" s="42">
        <f t="shared" ca="1" si="6"/>
        <v>-342.85583170000001</v>
      </c>
      <c r="S5" s="5" t="s">
        <v>9</v>
      </c>
      <c r="T5" s="43">
        <v>0</v>
      </c>
      <c r="U5" s="39">
        <f t="shared" ca="1" si="7"/>
        <v>0.58785613999997821</v>
      </c>
      <c r="V5" s="44">
        <f t="shared" ca="1" si="8"/>
        <v>-0.13173776000003201</v>
      </c>
      <c r="W5" s="39">
        <f t="shared" si="0"/>
        <v>0.12300000000000111</v>
      </c>
      <c r="X5" s="5" t="s">
        <v>9</v>
      </c>
      <c r="Y5" s="42">
        <f t="shared" ca="1" si="9"/>
        <v>0.58785613999997821</v>
      </c>
      <c r="Z5" s="42">
        <f t="shared" ca="1" si="10"/>
        <v>-0.13173776000002135</v>
      </c>
      <c r="AA5" s="42">
        <f t="shared" ca="1" si="11"/>
        <v>0.1377474399999965</v>
      </c>
      <c r="AB5" s="42">
        <f t="shared" ca="1" si="12"/>
        <v>-0.28019266000000975</v>
      </c>
      <c r="AC5" s="42">
        <f t="shared" ca="1" si="13"/>
        <v>0.45010869999998171</v>
      </c>
    </row>
    <row r="6" spans="2:29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1"/>
        <v>0.18407491999998937</v>
      </c>
      <c r="M6" s="36">
        <f t="shared" ca="1" si="2"/>
        <v>-0.9265083799999676</v>
      </c>
      <c r="N6" s="36">
        <f t="shared" ca="1" si="3"/>
        <v>0.23910942000002633</v>
      </c>
      <c r="O6" s="36">
        <f t="shared" ca="1" si="4"/>
        <v>-0.24708797999996568</v>
      </c>
      <c r="Q6" s="42">
        <f t="shared" ca="1" si="5"/>
        <v>-350.35433010000003</v>
      </c>
      <c r="R6" s="42">
        <f t="shared" ca="1" si="6"/>
        <v>-342.02091339999998</v>
      </c>
      <c r="S6" t="s">
        <v>10</v>
      </c>
      <c r="T6" s="43">
        <v>0</v>
      </c>
      <c r="U6" s="39">
        <f t="shared" ca="1" si="7"/>
        <v>0.59807491999998064</v>
      </c>
      <c r="V6" s="44">
        <f t="shared" ca="1" si="8"/>
        <v>-0.34750837999997586</v>
      </c>
      <c r="W6" s="39">
        <f t="shared" si="0"/>
        <v>0.12300000000000111</v>
      </c>
      <c r="X6" t="s">
        <v>10</v>
      </c>
      <c r="Y6" s="42">
        <f t="shared" ca="1" si="9"/>
        <v>0.59807491999998064</v>
      </c>
      <c r="Z6" s="42">
        <f t="shared" ca="1" si="10"/>
        <v>-0.3475083799999652</v>
      </c>
      <c r="AA6" s="42">
        <f t="shared" ca="1" si="11"/>
        <v>0.39710942000004756</v>
      </c>
      <c r="AB6" s="42">
        <f ca="1">G6+$Y$41+0.5*$Y$31-C6-$Y$33</f>
        <v>8.591202000002518E-2</v>
      </c>
      <c r="AC6" s="42">
        <f t="shared" ca="1" si="13"/>
        <v>0.20096549999993307</v>
      </c>
    </row>
    <row r="7" spans="2:29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1"/>
        <v>-1.7727750000017028E-2</v>
      </c>
      <c r="M7" s="36">
        <f t="shared" ca="1" si="2"/>
        <v>-1.263627009999988</v>
      </c>
      <c r="N7" s="36">
        <f t="shared" ca="1" si="3"/>
        <v>0.1933359100000227</v>
      </c>
      <c r="O7" s="36">
        <f t="shared" ca="1" si="4"/>
        <v>-2.6472900000006572E-2</v>
      </c>
      <c r="Q7" s="42">
        <f t="shared" ca="1" si="5"/>
        <v>-346.49525004000003</v>
      </c>
      <c r="R7" s="42">
        <f t="shared" ca="1" si="6"/>
        <v>-338.2971493</v>
      </c>
      <c r="S7" t="s">
        <v>87</v>
      </c>
      <c r="T7" s="43">
        <v>0</v>
      </c>
      <c r="U7" s="39">
        <f t="shared" ca="1" si="7"/>
        <v>0.39627224999997424</v>
      </c>
      <c r="V7" s="44">
        <f t="shared" ca="1" si="8"/>
        <v>-0.68462700999999626</v>
      </c>
      <c r="W7" s="39">
        <f t="shared" si="0"/>
        <v>0.12300000000000111</v>
      </c>
      <c r="X7" t="s">
        <v>87</v>
      </c>
      <c r="Y7" s="42">
        <f t="shared" ca="1" si="9"/>
        <v>0.39627224999997424</v>
      </c>
      <c r="Z7" s="42">
        <f t="shared" ca="1" si="10"/>
        <v>-0.6846270099999856</v>
      </c>
      <c r="AA7" s="42">
        <f t="shared" ca="1" si="11"/>
        <v>0.35133591000004394</v>
      </c>
      <c r="AB7" s="42">
        <f t="shared" ca="1" si="12"/>
        <v>0.30652709999998429</v>
      </c>
      <c r="AC7" s="42">
        <f t="shared" ca="1" si="13"/>
        <v>4.4936339999930297E-2</v>
      </c>
    </row>
    <row r="8" spans="2:29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1"/>
        <v>-0.47864291999998132</v>
      </c>
      <c r="M8" s="36">
        <f t="shared" ca="1" si="2"/>
        <v>-1.5869512199999978</v>
      </c>
      <c r="N8" s="36">
        <f t="shared" ca="1" si="3"/>
        <v>6.7274079999996683E-2</v>
      </c>
      <c r="O8" s="36">
        <f t="shared" ca="1" si="4"/>
        <v>-0.610048519999983</v>
      </c>
      <c r="Q8" s="42">
        <f t="shared" ca="1" si="5"/>
        <v>-337.99763289999999</v>
      </c>
      <c r="R8" s="42">
        <f t="shared" ca="1" si="6"/>
        <v>-329.6619412</v>
      </c>
      <c r="S8" t="s">
        <v>11</v>
      </c>
      <c r="T8" s="43">
        <v>0</v>
      </c>
      <c r="U8" s="39">
        <f t="shared" ca="1" si="7"/>
        <v>-6.4642919999990056E-2</v>
      </c>
      <c r="V8" s="44">
        <f t="shared" ca="1" si="8"/>
        <v>-1.007951220000006</v>
      </c>
      <c r="W8" s="39">
        <f t="shared" si="0"/>
        <v>0.12300000000000111</v>
      </c>
      <c r="X8" t="s">
        <v>11</v>
      </c>
      <c r="Y8" s="42">
        <f t="shared" ca="1" si="9"/>
        <v>-6.4642919999990056E-2</v>
      </c>
      <c r="Z8" s="42">
        <f t="shared" ca="1" si="10"/>
        <v>-1.0079512199999954</v>
      </c>
      <c r="AA8" s="42">
        <f t="shared" ca="1" si="11"/>
        <v>0.22527408000001792</v>
      </c>
      <c r="AB8" s="42">
        <f t="shared" ca="1" si="12"/>
        <v>-0.27704851999999214</v>
      </c>
      <c r="AC8" s="42">
        <f t="shared" ca="1" si="13"/>
        <v>-0.28991700000000797</v>
      </c>
    </row>
    <row r="9" spans="2:29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1"/>
        <v>-1.5655077799999728</v>
      </c>
      <c r="M9" s="36">
        <f t="shared" ca="1" si="2"/>
        <v>-2.0369529799999615</v>
      </c>
      <c r="N9" s="36">
        <f t="shared" ca="1" si="3"/>
        <v>-3.2582479999981206E-2</v>
      </c>
      <c r="O9" s="36">
        <f t="shared" ca="1" si="4"/>
        <v>-0.79959127999997781</v>
      </c>
      <c r="Q9" s="42">
        <f t="shared" ref="Q9:Q25" ca="1" si="14">D9+$Y$39</f>
        <v>-330.1297429</v>
      </c>
      <c r="R9" s="42">
        <f t="shared" ref="R9:R25" ca="1" si="15">E9+$Y$40</f>
        <v>-321.15718809999998</v>
      </c>
      <c r="S9" t="s">
        <v>12</v>
      </c>
      <c r="T9" s="43">
        <v>0</v>
      </c>
      <c r="U9" s="39">
        <f t="shared" ca="1" si="7"/>
        <v>-1.1515077799999816</v>
      </c>
      <c r="V9" s="44">
        <f t="shared" ca="1" si="8"/>
        <v>-1.4579529799999698</v>
      </c>
      <c r="W9" s="39">
        <f t="shared" si="0"/>
        <v>0.12300000000000111</v>
      </c>
      <c r="X9" t="s">
        <v>12</v>
      </c>
      <c r="Y9" s="42">
        <f t="shared" ca="1" si="9"/>
        <v>-1.1515077799999816</v>
      </c>
      <c r="Z9" s="42">
        <f t="shared" ca="1" si="10"/>
        <v>-1.4579529799999591</v>
      </c>
      <c r="AA9" s="42">
        <f t="shared" ca="1" si="11"/>
        <v>0.12541752000004003</v>
      </c>
      <c r="AB9" s="42">
        <f t="shared" ca="1" si="12"/>
        <v>-0.46659127999998695</v>
      </c>
      <c r="AC9" s="42">
        <f t="shared" ca="1" si="13"/>
        <v>-1.2769253000000216</v>
      </c>
    </row>
    <row r="10" spans="2:29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1"/>
        <v>-0.82822597000001652</v>
      </c>
      <c r="M10" s="36">
        <f t="shared" ca="1" si="2"/>
        <v>-1.9528983700000087</v>
      </c>
      <c r="N10" s="36">
        <f t="shared" ca="1" si="3"/>
        <v>0.12634652999997042</v>
      </c>
      <c r="O10" s="36">
        <f t="shared" ca="1" si="4"/>
        <v>-0.41768827000000419</v>
      </c>
      <c r="Q10" s="42">
        <f t="shared" ca="1" si="14"/>
        <v>-320.52943210000001</v>
      </c>
      <c r="R10" s="42">
        <f t="shared" ca="1" si="15"/>
        <v>-312.2101045</v>
      </c>
      <c r="S10" t="s">
        <v>13</v>
      </c>
      <c r="T10" s="43">
        <v>0</v>
      </c>
      <c r="U10" s="39">
        <f t="shared" ca="1" si="7"/>
        <v>-0.41422597000002526</v>
      </c>
      <c r="V10" s="44">
        <f t="shared" ca="1" si="8"/>
        <v>-1.3738983700000169</v>
      </c>
      <c r="W10" s="39">
        <f t="shared" si="0"/>
        <v>0.12300000000000111</v>
      </c>
      <c r="X10" t="s">
        <v>13</v>
      </c>
      <c r="Y10" s="42">
        <f t="shared" ca="1" si="9"/>
        <v>-0.41422597000002526</v>
      </c>
      <c r="Z10" s="42">
        <f t="shared" ca="1" si="10"/>
        <v>-1.3738983700000063</v>
      </c>
      <c r="AA10" s="42">
        <f t="shared" ca="1" si="11"/>
        <v>0.28434652999999166</v>
      </c>
      <c r="AB10" s="42">
        <f t="shared" ca="1" si="12"/>
        <v>-8.4688270000013333E-2</v>
      </c>
      <c r="AC10" s="42">
        <f t="shared" ca="1" si="13"/>
        <v>-0.69857250000001692</v>
      </c>
    </row>
    <row r="11" spans="2:29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1"/>
        <v>-0.4384969899999871</v>
      </c>
      <c r="M11" s="36">
        <f t="shared" ca="1" si="2"/>
        <v>-0.99902958999995839</v>
      </c>
      <c r="N11" s="36">
        <f t="shared" ca="1" si="3"/>
        <v>0.2670331099999923</v>
      </c>
      <c r="O11" s="36">
        <f t="shared" ca="1" si="4"/>
        <v>-0.46896398999998246</v>
      </c>
      <c r="Q11" s="42">
        <f t="shared" ca="1" si="14"/>
        <v>-309.19476320000001</v>
      </c>
      <c r="R11" s="42">
        <f t="shared" ca="1" si="15"/>
        <v>-300.31129579999998</v>
      </c>
      <c r="S11" s="5" t="s">
        <v>14</v>
      </c>
      <c r="T11" s="43">
        <v>0</v>
      </c>
      <c r="U11" s="39">
        <f t="shared" ca="1" si="7"/>
        <v>-2.4496989999995833E-2</v>
      </c>
      <c r="V11" s="44">
        <f t="shared" ca="1" si="8"/>
        <v>-0.42002958999996665</v>
      </c>
      <c r="W11" s="39">
        <f t="shared" si="0"/>
        <v>0.12300000000000111</v>
      </c>
      <c r="X11" s="5" t="s">
        <v>14</v>
      </c>
      <c r="Y11" s="42">
        <f t="shared" ca="1" si="9"/>
        <v>-2.4496989999995833E-2</v>
      </c>
      <c r="Z11" s="42">
        <f t="shared" ca="1" si="10"/>
        <v>-0.42002958999995599</v>
      </c>
      <c r="AA11" s="42">
        <f t="shared" ca="1" si="11"/>
        <v>0.42503311000001354</v>
      </c>
      <c r="AB11" s="42">
        <f t="shared" ca="1" si="12"/>
        <v>-0.1359639899999916</v>
      </c>
      <c r="AC11" s="42">
        <f t="shared" ca="1" si="13"/>
        <v>-0.44953010000000937</v>
      </c>
    </row>
    <row r="12" spans="2:29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1"/>
        <v>0.97426145000001751</v>
      </c>
      <c r="M12" s="36">
        <f t="shared" ca="1" si="2"/>
        <v>-0.33272764999997584</v>
      </c>
      <c r="N12" s="36">
        <f t="shared" ca="1" si="3"/>
        <v>0.92048064999999424</v>
      </c>
      <c r="O12" s="36">
        <f t="shared" ca="1" si="4"/>
        <v>1.0006531500000428</v>
      </c>
      <c r="Q12" s="42">
        <f t="shared" ca="1" si="14"/>
        <v>-290.64555580000001</v>
      </c>
      <c r="R12" s="42">
        <f t="shared" ca="1" si="15"/>
        <v>-282.5085449</v>
      </c>
      <c r="S12" s="5" t="s">
        <v>15</v>
      </c>
      <c r="T12" s="43">
        <v>0</v>
      </c>
      <c r="U12" s="39">
        <f t="shared" ca="1" si="7"/>
        <v>1.3882614500000088</v>
      </c>
      <c r="V12" s="44">
        <f t="shared" ca="1" si="8"/>
        <v>0.2462723500000159</v>
      </c>
      <c r="W12" s="39">
        <f t="shared" si="0"/>
        <v>0.12300000000000111</v>
      </c>
      <c r="X12" s="5" t="s">
        <v>15</v>
      </c>
      <c r="Y12" s="42">
        <f t="shared" ca="1" si="9"/>
        <v>1.3882614500000088</v>
      </c>
      <c r="Z12" s="42">
        <f t="shared" ca="1" si="10"/>
        <v>0.24627235000002656</v>
      </c>
      <c r="AA12" s="42">
        <f t="shared" ca="1" si="11"/>
        <v>1.0784806500000155</v>
      </c>
      <c r="AB12" s="42">
        <f t="shared" ca="1" si="12"/>
        <v>1.3336531500000337</v>
      </c>
      <c r="AC12" s="42">
        <f t="shared" ca="1" si="13"/>
        <v>0.30978079999999331</v>
      </c>
    </row>
    <row r="13" spans="2:29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1"/>
        <v>-2.0291945799999778</v>
      </c>
      <c r="M13" s="36">
        <f t="shared" ca="1" si="2"/>
        <v>-2.9733126799999869</v>
      </c>
      <c r="N13" s="36">
        <f t="shared" ca="1" si="3"/>
        <v>-2.2996927799999942</v>
      </c>
      <c r="O13" s="36">
        <f t="shared" ca="1" si="4"/>
        <v>-3.1554107799999733</v>
      </c>
      <c r="Q13" s="42">
        <f t="shared" ca="1" si="14"/>
        <v>-268.3121678</v>
      </c>
      <c r="R13" s="42">
        <f t="shared" ca="1" si="15"/>
        <v>-259.81228590000001</v>
      </c>
      <c r="S13" s="5" t="s">
        <v>16</v>
      </c>
      <c r="T13" s="43">
        <v>0</v>
      </c>
      <c r="U13" s="39">
        <f t="shared" ca="1" si="7"/>
        <v>-1.6151945799999865</v>
      </c>
      <c r="V13" s="44">
        <f t="shared" ca="1" si="8"/>
        <v>-2.3943126799999952</v>
      </c>
      <c r="W13" s="39">
        <f t="shared" si="0"/>
        <v>0.12300000000000111</v>
      </c>
      <c r="X13" s="5" t="s">
        <v>16</v>
      </c>
      <c r="Y13" s="42">
        <f t="shared" ca="1" si="9"/>
        <v>-1.6151945799999865</v>
      </c>
      <c r="Z13" s="42">
        <f t="shared" ca="1" si="10"/>
        <v>-2.3943126799999845</v>
      </c>
      <c r="AA13" s="42">
        <f t="shared" ca="1" si="11"/>
        <v>-2.1416927800000014</v>
      </c>
      <c r="AB13" s="42">
        <f t="shared" ca="1" si="12"/>
        <v>-2.8224107799999825</v>
      </c>
      <c r="AC13" s="42">
        <f t="shared" ca="1" si="13"/>
        <v>0.5264982000000149</v>
      </c>
    </row>
    <row r="14" spans="2:29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1"/>
        <v>-16.174328140000011</v>
      </c>
      <c r="M14" s="36">
        <f t="shared" ca="1" si="2"/>
        <v>-16.347268939999985</v>
      </c>
      <c r="N14" s="36">
        <f t="shared" ca="1" si="3"/>
        <v>-16.095650740000004</v>
      </c>
      <c r="O14" s="36">
        <f t="shared" ca="1" si="4"/>
        <v>-13.788279239999971</v>
      </c>
      <c r="Q14" s="42">
        <f t="shared" ca="1" si="14"/>
        <v>-342.33912450000003</v>
      </c>
      <c r="R14" s="42">
        <f t="shared" ca="1" si="15"/>
        <v>-333.0680653</v>
      </c>
      <c r="S14" s="5" t="s">
        <v>17</v>
      </c>
      <c r="T14" s="43">
        <v>0</v>
      </c>
      <c r="U14" s="39">
        <f t="shared" ca="1" si="7"/>
        <v>-15.76032814000002</v>
      </c>
      <c r="V14" s="44">
        <f t="shared" ca="1" si="8"/>
        <v>-15.768268939999992</v>
      </c>
      <c r="W14" s="39">
        <f t="shared" si="0"/>
        <v>0.12300000000000111</v>
      </c>
      <c r="X14" s="5" t="s">
        <v>17</v>
      </c>
      <c r="Y14" s="42">
        <f t="shared" ca="1" si="9"/>
        <v>-15.76032814000002</v>
      </c>
      <c r="Z14" s="42">
        <f t="shared" ca="1" si="10"/>
        <v>-15.768268939999984</v>
      </c>
      <c r="AA14" s="42">
        <f t="shared" ca="1" si="11"/>
        <v>-15.937650739999983</v>
      </c>
      <c r="AB14" s="42">
        <f t="shared" ca="1" si="12"/>
        <v>-13.45527923999998</v>
      </c>
      <c r="AC14" s="42">
        <f t="shared" ca="1" si="13"/>
        <v>0.1773225999999628</v>
      </c>
    </row>
    <row r="15" spans="2:29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1"/>
        <v>-1.5781377000000245</v>
      </c>
      <c r="M15" s="36">
        <f t="shared" ca="1" si="2"/>
        <v>-0.7505479000000097</v>
      </c>
      <c r="N15" s="36">
        <f t="shared" ca="1" si="3"/>
        <v>-4.0701800000029653E-2</v>
      </c>
      <c r="O15" s="36">
        <f t="shared" ca="1" si="4"/>
        <v>-1.9453658000000096</v>
      </c>
      <c r="Q15" s="42">
        <f t="shared" ca="1" si="14"/>
        <v>-350.76390320000002</v>
      </c>
      <c r="R15" s="42">
        <f t="shared" ca="1" si="15"/>
        <v>-340.4923134</v>
      </c>
      <c r="S15" s="5" t="s">
        <v>18</v>
      </c>
      <c r="T15" s="43">
        <v>0</v>
      </c>
      <c r="U15" s="39">
        <f t="shared" ca="1" si="7"/>
        <v>-1.1641377000000332</v>
      </c>
      <c r="V15" s="44">
        <f t="shared" ca="1" si="8"/>
        <v>-0.17154790000001796</v>
      </c>
      <c r="W15" s="39">
        <f t="shared" si="0"/>
        <v>0.12300000000000111</v>
      </c>
      <c r="X15" s="5" t="s">
        <v>18</v>
      </c>
      <c r="Y15" s="42">
        <f t="shared" ca="1" si="9"/>
        <v>-1.1641377000000332</v>
      </c>
      <c r="Z15" s="42">
        <f t="shared" ca="1" si="10"/>
        <v>-0.1715479000000073</v>
      </c>
      <c r="AA15" s="42">
        <f t="shared" ca="1" si="11"/>
        <v>0.11729819999999158</v>
      </c>
      <c r="AB15" s="42">
        <f t="shared" ca="1" si="12"/>
        <v>-1.6123658000000187</v>
      </c>
      <c r="AC15" s="42">
        <f t="shared" ca="1" si="13"/>
        <v>-1.2814359000000248</v>
      </c>
    </row>
    <row r="16" spans="2:29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4"/>
        <v>-357.63386439999999</v>
      </c>
      <c r="R16" s="42">
        <f t="shared" ca="1" si="15"/>
        <v>-349.07960200000002</v>
      </c>
      <c r="S16" s="5" t="s">
        <v>19</v>
      </c>
      <c r="T16" s="84">
        <v>0</v>
      </c>
      <c r="U16" s="85">
        <f ca="1">Q16-C16-0.5*$Y$31-$Y$32</f>
        <v>0.62410973000003622</v>
      </c>
      <c r="V16" s="44">
        <f ca="1">R16+$Y$33-C16-$Y$31-$Y$32</f>
        <v>-0.10062786999999318</v>
      </c>
      <c r="W16" s="85">
        <f t="shared" si="0"/>
        <v>0.12300000000000111</v>
      </c>
      <c r="X16" s="5" t="s">
        <v>19</v>
      </c>
      <c r="Y16" s="42">
        <f t="shared" ca="1" si="9"/>
        <v>0.62410973000003622</v>
      </c>
      <c r="Z16" s="42">
        <f t="shared" ca="1" si="10"/>
        <v>-0.10062786999998252</v>
      </c>
      <c r="AA16" s="42">
        <f t="shared" ca="1" si="11"/>
        <v>0.46680683000005097</v>
      </c>
      <c r="AB16" s="42">
        <f t="shared" ca="1" si="12"/>
        <v>-0.13233316999997946</v>
      </c>
      <c r="AC16" s="42">
        <f t="shared" ca="1" si="13"/>
        <v>0.15730289999998526</v>
      </c>
    </row>
    <row r="17" spans="2:29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6">D17-C17-$J$4-0.5*$J$3</f>
        <v>7.7115569999978373E-2</v>
      </c>
      <c r="M17" s="36">
        <f t="shared" ref="M17:M25" ca="1" si="17">E17-C17-$J$6</f>
        <v>-1.1555867299999765</v>
      </c>
      <c r="N17" s="36">
        <f t="shared" ref="N17:N25" ca="1" si="18">F17-C17-0.5*$J$3</f>
        <v>1.0455069999970146E-2</v>
      </c>
      <c r="O17" s="36">
        <f t="shared" ref="O17:O25" ca="1" si="19">G17-C17-$J$5+0.5*$J$3</f>
        <v>-0.17402512999998043</v>
      </c>
      <c r="Q17" s="42">
        <f t="shared" ca="1" si="14"/>
        <v>-358.42367360000003</v>
      </c>
      <c r="R17" s="42">
        <f t="shared" ca="1" si="15"/>
        <v>-350.21237589999998</v>
      </c>
      <c r="S17" s="5" t="s">
        <v>20</v>
      </c>
      <c r="T17" s="84">
        <v>0</v>
      </c>
      <c r="U17" s="85">
        <f t="shared" ref="U17:U24" ca="1" si="20">Q17-C17-0.5*$Y$31-$Y$32</f>
        <v>0.49111556999996964</v>
      </c>
      <c r="V17" s="44">
        <f t="shared" ref="V17:V24" ca="1" si="21">R17+$Y$33-C17-$Y$31-$Y$32</f>
        <v>-0.57658672999998473</v>
      </c>
      <c r="W17" s="85">
        <f t="shared" si="0"/>
        <v>0.12300000000000111</v>
      </c>
      <c r="X17" s="5" t="s">
        <v>20</v>
      </c>
      <c r="Y17" s="42">
        <f t="shared" ca="1" si="9"/>
        <v>0.49111556999996964</v>
      </c>
      <c r="Z17" s="42">
        <f t="shared" ca="1" si="10"/>
        <v>-0.57658672999997407</v>
      </c>
      <c r="AA17" s="42">
        <f t="shared" ca="1" si="11"/>
        <v>0.16845506999999138</v>
      </c>
      <c r="AB17" s="42">
        <f t="shared" ca="1" si="12"/>
        <v>0.15897487000001043</v>
      </c>
      <c r="AC17" s="42">
        <f t="shared" ca="1" si="13"/>
        <v>0.32266049999997826</v>
      </c>
    </row>
    <row r="18" spans="2:29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6"/>
        <v>-0.14790589999996628</v>
      </c>
      <c r="M18" s="36">
        <f t="shared" ca="1" si="17"/>
        <v>-1.6305337999999612</v>
      </c>
      <c r="N18" s="36">
        <f t="shared" ca="1" si="18"/>
        <v>-0.19441999999998716</v>
      </c>
      <c r="O18" s="36">
        <f t="shared" ca="1" si="19"/>
        <v>0.62712789999998586</v>
      </c>
      <c r="Q18" s="42">
        <f t="shared" ca="1" si="14"/>
        <v>-338.26653099999999</v>
      </c>
      <c r="R18" s="42">
        <f t="shared" ca="1" si="15"/>
        <v>-330.30515889999998</v>
      </c>
      <c r="S18" s="5" t="s">
        <v>21</v>
      </c>
      <c r="T18" s="84">
        <v>0</v>
      </c>
      <c r="U18" s="85">
        <f t="shared" ca="1" si="20"/>
        <v>0.26609410000002498</v>
      </c>
      <c r="V18" s="44">
        <f t="shared" ca="1" si="21"/>
        <v>-1.0515337999999694</v>
      </c>
      <c r="W18" s="85">
        <f t="shared" si="0"/>
        <v>0.12300000000000111</v>
      </c>
      <c r="X18" s="5" t="s">
        <v>21</v>
      </c>
      <c r="Y18" s="42">
        <f t="shared" ca="1" si="9"/>
        <v>0.26609410000002498</v>
      </c>
      <c r="Z18" s="42">
        <f t="shared" ca="1" si="10"/>
        <v>-1.0515337999999588</v>
      </c>
      <c r="AA18" s="42">
        <f t="shared" ca="1" si="11"/>
        <v>-3.6419999999965924E-2</v>
      </c>
      <c r="AB18" s="42">
        <f t="shared" ca="1" si="12"/>
        <v>0.96012789999997672</v>
      </c>
      <c r="AC18" s="42">
        <f t="shared" ca="1" si="13"/>
        <v>0.3025140999999909</v>
      </c>
    </row>
    <row r="19" spans="2:29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6"/>
        <v>0.31295721000002485</v>
      </c>
      <c r="M19" s="36">
        <f t="shared" ca="1" si="17"/>
        <v>-1.0074585899999935</v>
      </c>
      <c r="N19" s="36">
        <f t="shared" ca="1" si="18"/>
        <v>0.17545720999998293</v>
      </c>
      <c r="O19" s="36">
        <f t="shared" ca="1" si="19"/>
        <v>1.3497799099999761</v>
      </c>
      <c r="Q19" s="42">
        <f t="shared" ca="1" si="14"/>
        <v>-325.57419909999999</v>
      </c>
      <c r="R19" s="42">
        <f t="shared" ca="1" si="15"/>
        <v>-317.45061490000001</v>
      </c>
      <c r="S19" s="5" t="s">
        <v>22</v>
      </c>
      <c r="T19" s="84">
        <v>0</v>
      </c>
      <c r="U19" s="85">
        <f t="shared" ca="1" si="20"/>
        <v>0.72695721000001612</v>
      </c>
      <c r="V19" s="44">
        <f t="shared" ca="1" si="21"/>
        <v>-0.42845859000000175</v>
      </c>
      <c r="W19" s="85">
        <f t="shared" si="0"/>
        <v>0.12300000000000111</v>
      </c>
      <c r="X19" s="5" t="s">
        <v>22</v>
      </c>
      <c r="Y19" s="42">
        <f t="shared" ca="1" si="9"/>
        <v>0.72695721000001612</v>
      </c>
      <c r="Z19" s="42">
        <f t="shared" ca="1" si="10"/>
        <v>-0.42845858999999109</v>
      </c>
      <c r="AA19" s="42">
        <f t="shared" ca="1" si="11"/>
        <v>0.33345721000000417</v>
      </c>
      <c r="AB19" s="42">
        <f t="shared" ca="1" si="12"/>
        <v>1.682779909999967</v>
      </c>
      <c r="AC19" s="42">
        <f t="shared" ca="1" si="13"/>
        <v>0.39350000000001195</v>
      </c>
    </row>
    <row r="20" spans="2:29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6"/>
        <v>1.3630387699999917</v>
      </c>
      <c r="M20" s="36">
        <f t="shared" ca="1" si="17"/>
        <v>-0.21840282999999694</v>
      </c>
      <c r="N20" s="36">
        <f t="shared" ca="1" si="18"/>
        <v>1.0664497700000122</v>
      </c>
      <c r="O20" s="36">
        <f t="shared" ca="1" si="19"/>
        <v>1.5076586499999771</v>
      </c>
      <c r="Q20" s="42">
        <f t="shared" ca="1" si="14"/>
        <v>-277.86372460000001</v>
      </c>
      <c r="R20" s="42">
        <f t="shared" ca="1" si="15"/>
        <v>-270.0011662</v>
      </c>
      <c r="S20" s="5" t="s">
        <v>23</v>
      </c>
      <c r="T20" s="84">
        <v>0</v>
      </c>
      <c r="U20" s="85">
        <f t="shared" ca="1" si="20"/>
        <v>1.777038769999983</v>
      </c>
      <c r="V20" s="44">
        <f t="shared" ca="1" si="21"/>
        <v>0.3605971699999948</v>
      </c>
      <c r="W20" s="85">
        <f t="shared" si="0"/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</row>
    <row r="21" spans="2:29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6"/>
        <v>-4.8906252999999928</v>
      </c>
      <c r="M21" s="36">
        <f t="shared" ca="1" si="17"/>
        <v>-5.5790619100000018</v>
      </c>
      <c r="N21" s="36">
        <f t="shared" ca="1" si="18"/>
        <v>-5.4163558199999855</v>
      </c>
      <c r="O21" s="36">
        <f t="shared" ca="1" si="19"/>
        <v>-5.2370855400000007</v>
      </c>
      <c r="Q21" s="42">
        <f t="shared" ca="1" si="14"/>
        <v>-262.81769506000001</v>
      </c>
      <c r="R21" s="42">
        <f t="shared" ca="1" si="15"/>
        <v>-254.06213167000001</v>
      </c>
      <c r="S21" s="5" t="s">
        <v>88</v>
      </c>
      <c r="T21" s="84">
        <v>0</v>
      </c>
      <c r="U21" s="85">
        <f t="shared" ca="1" si="20"/>
        <v>-4.476625300000002</v>
      </c>
      <c r="V21" s="44">
        <f t="shared" ca="1" si="21"/>
        <v>-5.0000619100000385</v>
      </c>
      <c r="W21" s="85">
        <f t="shared" si="0"/>
        <v>0.12300000000000111</v>
      </c>
      <c r="X21" s="5" t="s">
        <v>88</v>
      </c>
      <c r="Y21" s="42">
        <f t="shared" ref="Y21:Y25" ca="1" si="22">Q21-C21-0.5*$Y$31-$Y$32</f>
        <v>-4.476625300000002</v>
      </c>
      <c r="Z21" s="42">
        <f t="shared" ref="Z21:Z25" ca="1" si="23">R21+$Y$33-$Y$32-$Y$31-C21</f>
        <v>-5.0000619100000279</v>
      </c>
      <c r="AA21" s="42">
        <f t="shared" ref="AA21:AA25" ca="1" si="24">F21+$Y$38-C21-0.5*$Y$31</f>
        <v>-5.2583558199999931</v>
      </c>
      <c r="AB21" s="42">
        <f t="shared" ref="AB21:AB22" ca="1" si="25">G21+$Y$41+0.5*$Y$31-C21-$Y$33</f>
        <v>-4.9040855400000094</v>
      </c>
      <c r="AC21" s="42">
        <f t="shared" ref="AC21:AC25" ca="1" si="26">Y21-AA21</f>
        <v>0.7817305199999911</v>
      </c>
    </row>
    <row r="22" spans="2:29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6"/>
        <v>-1.5307884700000156</v>
      </c>
      <c r="M22" s="36">
        <f t="shared" ca="1" si="17"/>
        <v>-0.91257251000001283</v>
      </c>
      <c r="N22" s="36">
        <f t="shared" ca="1" si="18"/>
        <v>-8.2638729999992666E-2</v>
      </c>
      <c r="O22" s="36">
        <f t="shared" ca="1" si="19"/>
        <v>-1.8788679000000079</v>
      </c>
      <c r="Q22" s="42">
        <f t="shared" ca="1" si="14"/>
        <v>-369.18055485000002</v>
      </c>
      <c r="R22" s="42">
        <f t="shared" ca="1" si="15"/>
        <v>-359.11833889000002</v>
      </c>
      <c r="S22" s="5" t="s">
        <v>89</v>
      </c>
      <c r="T22" s="84">
        <v>0</v>
      </c>
      <c r="U22" s="85">
        <f t="shared" ca="1" si="20"/>
        <v>-1.1167884700000243</v>
      </c>
      <c r="V22" s="44">
        <f t="shared" ca="1" si="21"/>
        <v>-0.33357251000002108</v>
      </c>
      <c r="W22" s="85">
        <f t="shared" si="0"/>
        <v>0.12300000000000111</v>
      </c>
      <c r="X22" s="5" t="s">
        <v>89</v>
      </c>
      <c r="Y22" s="42">
        <f t="shared" ca="1" si="22"/>
        <v>-1.1167884700000243</v>
      </c>
      <c r="Z22" s="42">
        <f t="shared" ca="1" si="23"/>
        <v>-0.33357251000001042</v>
      </c>
      <c r="AA22" s="42">
        <f t="shared" ca="1" si="24"/>
        <v>7.5361270000028568E-2</v>
      </c>
      <c r="AB22" s="42">
        <f t="shared" ca="1" si="25"/>
        <v>-1.5458679000000171</v>
      </c>
      <c r="AC22" s="42">
        <f t="shared" ca="1" si="26"/>
        <v>-1.1921497400000529</v>
      </c>
    </row>
    <row r="23" spans="2:29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6"/>
        <v>-0.17105209000000032</v>
      </c>
      <c r="M23" s="36">
        <f t="shared" ca="1" si="17"/>
        <v>-0.94931658000001029</v>
      </c>
      <c r="N23" s="36">
        <f t="shared" ca="1" si="18"/>
        <v>-5.2425410000019657E-2</v>
      </c>
      <c r="O23" s="36">
        <f t="shared" ca="1" si="19"/>
        <v>-0.8980098500000131</v>
      </c>
      <c r="Q23" s="42">
        <f t="shared" ca="1" si="14"/>
        <v>-375.80110242000001</v>
      </c>
      <c r="R23" s="42">
        <f t="shared" ca="1" si="15"/>
        <v>-367.13536691000002</v>
      </c>
      <c r="S23" s="5" t="s">
        <v>90</v>
      </c>
      <c r="T23" s="84">
        <v>0</v>
      </c>
      <c r="U23" s="85">
        <f t="shared" ca="1" si="20"/>
        <v>0.24294790999999094</v>
      </c>
      <c r="V23" s="44">
        <f t="shared" ca="1" si="21"/>
        <v>-0.37031658000001855</v>
      </c>
      <c r="W23" s="85">
        <f t="shared" si="0"/>
        <v>0.12300000000000111</v>
      </c>
      <c r="X23" s="5" t="s">
        <v>90</v>
      </c>
      <c r="Y23" s="42">
        <f t="shared" ca="1" si="22"/>
        <v>0.24294790999999094</v>
      </c>
      <c r="Z23" s="42">
        <f t="shared" ca="1" si="23"/>
        <v>-0.37031658000000789</v>
      </c>
      <c r="AA23" s="42">
        <f t="shared" ca="1" si="24"/>
        <v>0.10557459000000158</v>
      </c>
      <c r="AB23" s="42">
        <f ca="1">G23+$Y$41+0.5*$Y$31-C23-$Y$33</f>
        <v>-0.56500985000002224</v>
      </c>
      <c r="AC23" s="42">
        <f t="shared" ca="1" si="26"/>
        <v>0.13737331999998936</v>
      </c>
    </row>
    <row r="24" spans="2:29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6"/>
        <v>-0.20551500000000233</v>
      </c>
      <c r="M24" s="36">
        <f t="shared" ca="1" si="17"/>
        <v>-1.2844515099999914</v>
      </c>
      <c r="N24" s="36">
        <f t="shared" ca="1" si="18"/>
        <v>-0.27430691000001461</v>
      </c>
      <c r="O24" s="36">
        <f t="shared" ca="1" si="19"/>
        <v>-0.48903671999996368</v>
      </c>
      <c r="Q24" s="42">
        <f t="shared" ca="1" si="14"/>
        <v>-375.00431930000002</v>
      </c>
      <c r="R24" s="42">
        <f t="shared" ca="1" si="15"/>
        <v>-366.63925581000001</v>
      </c>
      <c r="S24" s="5" t="s">
        <v>91</v>
      </c>
      <c r="T24" s="84">
        <v>0</v>
      </c>
      <c r="U24" s="85">
        <f t="shared" ca="1" si="20"/>
        <v>0.20848499999998893</v>
      </c>
      <c r="V24" s="44">
        <f t="shared" ca="1" si="21"/>
        <v>-0.70545150999999962</v>
      </c>
      <c r="W24" s="85">
        <f t="shared" si="0"/>
        <v>0.12300000000000111</v>
      </c>
      <c r="X24" s="5" t="s">
        <v>91</v>
      </c>
      <c r="Y24" s="42">
        <f t="shared" ca="1" si="22"/>
        <v>0.20848499999998893</v>
      </c>
      <c r="Z24" s="42">
        <f t="shared" ca="1" si="23"/>
        <v>-0.70545150999998896</v>
      </c>
      <c r="AA24" s="42">
        <f t="shared" ca="1" si="24"/>
        <v>-0.11630690999999338</v>
      </c>
      <c r="AB24" s="42">
        <f t="shared" ref="AB24:AB25" ca="1" si="27">G24+$Y$41+0.5*$Y$31-C24-$Y$33</f>
        <v>-0.15603671999997282</v>
      </c>
      <c r="AC24" s="42">
        <f t="shared" ca="1" si="26"/>
        <v>0.32479190999998231</v>
      </c>
    </row>
    <row r="25" spans="2:29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6"/>
        <v>-0.53314096999998783</v>
      </c>
      <c r="M25" s="36">
        <f t="shared" ca="1" si="17"/>
        <v>-1.4947241099999875</v>
      </c>
      <c r="N25" s="36">
        <f t="shared" ca="1" si="18"/>
        <v>-0.24043185000000067</v>
      </c>
      <c r="O25" s="36">
        <f t="shared" ca="1" si="19"/>
        <v>-0.13864644000002135</v>
      </c>
      <c r="Q25" s="42">
        <f t="shared" ca="1" si="14"/>
        <v>-364.31114489999999</v>
      </c>
      <c r="R25" s="42">
        <f t="shared" ca="1" si="15"/>
        <v>-355.82872803999999</v>
      </c>
      <c r="S25" s="5" t="s">
        <v>92</v>
      </c>
      <c r="T25" s="84">
        <v>0</v>
      </c>
      <c r="U25" s="85">
        <f ca="1">Q25-C25-0.5*$Y$31-$Y$32</f>
        <v>-0.11914096999999657</v>
      </c>
      <c r="V25" s="44">
        <f ca="1">R25+$Y$33-C25-$Y$31-$Y$32</f>
        <v>-0.91572410999999576</v>
      </c>
      <c r="W25" s="85">
        <f t="shared" si="0"/>
        <v>0.12300000000000111</v>
      </c>
      <c r="X25" s="5" t="s">
        <v>92</v>
      </c>
      <c r="Y25" s="42">
        <f t="shared" ca="1" si="22"/>
        <v>-0.11914096999999657</v>
      </c>
      <c r="Z25" s="42">
        <f t="shared" ca="1" si="23"/>
        <v>-0.9157241099999851</v>
      </c>
      <c r="AA25" s="42">
        <f t="shared" ca="1" si="24"/>
        <v>-8.2431849999979434E-2</v>
      </c>
      <c r="AB25" s="42">
        <f t="shared" ca="1" si="27"/>
        <v>0.19435355999996951</v>
      </c>
      <c r="AC25" s="42">
        <f t="shared" ca="1" si="26"/>
        <v>-3.6709120000017137E-2</v>
      </c>
    </row>
    <row r="29" spans="2:29" ht="15" thickBot="1" x14ac:dyDescent="0.4">
      <c r="Q29" s="114" t="s">
        <v>69</v>
      </c>
      <c r="R29" s="114"/>
      <c r="S29" s="114"/>
      <c r="T29" s="114"/>
      <c r="U29" s="114"/>
      <c r="V29" s="114"/>
      <c r="W29" s="114"/>
      <c r="X29" s="114"/>
      <c r="Y29" s="114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1" sqref="I11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0.64987506999994515</v>
      </c>
      <c r="C6">
        <f ca="1">dimer_b!AC7</f>
        <v>0.11366231999999776</v>
      </c>
      <c r="D6">
        <f ca="1">triangle_b!AC7</f>
        <v>-0.12804806999998242</v>
      </c>
      <c r="E6">
        <f ca="1">paral_b!AC7</f>
        <v>0.116014379999962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0.89258533999997702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C1" workbookViewId="0">
      <selection activeCell="V32" sqref="V32"/>
    </sheetView>
  </sheetViews>
  <sheetFormatPr defaultRowHeight="14.5" x14ac:dyDescent="0.35"/>
  <sheetData>
    <row r="1" spans="1:21" x14ac:dyDescent="0.35">
      <c r="A1" s="87" t="s">
        <v>101</v>
      </c>
      <c r="B1" s="88" t="s">
        <v>102</v>
      </c>
      <c r="C1" s="88" t="s">
        <v>103</v>
      </c>
      <c r="D1" s="89" t="s">
        <v>104</v>
      </c>
      <c r="E1" s="90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77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78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78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78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77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78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78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77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78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78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79" t="s">
        <v>87</v>
      </c>
      <c r="B6" s="80" t="s">
        <v>100</v>
      </c>
      <c r="C6" s="81">
        <v>-14.299972820000001</v>
      </c>
      <c r="D6" s="81">
        <v>2</v>
      </c>
      <c r="E6" s="91">
        <f t="shared" si="0"/>
        <v>-7.1499864100000003</v>
      </c>
      <c r="F6" s="9"/>
      <c r="G6" s="92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92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77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78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78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77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78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78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77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78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78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77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78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78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78">
        <v>-2.5333544200000002</v>
      </c>
      <c r="D11" s="68">
        <v>4</v>
      </c>
      <c r="E11" s="68">
        <f t="shared" si="0"/>
        <v>-0.63333860500000005</v>
      </c>
      <c r="G11" s="78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78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78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78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78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78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78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78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78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78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78">
        <v>-16.327814579999998</v>
      </c>
      <c r="D16" s="68">
        <v>2</v>
      </c>
      <c r="E16" s="83">
        <f t="shared" si="0"/>
        <v>-8.1639072899999992</v>
      </c>
      <c r="G16" s="78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78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3">
        <f t="shared" si="0"/>
        <v>-6.2726882550000003</v>
      </c>
      <c r="G17" s="78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78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3">
        <f t="shared" si="0"/>
        <v>-4.2405041849999998</v>
      </c>
      <c r="G18" s="78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78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3">
        <f t="shared" si="0"/>
        <v>0.55777685499999996</v>
      </c>
      <c r="G19" s="78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78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86" t="s">
        <v>88</v>
      </c>
      <c r="B20" t="s">
        <v>99</v>
      </c>
      <c r="C20">
        <v>5.0045120000000001</v>
      </c>
      <c r="D20" s="83">
        <v>2</v>
      </c>
      <c r="E20" s="83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86" t="s">
        <v>89</v>
      </c>
      <c r="B21" t="s">
        <v>99</v>
      </c>
      <c r="C21">
        <v>-15.876067340000001</v>
      </c>
      <c r="D21" s="68">
        <v>2</v>
      </c>
      <c r="E21" s="83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86" t="s">
        <v>90</v>
      </c>
      <c r="B22" t="s">
        <v>100</v>
      </c>
      <c r="C22">
        <v>-18.833478490000001</v>
      </c>
      <c r="D22" s="68">
        <v>2</v>
      </c>
      <c r="E22" s="83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86" t="s">
        <v>91</v>
      </c>
      <c r="B23" t="s">
        <v>100</v>
      </c>
      <c r="C23">
        <v>-20.86984966</v>
      </c>
      <c r="D23" s="68">
        <v>2</v>
      </c>
      <c r="E23" s="83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86" t="s">
        <v>92</v>
      </c>
      <c r="B24" t="s">
        <v>99</v>
      </c>
      <c r="C24">
        <v>-19.18580832</v>
      </c>
      <c r="D24" s="83">
        <v>2</v>
      </c>
      <c r="E24" s="83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workbookViewId="0">
      <selection activeCell="X42" sqref="X42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 t="shared" ref="U3:U25" si="0">Q3-C3-0.5*$Y$31-$Y$32</f>
        <v>0.81967881999997161</v>
      </c>
      <c r="V3" s="12">
        <f t="shared" ref="V3:V25" si="1">R3+$Y$33-C3-$Y$31-$Y$32</f>
        <v>0.21640443999995185</v>
      </c>
      <c r="W3" s="10">
        <f t="shared" ref="W3:W25" si="2">$Y$34+$Y$33-$Y$32-$Y$31</f>
        <v>0.12300000000000111</v>
      </c>
      <c r="X3" s="36" t="s">
        <v>70</v>
      </c>
      <c r="Y3" s="11">
        <f t="shared" ref="Y3:Y25" si="3">Q3-C3-0.5*$Y$31-$Y$32</f>
        <v>0.81967881999997161</v>
      </c>
      <c r="Z3" s="11">
        <f t="shared" ref="Z3:Z25" si="4">R3+$Y$33-$Y$32-$Y$31-C3</f>
        <v>0.21640443999996251</v>
      </c>
      <c r="AA3" s="11">
        <f t="shared" ref="AA3:AA25" si="5">F3+$Y$38-C3-0.5*$Y$31</f>
        <v>0.50061679999998709</v>
      </c>
      <c r="AB3" s="11">
        <f t="shared" ref="AB3:AB25" si="6"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7">D4-C4-$J$4-0.5*$J$3</f>
        <v>0.64829848000003976</v>
      </c>
      <c r="M4">
        <f t="shared" ref="M4:M19" ca="1" si="8">E4-C4-$J$6</f>
        <v>-0.55272765999995421</v>
      </c>
      <c r="N4">
        <f t="shared" ref="N4:N19" ca="1" si="9">F4-C4-0.5*$J$3</f>
        <v>0.52395231000001941</v>
      </c>
      <c r="O4">
        <f t="shared" ref="O4:O19" ca="1" si="10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t="shared" ca="1" si="0"/>
        <v>1.062298480000031</v>
      </c>
      <c r="V4" s="18">
        <f t="shared" ca="1" si="1"/>
        <v>2.6272340000037531E-2</v>
      </c>
      <c r="W4" s="17">
        <f t="shared" si="2"/>
        <v>0.12300000000000111</v>
      </c>
      <c r="X4" s="5" t="s">
        <v>6</v>
      </c>
      <c r="Y4" s="15">
        <f t="shared" ca="1" si="3"/>
        <v>1.062298480000031</v>
      </c>
      <c r="Z4" s="11">
        <f t="shared" ca="1" si="4"/>
        <v>2.6272340000048189E-2</v>
      </c>
      <c r="AA4" s="15">
        <f t="shared" ca="1" si="5"/>
        <v>0.68195231000004064</v>
      </c>
      <c r="AB4" s="15">
        <f t="shared" ca="1" si="6"/>
        <v>-0.28252664000001282</v>
      </c>
      <c r="AC4" s="15">
        <f t="shared" ref="AC4:AC19" ca="1" si="11">Y4-AA4</f>
        <v>0.38034616999999038</v>
      </c>
    </row>
    <row r="5" spans="1:29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7"/>
        <v>0.50252426999996969</v>
      </c>
      <c r="M5">
        <f t="shared" ca="1" si="8"/>
        <v>-0.79196131000002801</v>
      </c>
      <c r="N5">
        <f t="shared" ca="1" si="9"/>
        <v>0.51614284999998672</v>
      </c>
      <c r="O5">
        <f t="shared" ca="1" si="10"/>
        <v>-0.41620199000000957</v>
      </c>
      <c r="P5" s="5"/>
      <c r="Q5" s="11">
        <f t="shared" ref="Q5:Q25" ca="1" si="12">D5+$Y$39</f>
        <v>-311.62740293000002</v>
      </c>
      <c r="R5" s="11">
        <f t="shared" ref="R5:R25" ca="1" si="13">E5+$Y$40</f>
        <v>-303.47788851000001</v>
      </c>
      <c r="S5" s="5" t="s">
        <v>9</v>
      </c>
      <c r="T5" s="16">
        <v>0</v>
      </c>
      <c r="U5" s="17">
        <f t="shared" ca="1" si="0"/>
        <v>0.91652426999996095</v>
      </c>
      <c r="V5" s="18">
        <f t="shared" ca="1" si="1"/>
        <v>-0.21296131000003626</v>
      </c>
      <c r="W5" s="17">
        <f t="shared" si="2"/>
        <v>0.12300000000000111</v>
      </c>
      <c r="X5" s="5" t="s">
        <v>9</v>
      </c>
      <c r="Y5" s="15">
        <f t="shared" ca="1" si="3"/>
        <v>0.91652426999996095</v>
      </c>
      <c r="Z5" s="11">
        <f t="shared" ca="1" si="4"/>
        <v>-0.21296131000002561</v>
      </c>
      <c r="AA5" s="15">
        <f t="shared" ca="1" si="5"/>
        <v>0.67414285000000795</v>
      </c>
      <c r="AB5" s="15">
        <f t="shared" ca="1" si="6"/>
        <v>-8.3201990000018711E-2</v>
      </c>
      <c r="AC5" s="15">
        <f t="shared" ca="1" si="11"/>
        <v>0.242381419999953</v>
      </c>
    </row>
    <row r="6" spans="1:29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7"/>
        <v>0.42342687000000323</v>
      </c>
      <c r="M6">
        <f t="shared" ca="1" si="8"/>
        <v>-1.0223930700000157</v>
      </c>
      <c r="N6">
        <f t="shared" ca="1" si="9"/>
        <v>0.31179256000000732</v>
      </c>
      <c r="O6">
        <f t="shared" ca="1" si="10"/>
        <v>-0.24645277999998916</v>
      </c>
      <c r="Q6" s="15">
        <f t="shared" ca="1" si="12"/>
        <v>-311.14727561000001</v>
      </c>
      <c r="R6" s="15">
        <f t="shared" ca="1" si="13"/>
        <v>-303.14909555000003</v>
      </c>
      <c r="S6" t="s">
        <v>10</v>
      </c>
      <c r="T6" s="3">
        <v>0</v>
      </c>
      <c r="U6" s="10">
        <f t="shared" ca="1" si="0"/>
        <v>0.83742686999999449</v>
      </c>
      <c r="V6" s="12">
        <f t="shared" ca="1" si="1"/>
        <v>-0.44339307000002393</v>
      </c>
      <c r="W6" s="10">
        <f t="shared" si="2"/>
        <v>0.12300000000000111</v>
      </c>
      <c r="X6" t="s">
        <v>10</v>
      </c>
      <c r="Y6" s="11">
        <f t="shared" ca="1" si="3"/>
        <v>0.83742686999999449</v>
      </c>
      <c r="Z6" s="11">
        <f t="shared" ca="1" si="4"/>
        <v>-0.44339307000001327</v>
      </c>
      <c r="AA6" s="11">
        <f t="shared" ca="1" si="5"/>
        <v>0.46979256000002856</v>
      </c>
      <c r="AB6" s="11">
        <f t="shared" ca="1" si="6"/>
        <v>8.6547220000001701E-2</v>
      </c>
      <c r="AC6" s="11">
        <f t="shared" ca="1" si="11"/>
        <v>0.36763430999996594</v>
      </c>
    </row>
    <row r="7" spans="1:29" x14ac:dyDescent="0.35">
      <c r="B7" t="s">
        <v>87</v>
      </c>
      <c r="C7">
        <f>single!Z5</f>
        <v>-289.56125059999999</v>
      </c>
      <c r="D7">
        <f ca="1">single!U5</f>
        <v>-311.16427470000002</v>
      </c>
      <c r="E7" s="5">
        <f ca="1">single!V5</f>
        <v>-303.01417844999997</v>
      </c>
      <c r="F7">
        <f ca="1">single!W5</f>
        <v>-293.09914977</v>
      </c>
      <c r="G7">
        <f ca="1">single!X5</f>
        <v>-298.73489974</v>
      </c>
      <c r="K7" t="s">
        <v>87</v>
      </c>
      <c r="L7">
        <f t="shared" ca="1" si="7"/>
        <v>0.43497589999997244</v>
      </c>
      <c r="M7">
        <f t="shared" ca="1" si="8"/>
        <v>-1.3349278499999802</v>
      </c>
      <c r="N7">
        <f t="shared" ca="1" si="9"/>
        <v>4.1100829999997313E-2</v>
      </c>
      <c r="O7">
        <f t="shared" ca="1" si="10"/>
        <v>8.035085999999092E-2</v>
      </c>
      <c r="Q7" s="11">
        <f t="shared" ca="1" si="12"/>
        <v>-310.67827470000003</v>
      </c>
      <c r="R7" s="11">
        <f t="shared" ca="1" si="13"/>
        <v>-303.00417844999998</v>
      </c>
      <c r="S7" t="s">
        <v>87</v>
      </c>
      <c r="T7" s="3">
        <v>0</v>
      </c>
      <c r="U7" s="10">
        <f t="shared" ca="1" si="0"/>
        <v>0.8489758999999637</v>
      </c>
      <c r="V7" s="12">
        <f t="shared" ca="1" si="1"/>
        <v>-0.75592784999998841</v>
      </c>
      <c r="W7" s="10">
        <f t="shared" si="2"/>
        <v>0.12300000000000111</v>
      </c>
      <c r="X7" t="s">
        <v>87</v>
      </c>
      <c r="Y7" s="11">
        <f t="shared" ca="1" si="3"/>
        <v>0.8489758999999637</v>
      </c>
      <c r="Z7" s="11">
        <f t="shared" ca="1" si="4"/>
        <v>-0.75592784999997775</v>
      </c>
      <c r="AA7" s="11">
        <f t="shared" ca="1" si="5"/>
        <v>0.19910083000001855</v>
      </c>
      <c r="AB7" s="11">
        <f t="shared" ca="1" si="6"/>
        <v>0.41335085999998178</v>
      </c>
      <c r="AC7" s="11">
        <f t="shared" ca="1" si="11"/>
        <v>0.64987506999994515</v>
      </c>
    </row>
    <row r="8" spans="1:29" x14ac:dyDescent="0.35">
      <c r="B8" t="s">
        <v>11</v>
      </c>
      <c r="C8">
        <f>single!Z6</f>
        <v>-288.80757864999998</v>
      </c>
      <c r="D8">
        <f ca="1">single!U6</f>
        <v>-310.42072695000002</v>
      </c>
      <c r="E8">
        <f ca="1">single!V6</f>
        <v>-302.53336610000002</v>
      </c>
      <c r="F8">
        <f ca="1">single!W6</f>
        <v>-292.59831229000002</v>
      </c>
      <c r="G8">
        <f ca="1">single!X6</f>
        <v>-297.62446527999998</v>
      </c>
      <c r="K8" t="s">
        <v>11</v>
      </c>
      <c r="L8">
        <f t="shared" ca="1" si="7"/>
        <v>0.42485169999996542</v>
      </c>
      <c r="M8">
        <f t="shared" ca="1" si="8"/>
        <v>-1.6077874500000409</v>
      </c>
      <c r="N8">
        <f t="shared" ca="1" si="9"/>
        <v>-0.21173364000004158</v>
      </c>
      <c r="O8">
        <f t="shared" ca="1" si="10"/>
        <v>0.43711337000000094</v>
      </c>
      <c r="Q8" s="15">
        <f t="shared" ca="1" si="12"/>
        <v>-309.93472695000003</v>
      </c>
      <c r="R8" s="15">
        <f t="shared" ca="1" si="13"/>
        <v>-302.52336610000003</v>
      </c>
      <c r="S8" t="s">
        <v>11</v>
      </c>
      <c r="T8" s="3">
        <v>0</v>
      </c>
      <c r="U8" s="10">
        <f t="shared" ca="1" si="0"/>
        <v>0.83885169999995668</v>
      </c>
      <c r="V8" s="12">
        <f t="shared" ca="1" si="1"/>
        <v>-1.0287874500000491</v>
      </c>
      <c r="W8" s="10">
        <f t="shared" si="2"/>
        <v>0.12300000000000111</v>
      </c>
      <c r="X8" t="s">
        <v>11</v>
      </c>
      <c r="Y8" s="11">
        <f t="shared" ca="1" si="3"/>
        <v>0.83885169999995668</v>
      </c>
      <c r="Z8" s="11">
        <f t="shared" ca="1" si="4"/>
        <v>-1.0287874500000385</v>
      </c>
      <c r="AA8" s="11">
        <f t="shared" ca="1" si="5"/>
        <v>-5.3733640000020344E-2</v>
      </c>
      <c r="AB8" s="11">
        <f t="shared" ca="1" si="6"/>
        <v>0.7701133699999918</v>
      </c>
      <c r="AC8" s="11">
        <f t="shared" ca="1" si="11"/>
        <v>0.89258533999997702</v>
      </c>
    </row>
    <row r="9" spans="1:29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7"/>
        <v>0.40254066999999649</v>
      </c>
      <c r="M9">
        <f t="shared" ca="1" si="8"/>
        <v>-1.4595080999999883</v>
      </c>
      <c r="N9">
        <f t="shared" ca="1" si="9"/>
        <v>-0.19352900000001982</v>
      </c>
      <c r="O9">
        <f t="shared" ca="1" si="10"/>
        <v>0.79263049000000274</v>
      </c>
      <c r="Q9" s="11">
        <f t="shared" ca="1" si="12"/>
        <v>-309.23668563000001</v>
      </c>
      <c r="R9" s="11">
        <f t="shared" ca="1" si="13"/>
        <v>-301.6547344</v>
      </c>
      <c r="S9" t="s">
        <v>12</v>
      </c>
      <c r="T9" s="3">
        <v>0</v>
      </c>
      <c r="U9" s="10">
        <f t="shared" ca="1" si="0"/>
        <v>0.81654066999998776</v>
      </c>
      <c r="V9" s="12">
        <f t="shared" ca="1" si="1"/>
        <v>-0.88050809999999657</v>
      </c>
      <c r="W9" s="10">
        <f t="shared" si="2"/>
        <v>0.12300000000000111</v>
      </c>
      <c r="X9" t="s">
        <v>12</v>
      </c>
      <c r="Y9" s="11">
        <f t="shared" ca="1" si="3"/>
        <v>0.81654066999998776</v>
      </c>
      <c r="Z9" s="11">
        <f t="shared" ca="1" si="4"/>
        <v>-0.88050809999998592</v>
      </c>
      <c r="AA9" s="11">
        <f t="shared" ca="1" si="5"/>
        <v>-3.5528999999998589E-2</v>
      </c>
      <c r="AB9" s="11">
        <f t="shared" ca="1" si="6"/>
        <v>1.1256304899999936</v>
      </c>
      <c r="AC9" s="11">
        <f t="shared" ca="1" si="11"/>
        <v>0.85206966999998635</v>
      </c>
    </row>
    <row r="10" spans="1:29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-295.26758140999999</v>
      </c>
      <c r="K10" t="s">
        <v>13</v>
      </c>
      <c r="L10">
        <f t="shared" ca="1" si="7"/>
        <v>0.54808847999997878</v>
      </c>
      <c r="M10">
        <f t="shared" ca="1" si="8"/>
        <v>-0.95866808000004688</v>
      </c>
      <c r="N10">
        <f t="shared" ca="1" si="9"/>
        <v>0.13792760999995535</v>
      </c>
      <c r="O10">
        <f t="shared" ca="1" si="10"/>
        <v>1.2047218599999874</v>
      </c>
      <c r="Q10" s="15">
        <f t="shared" ca="1" si="12"/>
        <v>-308.22221479000001</v>
      </c>
      <c r="R10" s="15">
        <f t="shared" ca="1" si="13"/>
        <v>-300.28497135000003</v>
      </c>
      <c r="S10" t="s">
        <v>13</v>
      </c>
      <c r="T10" s="3">
        <v>0</v>
      </c>
      <c r="U10" s="10">
        <f t="shared" ca="1" si="0"/>
        <v>0.96208847999997005</v>
      </c>
      <c r="V10" s="12">
        <f t="shared" ca="1" si="1"/>
        <v>-0.37966808000005514</v>
      </c>
      <c r="W10" s="10">
        <f t="shared" si="2"/>
        <v>0.12300000000000111</v>
      </c>
      <c r="X10" t="s">
        <v>13</v>
      </c>
      <c r="Y10" s="11">
        <f t="shared" ca="1" si="3"/>
        <v>0.96208847999997005</v>
      </c>
      <c r="Z10" s="11">
        <f t="shared" ca="1" si="4"/>
        <v>-0.37966808000004448</v>
      </c>
      <c r="AA10" s="11">
        <f t="shared" ca="1" si="5"/>
        <v>0.29592760999997658</v>
      </c>
      <c r="AB10" s="11">
        <f t="shared" ca="1" si="6"/>
        <v>1.5377218599999782</v>
      </c>
      <c r="AC10" s="11">
        <f t="shared" ca="1" si="11"/>
        <v>0.66616086999999347</v>
      </c>
    </row>
    <row r="11" spans="1:29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7"/>
        <v>0.56729886000003971</v>
      </c>
      <c r="M11">
        <f t="shared" ca="1" si="8"/>
        <v>-0.47790620000000139</v>
      </c>
      <c r="N11">
        <f t="shared" ca="1" si="9"/>
        <v>0.49833706000003231</v>
      </c>
      <c r="O11">
        <f t="shared" ca="1" si="10"/>
        <v>1.058964009999992</v>
      </c>
      <c r="P11" s="5"/>
      <c r="Q11" s="11">
        <f t="shared" ca="1" si="12"/>
        <v>-306.88240891999999</v>
      </c>
      <c r="R11" s="11">
        <f t="shared" ca="1" si="13"/>
        <v>-298.48361398000003</v>
      </c>
      <c r="S11" s="5" t="s">
        <v>14</v>
      </c>
      <c r="T11" s="16">
        <v>0</v>
      </c>
      <c r="U11" s="17">
        <f t="shared" ca="1" si="0"/>
        <v>0.98129886000003097</v>
      </c>
      <c r="V11" s="18">
        <f t="shared" ca="1" si="1"/>
        <v>0.10109379999999035</v>
      </c>
      <c r="W11" s="17">
        <f t="shared" si="2"/>
        <v>0.12300000000000111</v>
      </c>
      <c r="X11" s="5" t="s">
        <v>14</v>
      </c>
      <c r="Y11" s="15">
        <f t="shared" ca="1" si="3"/>
        <v>0.98129886000003097</v>
      </c>
      <c r="Z11" s="11">
        <f t="shared" ca="1" si="4"/>
        <v>0.10109380000000101</v>
      </c>
      <c r="AA11" s="15">
        <f t="shared" ca="1" si="5"/>
        <v>0.65633706000005354</v>
      </c>
      <c r="AB11" s="15">
        <f t="shared" ca="1" si="6"/>
        <v>1.3919640099999828</v>
      </c>
      <c r="AC11" s="15">
        <f t="shared" ca="1" si="11"/>
        <v>0.32496179999997743</v>
      </c>
    </row>
    <row r="12" spans="1:29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7"/>
        <v>0.64262297000003654</v>
      </c>
      <c r="M12">
        <f t="shared" ca="1" si="8"/>
        <v>-0.19074070999999471</v>
      </c>
      <c r="N12">
        <f t="shared" ca="1" si="9"/>
        <v>0.51692662999999284</v>
      </c>
      <c r="O12">
        <f t="shared" ca="1" si="10"/>
        <v>1.4703939300000379</v>
      </c>
      <c r="P12" s="5"/>
      <c r="Q12" s="15">
        <f t="shared" ca="1" si="12"/>
        <v>-304.96764368999999</v>
      </c>
      <c r="R12" s="15">
        <f t="shared" ca="1" si="13"/>
        <v>-296.35700737000002</v>
      </c>
      <c r="S12" s="5" t="s">
        <v>15</v>
      </c>
      <c r="T12" s="16">
        <v>0</v>
      </c>
      <c r="U12" s="17">
        <f t="shared" ca="1" si="0"/>
        <v>1.0566229700000278</v>
      </c>
      <c r="V12" s="18">
        <f t="shared" ca="1" si="1"/>
        <v>0.38825928999999704</v>
      </c>
      <c r="W12" s="17">
        <f t="shared" si="2"/>
        <v>0.12300000000000111</v>
      </c>
      <c r="X12" s="5" t="s">
        <v>15</v>
      </c>
      <c r="Y12" s="15">
        <f t="shared" ca="1" si="3"/>
        <v>1.0566229700000278</v>
      </c>
      <c r="Z12" s="11">
        <f t="shared" ca="1" si="4"/>
        <v>0.3882592900000077</v>
      </c>
      <c r="AA12" s="15">
        <f t="shared" ca="1" si="5"/>
        <v>0.67492663000001407</v>
      </c>
      <c r="AB12" s="15">
        <f t="shared" ca="1" si="6"/>
        <v>1.8033939300000288</v>
      </c>
      <c r="AC12" s="15">
        <f t="shared" ca="1" si="11"/>
        <v>0.38169634000001373</v>
      </c>
    </row>
    <row r="13" spans="1:29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7"/>
        <v>0.69050543999997016</v>
      </c>
      <c r="M13">
        <f t="shared" ca="1" si="8"/>
        <v>-0.1571470300000275</v>
      </c>
      <c r="N13">
        <f t="shared" ca="1" si="9"/>
        <v>0.50746230999998643</v>
      </c>
      <c r="O13">
        <f t="shared" ca="1" si="10"/>
        <v>0.67065179000000308</v>
      </c>
      <c r="P13" s="5"/>
      <c r="Q13" s="11">
        <f t="shared" ca="1" si="12"/>
        <v>-302.66709731000003</v>
      </c>
      <c r="R13" s="11">
        <f t="shared" ca="1" si="13"/>
        <v>-294.07074978000003</v>
      </c>
      <c r="S13" s="5" t="s">
        <v>16</v>
      </c>
      <c r="T13" s="16">
        <v>0</v>
      </c>
      <c r="U13" s="17">
        <f t="shared" ca="1" si="0"/>
        <v>1.1045054399999614</v>
      </c>
      <c r="V13" s="18">
        <f t="shared" ca="1" si="1"/>
        <v>0.42185296999996424</v>
      </c>
      <c r="W13" s="17">
        <f t="shared" si="2"/>
        <v>0.12300000000000111</v>
      </c>
      <c r="X13" s="5" t="s">
        <v>16</v>
      </c>
      <c r="Y13" s="15">
        <f t="shared" ca="1" si="3"/>
        <v>1.1045054399999614</v>
      </c>
      <c r="Z13" s="11">
        <f t="shared" ca="1" si="4"/>
        <v>0.4218529699999749</v>
      </c>
      <c r="AA13" s="15">
        <f t="shared" ca="1" si="5"/>
        <v>0.66546231000000766</v>
      </c>
      <c r="AB13" s="15">
        <f t="shared" ca="1" si="6"/>
        <v>1.0036517899999939</v>
      </c>
      <c r="AC13" s="15">
        <f t="shared" ca="1" si="11"/>
        <v>0.43904312999995376</v>
      </c>
    </row>
    <row r="14" spans="1:29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7"/>
        <v>0.47307647000001252</v>
      </c>
      <c r="M14">
        <f t="shared" ca="1" si="8"/>
        <v>-0.54981170999996642</v>
      </c>
      <c r="N14">
        <f t="shared" ca="1" si="9"/>
        <v>0.35886237999999748</v>
      </c>
      <c r="O14">
        <f t="shared" ca="1" si="10"/>
        <v>-0.80010418999997546</v>
      </c>
      <c r="P14" s="5"/>
      <c r="Q14" s="15">
        <f t="shared" ca="1" si="12"/>
        <v>-311.48124952000001</v>
      </c>
      <c r="R14" s="15">
        <f t="shared" ca="1" si="13"/>
        <v>-303.06013769999998</v>
      </c>
      <c r="S14" s="5" t="s">
        <v>17</v>
      </c>
      <c r="T14" s="16">
        <v>0</v>
      </c>
      <c r="U14" s="17">
        <f t="shared" ca="1" si="0"/>
        <v>0.88707647000000378</v>
      </c>
      <c r="V14" s="18">
        <f t="shared" ca="1" si="1"/>
        <v>2.9188290000025319E-2</v>
      </c>
      <c r="W14" s="17">
        <f t="shared" si="2"/>
        <v>0.12300000000000111</v>
      </c>
      <c r="X14" s="5" t="s">
        <v>17</v>
      </c>
      <c r="Y14" s="15">
        <f t="shared" ca="1" si="3"/>
        <v>0.88707647000000378</v>
      </c>
      <c r="Z14" s="11">
        <f t="shared" ca="1" si="4"/>
        <v>2.9188290000035977E-2</v>
      </c>
      <c r="AA14" s="15">
        <f t="shared" ca="1" si="5"/>
        <v>0.51686238000001872</v>
      </c>
      <c r="AB14" s="15">
        <f t="shared" ca="1" si="6"/>
        <v>-0.4671041899999846</v>
      </c>
      <c r="AC14" s="15">
        <f t="shared" ca="1" si="11"/>
        <v>0.37021408999998506</v>
      </c>
    </row>
    <row r="15" spans="1:29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7"/>
        <v>0.35003078000004306</v>
      </c>
      <c r="M15">
        <f t="shared" ca="1" si="8"/>
        <v>-0.81706155999995111</v>
      </c>
      <c r="N15">
        <f t="shared" ca="1" si="9"/>
        <v>0.49555008000003609</v>
      </c>
      <c r="O15">
        <f t="shared" ca="1" si="10"/>
        <v>-0.85079911999999558</v>
      </c>
      <c r="P15" s="5"/>
      <c r="Q15" s="11">
        <f t="shared" ca="1" si="12"/>
        <v>-312.45427140999999</v>
      </c>
      <c r="R15" s="11">
        <f t="shared" ca="1" si="13"/>
        <v>-304.17736374999998</v>
      </c>
      <c r="S15" s="5" t="s">
        <v>18</v>
      </c>
      <c r="T15" s="16">
        <v>0</v>
      </c>
      <c r="U15" s="17">
        <f t="shared" ca="1" si="0"/>
        <v>0.76403078000003433</v>
      </c>
      <c r="V15" s="18">
        <f t="shared" ca="1" si="1"/>
        <v>-0.23806155999995937</v>
      </c>
      <c r="W15" s="17">
        <f t="shared" si="2"/>
        <v>0.12300000000000111</v>
      </c>
      <c r="X15" s="5" t="s">
        <v>18</v>
      </c>
      <c r="Y15" s="15">
        <f t="shared" ca="1" si="3"/>
        <v>0.76403078000003433</v>
      </c>
      <c r="Z15" s="11">
        <f t="shared" ca="1" si="4"/>
        <v>-0.23806155999994871</v>
      </c>
      <c r="AA15" s="15">
        <f t="shared" ca="1" si="5"/>
        <v>0.65355008000005732</v>
      </c>
      <c r="AB15" s="15">
        <f t="shared" ca="1" si="6"/>
        <v>-0.51779912000000472</v>
      </c>
      <c r="AC15" s="15">
        <f t="shared" ca="1" si="11"/>
        <v>0.11048069999997701</v>
      </c>
    </row>
    <row r="16" spans="1:29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7"/>
        <v>0.340525819999971</v>
      </c>
      <c r="M16">
        <f t="shared" ca="1" si="8"/>
        <v>-1.0110661300000121</v>
      </c>
      <c r="N16">
        <f t="shared" ca="1" si="9"/>
        <v>-0.13903568000001387</v>
      </c>
      <c r="O16">
        <f t="shared" ca="1" si="10"/>
        <v>-0.42208167999998158</v>
      </c>
      <c r="P16" s="5"/>
      <c r="Q16" s="15">
        <f t="shared" ca="1" si="12"/>
        <v>-312.31441827000003</v>
      </c>
      <c r="R16" s="15">
        <f t="shared" ca="1" si="13"/>
        <v>-304.22201022000002</v>
      </c>
      <c r="S16" s="5" t="s">
        <v>19</v>
      </c>
      <c r="T16" s="16">
        <v>0</v>
      </c>
      <c r="U16" s="17">
        <f t="shared" ca="1" si="0"/>
        <v>0.75452581999996227</v>
      </c>
      <c r="V16" s="18">
        <f t="shared" ca="1" si="1"/>
        <v>-0.43206613000002037</v>
      </c>
      <c r="W16" s="17">
        <f t="shared" si="2"/>
        <v>0.12300000000000111</v>
      </c>
      <c r="X16" s="5" t="s">
        <v>19</v>
      </c>
      <c r="Y16" s="15">
        <f t="shared" ca="1" si="3"/>
        <v>0.75452581999996227</v>
      </c>
      <c r="Z16" s="11">
        <f t="shared" ca="1" si="4"/>
        <v>-0.43206613000000971</v>
      </c>
      <c r="AA16" s="15">
        <f t="shared" ca="1" si="5"/>
        <v>1.8964320000007362E-2</v>
      </c>
      <c r="AB16" s="15">
        <f t="shared" ca="1" si="6"/>
        <v>-8.9081679999990726E-2</v>
      </c>
      <c r="AC16" s="15">
        <f t="shared" ca="1" si="11"/>
        <v>0.7355614999999549</v>
      </c>
    </row>
    <row r="17" spans="1:29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7"/>
        <v>0.43456946000002317</v>
      </c>
      <c r="M17">
        <f t="shared" ca="1" si="8"/>
        <v>-1.3042512700000035</v>
      </c>
      <c r="N17">
        <f t="shared" ca="1" si="9"/>
        <v>-1.2675659999964228E-2</v>
      </c>
      <c r="O17">
        <f t="shared" ca="1" si="10"/>
        <v>6.8620349999984231E-2</v>
      </c>
      <c r="P17" s="5"/>
      <c r="Q17" s="11">
        <f t="shared" ca="1" si="12"/>
        <v>-311.99652503999999</v>
      </c>
      <c r="R17" s="11">
        <f t="shared" ca="1" si="13"/>
        <v>-304.29134577000002</v>
      </c>
      <c r="S17" s="5" t="s">
        <v>20</v>
      </c>
      <c r="T17" s="16">
        <v>0</v>
      </c>
      <c r="U17" s="17">
        <f t="shared" ca="1" si="0"/>
        <v>0.84856946000001443</v>
      </c>
      <c r="V17" s="18">
        <f t="shared" ca="1" si="1"/>
        <v>-0.72525127000001177</v>
      </c>
      <c r="W17" s="17">
        <f t="shared" si="2"/>
        <v>0.12300000000000111</v>
      </c>
      <c r="X17" s="5" t="s">
        <v>20</v>
      </c>
      <c r="Y17" s="15">
        <f t="shared" ca="1" si="3"/>
        <v>0.84856946000001443</v>
      </c>
      <c r="Z17" s="11">
        <f t="shared" ca="1" si="4"/>
        <v>-0.72525127000000111</v>
      </c>
      <c r="AA17" s="15">
        <f t="shared" ca="1" si="5"/>
        <v>0.14532434000005701</v>
      </c>
      <c r="AB17" s="15">
        <f t="shared" ca="1" si="6"/>
        <v>0.40162034999997509</v>
      </c>
      <c r="AC17" s="15">
        <f t="shared" ca="1" si="11"/>
        <v>0.70324511999995742</v>
      </c>
    </row>
    <row r="18" spans="1:29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7"/>
        <v>0.25478358000002599</v>
      </c>
      <c r="M18">
        <f t="shared" ca="1" si="8"/>
        <v>-1.4202055599999941</v>
      </c>
      <c r="N18">
        <f t="shared" ca="1" si="9"/>
        <v>-0.23060491000001848</v>
      </c>
      <c r="O18">
        <f t="shared" ca="1" si="10"/>
        <v>0.76820579000000544</v>
      </c>
      <c r="P18" s="5"/>
      <c r="Q18" s="15">
        <f t="shared" ca="1" si="12"/>
        <v>-310.42320698999998</v>
      </c>
      <c r="R18" s="15">
        <f t="shared" ca="1" si="13"/>
        <v>-302.65419613</v>
      </c>
      <c r="S18" s="5" t="s">
        <v>21</v>
      </c>
      <c r="T18" s="16">
        <v>0</v>
      </c>
      <c r="U18" s="17">
        <f t="shared" ca="1" si="0"/>
        <v>0.66878358000001725</v>
      </c>
      <c r="V18" s="18">
        <f t="shared" ca="1" si="1"/>
        <v>-0.84120556000000235</v>
      </c>
      <c r="W18" s="17">
        <f t="shared" si="2"/>
        <v>0.12300000000000111</v>
      </c>
      <c r="X18" s="5" t="s">
        <v>21</v>
      </c>
      <c r="Y18" s="15">
        <f t="shared" ca="1" si="3"/>
        <v>0.66878358000001725</v>
      </c>
      <c r="Z18" s="11">
        <f t="shared" ca="1" si="4"/>
        <v>-0.84120555999999169</v>
      </c>
      <c r="AA18" s="15">
        <f t="shared" ca="1" si="5"/>
        <v>-7.2604909999997247E-2</v>
      </c>
      <c r="AB18" s="15">
        <f t="shared" ca="1" si="6"/>
        <v>1.1012057899999963</v>
      </c>
      <c r="AC18" s="15">
        <f t="shared" ca="1" si="11"/>
        <v>0.7413884900000145</v>
      </c>
    </row>
    <row r="19" spans="1:29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7"/>
        <v>0.56259777000001376</v>
      </c>
      <c r="M19">
        <f t="shared" ca="1" si="8"/>
        <v>-0.6990315099999922</v>
      </c>
      <c r="N19">
        <f t="shared" ca="1" si="9"/>
        <v>0.20457299000002349</v>
      </c>
      <c r="O19">
        <f t="shared" ca="1" si="10"/>
        <v>1.3803341700000069</v>
      </c>
      <c r="P19" s="5"/>
      <c r="Q19" s="11">
        <f t="shared" ca="1" si="12"/>
        <v>-308.84529533</v>
      </c>
      <c r="R19" s="11">
        <f t="shared" ca="1" si="13"/>
        <v>-300.66292461</v>
      </c>
      <c r="S19" s="5" t="s">
        <v>22</v>
      </c>
      <c r="T19" s="16">
        <v>0</v>
      </c>
      <c r="U19" s="17">
        <f t="shared" ca="1" si="0"/>
        <v>0.97659777000000503</v>
      </c>
      <c r="V19" s="18">
        <f t="shared" ca="1" si="1"/>
        <v>-0.12003151000000045</v>
      </c>
      <c r="W19" s="17">
        <f t="shared" si="2"/>
        <v>0.12300000000000111</v>
      </c>
      <c r="X19" s="5" t="s">
        <v>22</v>
      </c>
      <c r="Y19" s="15">
        <f t="shared" ca="1" si="3"/>
        <v>0.97659777000000503</v>
      </c>
      <c r="Z19" s="11">
        <f t="shared" ca="1" si="4"/>
        <v>-0.12003150999998979</v>
      </c>
      <c r="AA19" s="15">
        <f t="shared" ca="1" si="5"/>
        <v>0.36257299000004473</v>
      </c>
      <c r="AB19" s="15">
        <f t="shared" ca="1" si="6"/>
        <v>1.7133341699999978</v>
      </c>
      <c r="AC19" s="15">
        <f t="shared" ca="1" si="11"/>
        <v>0.6140247799999603</v>
      </c>
    </row>
    <row r="20" spans="1:29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12"/>
        <v>-303.78709734</v>
      </c>
      <c r="R20" s="15">
        <f t="shared" ca="1" si="13"/>
        <v>-295.13669812000001</v>
      </c>
      <c r="S20" s="5" t="s">
        <v>23</v>
      </c>
      <c r="T20" s="82">
        <v>0</v>
      </c>
      <c r="U20" s="83">
        <f t="shared" ca="1" si="0"/>
        <v>1.0892851300000004</v>
      </c>
      <c r="V20" s="12">
        <f t="shared" ca="1" si="1"/>
        <v>0.46068434999999752</v>
      </c>
      <c r="W20" s="83">
        <f t="shared" si="2"/>
        <v>0.12300000000000111</v>
      </c>
      <c r="X20" s="5" t="s">
        <v>23</v>
      </c>
      <c r="Y20" s="11">
        <f t="shared" ca="1" si="3"/>
        <v>1.0892851300000004</v>
      </c>
      <c r="Z20" s="11">
        <f t="shared" ca="1" si="4"/>
        <v>0.46068435000000818</v>
      </c>
      <c r="AA20" s="11">
        <f t="shared" ca="1" si="5"/>
        <v>0.66962113000005097</v>
      </c>
      <c r="AB20" s="11">
        <f t="shared" ca="1" si="6"/>
        <v>2.0087201599999975</v>
      </c>
      <c r="AC20" s="11">
        <f ca="1">Y20-AA20</f>
        <v>0.41966399999994941</v>
      </c>
    </row>
    <row r="21" spans="1:29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14">D21-C21-$J$4-0.5*$J$3</f>
        <v>0.74694118999996162</v>
      </c>
      <c r="M21">
        <f t="shared" ref="M21:M25" ca="1" si="15">E21-C21-$J$6</f>
        <v>-0.14262045000003276</v>
      </c>
      <c r="N21">
        <f t="shared" ref="N21:N25" ca="1" si="16">F21-C21-0.5*$J$3</f>
        <v>0.5930943600000016</v>
      </c>
      <c r="O21">
        <f t="shared" ref="O21:O25" ca="1" si="17">G21-C21-$J$5+0.5*$J$3</f>
        <v>-0.5228017900000359</v>
      </c>
      <c r="P21" s="5"/>
      <c r="Q21" s="11">
        <f t="shared" ca="1" si="12"/>
        <v>-302.32385034000004</v>
      </c>
      <c r="R21" s="11">
        <f t="shared" ca="1" si="13"/>
        <v>-293.76941198000003</v>
      </c>
      <c r="S21" s="5" t="s">
        <v>88</v>
      </c>
      <c r="T21" s="16">
        <v>0</v>
      </c>
      <c r="U21" s="17">
        <f t="shared" ca="1" si="0"/>
        <v>1.1609411899999529</v>
      </c>
      <c r="V21" s="18">
        <f t="shared" ca="1" si="1"/>
        <v>0.43637954999995898</v>
      </c>
      <c r="W21" s="17">
        <f t="shared" si="2"/>
        <v>0.12300000000000111</v>
      </c>
      <c r="X21" s="5" t="s">
        <v>88</v>
      </c>
      <c r="Y21" s="15">
        <f t="shared" ca="1" si="3"/>
        <v>1.1609411899999529</v>
      </c>
      <c r="Z21" s="11">
        <f t="shared" ca="1" si="4"/>
        <v>0.43637954999996964</v>
      </c>
      <c r="AA21" s="15">
        <f t="shared" ca="1" si="5"/>
        <v>0.75109436000002283</v>
      </c>
      <c r="AB21" s="15">
        <f t="shared" ca="1" si="6"/>
        <v>-0.18980179000004505</v>
      </c>
      <c r="AC21" s="15">
        <f t="shared" ref="AC21:AC25" ca="1" si="18">Y21-AA21</f>
        <v>0.40984682999993005</v>
      </c>
    </row>
    <row r="22" spans="1:29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14"/>
        <v>0.43368459999998121</v>
      </c>
      <c r="M22">
        <f t="shared" ca="1" si="15"/>
        <v>-0.83413873000000116</v>
      </c>
      <c r="N22">
        <f t="shared" ca="1" si="16"/>
        <v>0.5588085099999982</v>
      </c>
      <c r="O22">
        <f t="shared" ca="1" si="17"/>
        <v>-0.86352877000003536</v>
      </c>
      <c r="P22" s="5"/>
      <c r="Q22" s="15">
        <f t="shared" ca="1" si="12"/>
        <v>-314.43129698000001</v>
      </c>
      <c r="R22" s="15">
        <f t="shared" ca="1" si="13"/>
        <v>-306.25512031</v>
      </c>
      <c r="S22" s="5" t="s">
        <v>89</v>
      </c>
      <c r="T22" s="16">
        <v>0</v>
      </c>
      <c r="U22" s="17">
        <f t="shared" ca="1" si="0"/>
        <v>0.84768459999997248</v>
      </c>
      <c r="V22" s="18">
        <f t="shared" ca="1" si="1"/>
        <v>-0.25513873000000942</v>
      </c>
      <c r="W22" s="17">
        <f t="shared" si="2"/>
        <v>0.12300000000000111</v>
      </c>
      <c r="X22" s="5" t="s">
        <v>89</v>
      </c>
      <c r="Y22" s="15">
        <f t="shared" ca="1" si="3"/>
        <v>0.84768459999997248</v>
      </c>
      <c r="Z22" s="11">
        <f t="shared" ca="1" si="4"/>
        <v>-0.25513872999999876</v>
      </c>
      <c r="AA22" s="15">
        <f t="shared" ca="1" si="5"/>
        <v>0.71680851000001944</v>
      </c>
      <c r="AB22" s="15">
        <f t="shared" ca="1" si="6"/>
        <v>-0.5305287700000445</v>
      </c>
      <c r="AC22" s="15">
        <f t="shared" ca="1" si="18"/>
        <v>0.13087608999995304</v>
      </c>
    </row>
    <row r="23" spans="1:29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14"/>
        <v>0.65800366999995985</v>
      </c>
      <c r="M23">
        <f t="shared" ca="1" si="15"/>
        <v>-1.0086213499999932</v>
      </c>
      <c r="N23">
        <f t="shared" ca="1" si="16"/>
        <v>-0.17950853000002853</v>
      </c>
      <c r="O23">
        <f t="shared" ca="1" si="17"/>
        <v>-0.57628788000001441</v>
      </c>
      <c r="P23" s="5"/>
      <c r="Q23" s="11">
        <f t="shared" ca="1" si="12"/>
        <v>-314.10977839000003</v>
      </c>
      <c r="R23" s="11">
        <f t="shared" ca="1" si="13"/>
        <v>-306.33240340999998</v>
      </c>
      <c r="S23" s="5" t="s">
        <v>90</v>
      </c>
      <c r="T23" s="82">
        <v>0</v>
      </c>
      <c r="U23" s="83">
        <f t="shared" ca="1" si="0"/>
        <v>1.0720036699999511</v>
      </c>
      <c r="V23" s="12">
        <f t="shared" ca="1" si="1"/>
        <v>-0.42962135000000146</v>
      </c>
      <c r="W23" s="83">
        <f t="shared" si="2"/>
        <v>0.12300000000000111</v>
      </c>
      <c r="X23" s="5" t="s">
        <v>90</v>
      </c>
      <c r="Y23" s="11">
        <f t="shared" ca="1" si="3"/>
        <v>1.0720036699999511</v>
      </c>
      <c r="Z23" s="11">
        <f t="shared" ca="1" si="4"/>
        <v>-0.4296213499999908</v>
      </c>
      <c r="AA23" s="11">
        <f t="shared" ca="1" si="5"/>
        <v>-2.1508530000007298E-2</v>
      </c>
      <c r="AB23" s="11">
        <f t="shared" ca="1" si="6"/>
        <v>-0.24328788000002355</v>
      </c>
      <c r="AC23" s="11">
        <f t="shared" ca="1" si="18"/>
        <v>1.0935121999999584</v>
      </c>
    </row>
    <row r="24" spans="1:29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14"/>
        <v>0.60066707000003161</v>
      </c>
      <c r="M24">
        <f t="shared" ca="1" si="15"/>
        <v>-1.1835121199999836</v>
      </c>
      <c r="N24">
        <f t="shared" ca="1" si="16"/>
        <v>-1.0034099999991941E-2</v>
      </c>
      <c r="O24">
        <f t="shared" ca="1" si="17"/>
        <v>-5.3598339999969991E-2</v>
      </c>
      <c r="P24" s="5"/>
      <c r="Q24" s="15">
        <f t="shared" ca="1" si="12"/>
        <v>-313.80982649999999</v>
      </c>
      <c r="R24" s="15">
        <f t="shared" ca="1" si="13"/>
        <v>-306.15000569</v>
      </c>
      <c r="S24" s="5" t="s">
        <v>91</v>
      </c>
      <c r="T24" s="82">
        <v>0</v>
      </c>
      <c r="U24" s="83">
        <f t="shared" ca="1" si="0"/>
        <v>1.0146670700000229</v>
      </c>
      <c r="V24" s="12">
        <f t="shared" ca="1" si="1"/>
        <v>-0.60451211999999188</v>
      </c>
      <c r="W24" s="83">
        <f t="shared" si="2"/>
        <v>0.12300000000000111</v>
      </c>
      <c r="X24" s="5" t="s">
        <v>91</v>
      </c>
      <c r="Y24" s="11">
        <f t="shared" ca="1" si="3"/>
        <v>1.0146670700000229</v>
      </c>
      <c r="Z24" s="11">
        <f t="shared" ca="1" si="4"/>
        <v>-0.60451211999998122</v>
      </c>
      <c r="AA24" s="11">
        <f t="shared" ca="1" si="5"/>
        <v>0.14796590000002929</v>
      </c>
      <c r="AB24" s="11">
        <f t="shared" ca="1" si="6"/>
        <v>0.27940166000002087</v>
      </c>
      <c r="AC24" s="11">
        <f t="shared" ca="1" si="18"/>
        <v>0.86670116999999358</v>
      </c>
    </row>
    <row r="25" spans="1:29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14"/>
        <v>0.60352952000004079</v>
      </c>
      <c r="M25">
        <f t="shared" ca="1" si="15"/>
        <v>-0.76991245999999514</v>
      </c>
      <c r="N25">
        <f t="shared" ca="1" si="16"/>
        <v>4.6143220000025575E-2</v>
      </c>
      <c r="O25">
        <f t="shared" ca="1" si="17"/>
        <v>0.66331119000003946</v>
      </c>
      <c r="P25" s="5"/>
      <c r="Q25" s="11">
        <f t="shared" ca="1" si="12"/>
        <v>-312.95985268999999</v>
      </c>
      <c r="R25" s="11">
        <f t="shared" ca="1" si="13"/>
        <v>-304.88929467000003</v>
      </c>
      <c r="S25" s="5" t="s">
        <v>92</v>
      </c>
      <c r="T25" s="82">
        <v>0</v>
      </c>
      <c r="U25" s="83">
        <f t="shared" ca="1" si="0"/>
        <v>1.0175295200000321</v>
      </c>
      <c r="V25" s="12">
        <f t="shared" ca="1" si="1"/>
        <v>-0.19091246000000339</v>
      </c>
      <c r="W25" s="83">
        <f t="shared" si="2"/>
        <v>0.12300000000000111</v>
      </c>
      <c r="X25" s="5" t="s">
        <v>92</v>
      </c>
      <c r="Y25" s="11">
        <f t="shared" ca="1" si="3"/>
        <v>1.0175295200000321</v>
      </c>
      <c r="Z25" s="11">
        <f t="shared" ca="1" si="4"/>
        <v>-0.19091245999999273</v>
      </c>
      <c r="AA25" s="11">
        <f t="shared" ca="1" si="5"/>
        <v>0.20414322000004681</v>
      </c>
      <c r="AB25" s="11">
        <f t="shared" ca="1" si="6"/>
        <v>0.99631119000003032</v>
      </c>
      <c r="AC25" s="11">
        <f t="shared" ca="1" si="18"/>
        <v>0.81338629999998524</v>
      </c>
    </row>
    <row r="26" spans="1:29" x14ac:dyDescent="0.35">
      <c r="AA26" s="11"/>
    </row>
    <row r="27" spans="1:29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29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29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2:25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2:25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2:25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5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5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5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5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5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2:25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V41+X41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L10" sqref="L10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97</v>
      </c>
      <c r="C2" s="72">
        <v>-315.07917222999998</v>
      </c>
      <c r="D2" s="72">
        <v>-305.97564209000001</v>
      </c>
      <c r="E2" s="71">
        <v>-295.80667355000003</v>
      </c>
      <c r="F2" s="72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94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04"/>
      <c r="B3" s="4" t="s">
        <v>25</v>
      </c>
      <c r="C3" s="71">
        <v>-314.48557349999999</v>
      </c>
      <c r="D3" s="71">
        <v>-305.2388052</v>
      </c>
      <c r="E3" s="71">
        <v>-296.34576288</v>
      </c>
      <c r="F3" s="71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94"/>
      <c r="AD3" s="4" t="s">
        <v>25</v>
      </c>
      <c r="AE3" s="67">
        <f t="shared" ref="AE3:AE5" si="7">C3-AA3-$R$4-0.5*$R$3</f>
        <v>0.90282453000002105</v>
      </c>
      <c r="AF3" s="67">
        <f t="shared" ref="AF3:AF5" si="8">D3-AA3-$R$6</f>
        <v>0.22959283000000674</v>
      </c>
      <c r="AG3" s="67">
        <f t="shared" ref="AG3:AG5" si="9">E3-AA3-0.5*$R$3</f>
        <v>0.58363515000001298</v>
      </c>
      <c r="AH3" s="67">
        <f t="shared" ref="AH3:AH5" si="10">F3-AA3-$R$5+0.5*$R$3</f>
        <v>-0.77436666000001741</v>
      </c>
    </row>
    <row r="4" spans="1:34" x14ac:dyDescent="0.35">
      <c r="A4" s="104"/>
      <c r="B4" s="4" t="s">
        <v>8</v>
      </c>
      <c r="C4" s="71">
        <v>-315.13472309000002</v>
      </c>
      <c r="D4" s="71">
        <v>-305.94018474000001</v>
      </c>
      <c r="E4" s="71">
        <v>-296.69547335999999</v>
      </c>
      <c r="F4" s="71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94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04"/>
      <c r="B5" s="4" t="s">
        <v>26</v>
      </c>
      <c r="C5" s="71">
        <v>-315.37161778000001</v>
      </c>
      <c r="D5" s="71">
        <v>-305.97759101999998</v>
      </c>
      <c r="E5" s="72">
        <v>-296.83851589</v>
      </c>
      <c r="F5" s="71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94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04" t="s">
        <v>9</v>
      </c>
      <c r="B6" s="4" t="s">
        <v>97</v>
      </c>
      <c r="C6" s="72">
        <v>-317.21700903999999</v>
      </c>
      <c r="D6" s="72">
        <v>-308.45562164</v>
      </c>
      <c r="E6" s="71">
        <v>-298.44898819999997</v>
      </c>
      <c r="F6" s="72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94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04"/>
      <c r="B7" s="4" t="s">
        <v>25</v>
      </c>
      <c r="C7" s="71">
        <v>-316.61150567999999</v>
      </c>
      <c r="D7" s="71">
        <v>-307.54082388</v>
      </c>
      <c r="E7" s="71">
        <v>-298.29929629999998</v>
      </c>
      <c r="F7" s="71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94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04"/>
      <c r="B8" s="4" t="s">
        <v>8</v>
      </c>
      <c r="C8" s="71">
        <v>-317.25607017999999</v>
      </c>
      <c r="D8" s="71">
        <v>-308.45510793</v>
      </c>
      <c r="E8" s="71">
        <v>-298.74773420000002</v>
      </c>
      <c r="F8" s="71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94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04"/>
      <c r="B9" s="4" t="s">
        <v>26</v>
      </c>
      <c r="C9" s="71">
        <v>-317.11255978000003</v>
      </c>
      <c r="D9" s="71">
        <v>-308.4616628</v>
      </c>
      <c r="E9" s="72">
        <v>-298.78148016</v>
      </c>
      <c r="F9" s="71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94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04" t="s">
        <v>10</v>
      </c>
      <c r="B10" s="4" t="s">
        <v>97</v>
      </c>
      <c r="C10" s="72">
        <v>-316.24323815000002</v>
      </c>
      <c r="D10" s="72">
        <v>-307.73608122000002</v>
      </c>
      <c r="E10" s="71">
        <v>-298.26836917000003</v>
      </c>
      <c r="F10" s="72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94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04" t="s">
        <v>10</v>
      </c>
      <c r="B11" s="4" t="s">
        <v>25</v>
      </c>
      <c r="C11" s="71">
        <v>-315.70085974</v>
      </c>
      <c r="D11" s="71">
        <v>-306.52617325</v>
      </c>
      <c r="E11" s="71">
        <v>-297.31721225000001</v>
      </c>
      <c r="F11" s="71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94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04" t="s">
        <v>10</v>
      </c>
      <c r="B12" s="4" t="s">
        <v>8</v>
      </c>
      <c r="C12" s="71">
        <v>-316.23171982000002</v>
      </c>
      <c r="D12" s="71">
        <v>-307.75712721000002</v>
      </c>
      <c r="E12" s="71">
        <v>-297.85755743999999</v>
      </c>
      <c r="F12" s="71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94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04" t="s">
        <v>10</v>
      </c>
      <c r="B13" s="4" t="s">
        <v>26</v>
      </c>
      <c r="C13" s="71">
        <v>-316.17038183</v>
      </c>
      <c r="D13" s="71">
        <v>-307.75759203000001</v>
      </c>
      <c r="E13" s="71">
        <v>-297.68762977</v>
      </c>
      <c r="F13" s="71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94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04" t="s">
        <v>87</v>
      </c>
      <c r="B14" s="4" t="s">
        <v>97</v>
      </c>
      <c r="C14" s="73">
        <v>-315.77840946999999</v>
      </c>
      <c r="D14" s="73">
        <v>-307.27456345000002</v>
      </c>
      <c r="E14" s="73">
        <v>-297.66188911</v>
      </c>
      <c r="F14" s="73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94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04" t="s">
        <v>87</v>
      </c>
      <c r="B15" s="4" t="s">
        <v>25</v>
      </c>
      <c r="C15" s="73">
        <v>-315.29502658000001</v>
      </c>
      <c r="D15" s="73">
        <v>-306.51221686999997</v>
      </c>
      <c r="E15" s="73">
        <v>-297.24760265999998</v>
      </c>
      <c r="F15" s="73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94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04" t="s">
        <v>87</v>
      </c>
      <c r="B16" s="4" t="s">
        <v>8</v>
      </c>
      <c r="C16" s="73">
        <v>-316.26322678999998</v>
      </c>
      <c r="D16" s="73">
        <v>-307.25927784999999</v>
      </c>
      <c r="E16" s="73">
        <v>-297.27403337999999</v>
      </c>
      <c r="F16" s="73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94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04" t="s">
        <v>87</v>
      </c>
      <c r="B17" s="4" t="s">
        <v>26</v>
      </c>
      <c r="C17" s="73">
        <v>-315.55100374</v>
      </c>
      <c r="D17" s="73">
        <v>-307.27499353000002</v>
      </c>
      <c r="E17" s="73">
        <v>-297.09149364000001</v>
      </c>
      <c r="F17" s="73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94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04" t="s">
        <v>11</v>
      </c>
      <c r="B18" s="4" t="s">
        <v>97</v>
      </c>
      <c r="C18" s="72">
        <v>-314.22267581</v>
      </c>
      <c r="D18" s="72">
        <v>-305.89117389</v>
      </c>
      <c r="E18" s="71">
        <v>-296.07219656000001</v>
      </c>
      <c r="F18" s="72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94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04" t="s">
        <v>11</v>
      </c>
      <c r="B19" s="4" t="s">
        <v>25</v>
      </c>
      <c r="C19" s="71">
        <v>-313.62649468000001</v>
      </c>
      <c r="D19" s="71">
        <v>-304.47614242999998</v>
      </c>
      <c r="E19" s="71">
        <v>-295.19748492000002</v>
      </c>
      <c r="F19" s="71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94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04" t="s">
        <v>11</v>
      </c>
      <c r="B20" s="4" t="s">
        <v>8</v>
      </c>
      <c r="C20" s="71">
        <v>-314.31060801000001</v>
      </c>
      <c r="D20" s="71">
        <v>-305.82881832999999</v>
      </c>
      <c r="E20" s="71">
        <v>-295.69408057999999</v>
      </c>
      <c r="F20" s="71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94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04" t="s">
        <v>11</v>
      </c>
      <c r="B21" s="4" t="s">
        <v>26</v>
      </c>
      <c r="C21" s="71">
        <v>-313.57467901000001</v>
      </c>
      <c r="D21" s="71">
        <v>-305.89088221999998</v>
      </c>
      <c r="E21" s="71">
        <v>-295.63333845</v>
      </c>
      <c r="F21" s="71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94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04" t="s">
        <v>12</v>
      </c>
      <c r="B22" s="4" t="s">
        <v>97</v>
      </c>
      <c r="C22" s="72">
        <v>-312.34694767000002</v>
      </c>
      <c r="D22" s="71">
        <v>-304.23455432999998</v>
      </c>
      <c r="E22" s="71">
        <v>-294.52248247</v>
      </c>
      <c r="F22" s="72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94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04" t="s">
        <v>12</v>
      </c>
      <c r="B23" s="4" t="s">
        <v>25</v>
      </c>
      <c r="C23" s="71">
        <v>-312.08797391000002</v>
      </c>
      <c r="D23" s="71">
        <v>-302.90038449000002</v>
      </c>
      <c r="E23" s="71">
        <v>-293.61600995999999</v>
      </c>
      <c r="F23" s="71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94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04" t="s">
        <v>12</v>
      </c>
      <c r="B24" s="4" t="s">
        <v>8</v>
      </c>
      <c r="C24" s="71">
        <v>-312.53539558</v>
      </c>
      <c r="D24" s="71">
        <v>-303.56411880000002</v>
      </c>
      <c r="E24" s="71">
        <v>-294.07949184</v>
      </c>
      <c r="F24" s="71">
        <v>-299.41198768999999</v>
      </c>
      <c r="AA24">
        <f t="shared" si="18"/>
        <v>-290.75830592</v>
      </c>
      <c r="AC24" s="94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04" t="s">
        <v>12</v>
      </c>
      <c r="B25" s="4" t="s">
        <v>26</v>
      </c>
      <c r="C25" s="71">
        <v>-311.89344836999999</v>
      </c>
      <c r="D25" s="71">
        <v>-304.23689149</v>
      </c>
      <c r="E25" s="71">
        <v>-294.14235273000003</v>
      </c>
      <c r="F25" s="71">
        <v>-299.26426526</v>
      </c>
      <c r="AA25">
        <f t="shared" si="18"/>
        <v>-290.75830592</v>
      </c>
      <c r="AC25" s="94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04" t="s">
        <v>13</v>
      </c>
      <c r="B26" s="4" t="s">
        <v>97</v>
      </c>
      <c r="C26" s="72">
        <v>-310.36093697000001</v>
      </c>
      <c r="D26" s="72">
        <v>-302.02214242000002</v>
      </c>
      <c r="E26" s="71">
        <v>-292.53029027000002</v>
      </c>
      <c r="F26" s="72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94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04" t="s">
        <v>13</v>
      </c>
      <c r="B27" s="4" t="s">
        <v>25</v>
      </c>
      <c r="C27" s="71">
        <v>-310.35308679000002</v>
      </c>
      <c r="D27" s="71">
        <v>-301.17676664999999</v>
      </c>
      <c r="E27" s="71">
        <v>-291.86252217999998</v>
      </c>
      <c r="F27" s="71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94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04" t="s">
        <v>13</v>
      </c>
      <c r="B28" s="4" t="s">
        <v>8</v>
      </c>
      <c r="C28" s="71">
        <v>-310.38128698000003</v>
      </c>
      <c r="D28" s="71">
        <v>-301.40230536000001</v>
      </c>
      <c r="E28" s="71">
        <v>-292.09920340999997</v>
      </c>
      <c r="F28" s="71">
        <v>-297.13449789999999</v>
      </c>
      <c r="AA28">
        <f t="shared" si="18"/>
        <v>-288.95021006000002</v>
      </c>
      <c r="AC28" s="94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04" t="s">
        <v>13</v>
      </c>
      <c r="B29" s="4" t="s">
        <v>26</v>
      </c>
      <c r="C29" s="71">
        <v>-310.36111847000001</v>
      </c>
      <c r="D29" s="71">
        <v>-301.91732551000001</v>
      </c>
      <c r="E29" s="71">
        <v>-292.17728246000001</v>
      </c>
      <c r="F29" s="71">
        <v>-297.11568315</v>
      </c>
      <c r="AA29">
        <f t="shared" si="18"/>
        <v>-288.95021006000002</v>
      </c>
      <c r="AC29" s="94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04" t="s">
        <v>14</v>
      </c>
      <c r="B30" s="4" t="s">
        <v>97</v>
      </c>
      <c r="C30" s="74">
        <v>-307.63787793</v>
      </c>
      <c r="D30" s="72">
        <v>-298.86226520999998</v>
      </c>
      <c r="E30" s="71">
        <v>-290.00095168000001</v>
      </c>
      <c r="F30" s="72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94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04" t="s">
        <v>14</v>
      </c>
      <c r="B31" s="4" t="s">
        <v>25</v>
      </c>
      <c r="C31" s="71">
        <v>-307.67573420999997</v>
      </c>
      <c r="D31" s="71">
        <v>-298.60980254999998</v>
      </c>
      <c r="E31" s="71">
        <v>-289.24018867000001</v>
      </c>
      <c r="F31" s="71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94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04" t="s">
        <v>14</v>
      </c>
      <c r="B32" s="4" t="s">
        <v>8</v>
      </c>
      <c r="C32" s="71">
        <v>-307.64005025</v>
      </c>
      <c r="D32" s="71">
        <v>-298.90531052</v>
      </c>
      <c r="E32" s="71">
        <v>-289.28609304000003</v>
      </c>
      <c r="F32" s="71">
        <v>-295.68078207999997</v>
      </c>
      <c r="G32" t="s">
        <v>34</v>
      </c>
      <c r="AA32">
        <f t="shared" si="18"/>
        <v>-286.25359058999999</v>
      </c>
      <c r="AC32" s="94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04" t="s">
        <v>14</v>
      </c>
      <c r="B33" s="4" t="s">
        <v>26</v>
      </c>
      <c r="C33" s="71">
        <v>-307.66859632000001</v>
      </c>
      <c r="D33" s="71">
        <v>-298.48936150999998</v>
      </c>
      <c r="E33" s="71">
        <v>-289.40256892000002</v>
      </c>
      <c r="F33" s="71">
        <v>-294.43630202999998</v>
      </c>
      <c r="AA33">
        <f t="shared" si="18"/>
        <v>-286.25359058999999</v>
      </c>
      <c r="AC33" s="94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04" t="s">
        <v>15</v>
      </c>
      <c r="B34" s="4" t="s">
        <v>97</v>
      </c>
      <c r="C34" s="71">
        <v>-303.31138865999998</v>
      </c>
      <c r="D34" s="72">
        <v>-294.79862111</v>
      </c>
      <c r="E34" s="71">
        <v>-286.13411707</v>
      </c>
      <c r="F34" s="72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94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04" t="s">
        <v>15</v>
      </c>
      <c r="B35" s="4" t="s">
        <v>25</v>
      </c>
      <c r="C35" s="71">
        <v>-303.78672490999998</v>
      </c>
      <c r="D35" s="71">
        <v>-294.66819491000001</v>
      </c>
      <c r="E35" s="71">
        <v>-285.41029619</v>
      </c>
      <c r="F35" s="71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94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04" t="s">
        <v>15</v>
      </c>
      <c r="B36" s="4" t="s">
        <v>8</v>
      </c>
      <c r="C36" s="71">
        <v>-303.74999628</v>
      </c>
      <c r="D36" s="71">
        <v>-294.72902039000002</v>
      </c>
      <c r="E36" s="71">
        <v>-285.23711642000001</v>
      </c>
      <c r="F36" s="71">
        <v>-290.48910094000001</v>
      </c>
      <c r="AA36">
        <f t="shared" si="18"/>
        <v>-282.50032442000003</v>
      </c>
      <c r="AC36" s="94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04" t="s">
        <v>15</v>
      </c>
      <c r="B37" s="4" t="s">
        <v>26</v>
      </c>
      <c r="C37" s="71">
        <v>-303.82523878000001</v>
      </c>
      <c r="D37" s="71">
        <v>-294.7333764</v>
      </c>
      <c r="E37" s="71">
        <v>-285.51725169999997</v>
      </c>
      <c r="F37" s="71">
        <v>-291.91280506999999</v>
      </c>
      <c r="G37" t="s">
        <v>34</v>
      </c>
      <c r="AA37">
        <f t="shared" si="18"/>
        <v>-282.50032442000003</v>
      </c>
      <c r="AC37" s="94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04" t="s">
        <v>16</v>
      </c>
      <c r="B38" s="4" t="s">
        <v>97</v>
      </c>
      <c r="C38" s="72">
        <v>-299.13754690000002</v>
      </c>
      <c r="D38" s="74">
        <v>-290.03431548999998</v>
      </c>
      <c r="E38" s="71">
        <v>-280.66927018000001</v>
      </c>
      <c r="F38" s="71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94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04" t="s">
        <v>16</v>
      </c>
      <c r="B39" s="4" t="s">
        <v>25</v>
      </c>
      <c r="C39" s="71">
        <v>-299.04106081999998</v>
      </c>
      <c r="D39" s="71">
        <v>-290.05213724999999</v>
      </c>
      <c r="E39" s="71">
        <v>-280.57385871999998</v>
      </c>
      <c r="F39" s="71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94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04" t="s">
        <v>16</v>
      </c>
      <c r="B40" s="4" t="s">
        <v>8</v>
      </c>
      <c r="C40" s="71">
        <v>-299.11378302000003</v>
      </c>
      <c r="D40" s="71">
        <v>-290.03397747999998</v>
      </c>
      <c r="E40" s="71">
        <v>-280.52117043999999</v>
      </c>
      <c r="F40" s="71">
        <v>-287.74884656</v>
      </c>
      <c r="AA40">
        <f t="shared" si="18"/>
        <v>-277.79529903999997</v>
      </c>
      <c r="AC40" s="94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04" t="s">
        <v>16</v>
      </c>
      <c r="B41" s="4" t="s">
        <v>26</v>
      </c>
      <c r="C41" s="71">
        <v>-299.03481449999998</v>
      </c>
      <c r="D41" s="71">
        <v>-290.03844049999998</v>
      </c>
      <c r="E41" s="72">
        <v>-280.76995866999999</v>
      </c>
      <c r="F41" s="71">
        <v>-286.60070867000002</v>
      </c>
      <c r="AA41">
        <f t="shared" si="18"/>
        <v>-277.79529903999997</v>
      </c>
      <c r="AC41" s="94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04" t="s">
        <v>17</v>
      </c>
      <c r="B42" s="4" t="s">
        <v>97</v>
      </c>
      <c r="C42" s="72">
        <v>-316.36161583000001</v>
      </c>
      <c r="D42" s="72">
        <v>-306.76719935</v>
      </c>
      <c r="E42" s="71">
        <v>-297.32544260999998</v>
      </c>
      <c r="F42" s="72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94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04" t="s">
        <v>17</v>
      </c>
      <c r="B43" s="4" t="s">
        <v>25</v>
      </c>
      <c r="C43" s="75">
        <v>-315.61579461999997</v>
      </c>
      <c r="D43" s="71">
        <v>-306.19158068000002</v>
      </c>
      <c r="E43" s="71">
        <v>-297.38707547000001</v>
      </c>
      <c r="F43" s="71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94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04" t="s">
        <v>17</v>
      </c>
      <c r="B44" s="4" t="s">
        <v>8</v>
      </c>
      <c r="C44" s="71">
        <v>-316.40525198</v>
      </c>
      <c r="D44" s="75">
        <v>-306.76442960999998</v>
      </c>
      <c r="E44" s="71">
        <v>-297.83966757000002</v>
      </c>
      <c r="F44" s="71">
        <v>-304.59113384</v>
      </c>
      <c r="AA44">
        <f t="shared" si="18"/>
        <v>-294.26010859000002</v>
      </c>
      <c r="AC44" s="94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04" t="s">
        <v>17</v>
      </c>
      <c r="B45" s="4" t="s">
        <v>26</v>
      </c>
      <c r="C45" s="71">
        <v>-316.76990884999998</v>
      </c>
      <c r="D45" s="75">
        <v>-306.76274864999999</v>
      </c>
      <c r="E45" s="72">
        <v>-298.09171953999999</v>
      </c>
      <c r="F45" s="71">
        <v>-304.49825970000001</v>
      </c>
      <c r="AA45">
        <f t="shared" si="18"/>
        <v>-294.26010859000002</v>
      </c>
      <c r="AC45" s="94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04" t="s">
        <v>18</v>
      </c>
      <c r="B46" s="4" t="s">
        <v>97</v>
      </c>
      <c r="C46" s="72">
        <v>-318.34927341000002</v>
      </c>
      <c r="D46" s="72">
        <v>-309.40566553999997</v>
      </c>
      <c r="E46" s="71">
        <v>-299.35766274000002</v>
      </c>
      <c r="F46" s="72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94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04" t="s">
        <v>18</v>
      </c>
      <c r="B47" s="4" t="s">
        <v>25</v>
      </c>
      <c r="C47" s="71">
        <v>-317.60885766000001</v>
      </c>
      <c r="D47" s="71">
        <v>-308.39994479000001</v>
      </c>
      <c r="E47" s="71">
        <v>-299.57113471000002</v>
      </c>
      <c r="F47" s="71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94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04" t="s">
        <v>18</v>
      </c>
      <c r="B48" s="4" t="s">
        <v>8</v>
      </c>
      <c r="C48" s="71">
        <v>-318.35004889999999</v>
      </c>
      <c r="D48" s="71">
        <v>-309.42652280999999</v>
      </c>
      <c r="E48" s="71">
        <v>-299.83297694999999</v>
      </c>
      <c r="F48" s="71">
        <v>-306.5078279</v>
      </c>
      <c r="AA48">
        <f t="shared" si="18"/>
        <v>-296.55986614</v>
      </c>
      <c r="AC48" s="94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04" t="s">
        <v>18</v>
      </c>
      <c r="B49" s="4" t="s">
        <v>26</v>
      </c>
      <c r="C49" s="75">
        <v>-318.81809860999999</v>
      </c>
      <c r="D49" s="71">
        <v>-309.42635696999997</v>
      </c>
      <c r="E49" s="72">
        <v>-300.01163350000002</v>
      </c>
      <c r="F49" s="71">
        <v>-306.81622684000001</v>
      </c>
      <c r="AA49">
        <f t="shared" si="18"/>
        <v>-296.55986614</v>
      </c>
      <c r="AC49" s="94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04" t="s">
        <v>19</v>
      </c>
      <c r="B50" s="4" t="s">
        <v>97</v>
      </c>
      <c r="C50" s="72">
        <v>-318.32579063999998</v>
      </c>
      <c r="D50" s="72">
        <v>-309.71099442000002</v>
      </c>
      <c r="E50" s="71">
        <v>-299.91549904999999</v>
      </c>
      <c r="F50" s="72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94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04" t="s">
        <v>19</v>
      </c>
      <c r="B51" s="4" t="s">
        <v>25</v>
      </c>
      <c r="C51" s="71">
        <v>-317.58497175000002</v>
      </c>
      <c r="D51" s="71">
        <v>-308.53304188999999</v>
      </c>
      <c r="E51" s="71">
        <v>-299.23671910000002</v>
      </c>
      <c r="F51" s="71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94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04" t="s">
        <v>19</v>
      </c>
      <c r="B52" s="4" t="s">
        <v>8</v>
      </c>
      <c r="C52" s="71">
        <v>-318.32618622000001</v>
      </c>
      <c r="D52" s="71">
        <v>-309.72830780999999</v>
      </c>
      <c r="E52" s="71">
        <v>-299.84540335000003</v>
      </c>
      <c r="F52" s="71">
        <v>-305.75947867000002</v>
      </c>
      <c r="AA52">
        <f t="shared" si="18"/>
        <v>-296.65121391999998</v>
      </c>
      <c r="AC52" s="94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04" t="s">
        <v>19</v>
      </c>
      <c r="B53" s="4" t="s">
        <v>26</v>
      </c>
      <c r="C53" s="71">
        <v>-318.17386993000002</v>
      </c>
      <c r="D53" s="71">
        <v>-309.71127596999997</v>
      </c>
      <c r="E53" s="71">
        <v>-299.74649427999998</v>
      </c>
      <c r="F53" s="71">
        <v>-306.31716337</v>
      </c>
      <c r="AA53">
        <f t="shared" si="18"/>
        <v>-296.65121391999998</v>
      </c>
      <c r="AC53" s="94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04" t="s">
        <v>20</v>
      </c>
      <c r="B54" s="4" t="s">
        <v>97</v>
      </c>
      <c r="C54" s="72">
        <v>-318.40773852000001</v>
      </c>
      <c r="D54" s="72">
        <v>-309.87489047999998</v>
      </c>
      <c r="E54" s="71">
        <v>-300.07933410999999</v>
      </c>
      <c r="F54" s="72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94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04" t="s">
        <v>20</v>
      </c>
      <c r="B55" s="4" t="s">
        <v>25</v>
      </c>
      <c r="C55" s="71">
        <v>-317.75452811000002</v>
      </c>
      <c r="D55" s="71">
        <v>-308.63363733</v>
      </c>
      <c r="E55" s="71">
        <v>-299.86444756999998</v>
      </c>
      <c r="F55" s="71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94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04" t="s">
        <v>20</v>
      </c>
      <c r="B56" s="4" t="s">
        <v>8</v>
      </c>
      <c r="C56" s="71">
        <v>-318.42324078000001</v>
      </c>
      <c r="D56" s="71">
        <v>-309.87641503999998</v>
      </c>
      <c r="E56" s="71">
        <v>-299.84106904999999</v>
      </c>
      <c r="F56" s="71">
        <v>-305.39028769999999</v>
      </c>
      <c r="AA56">
        <f t="shared" si="18"/>
        <v>-296.62848849</v>
      </c>
      <c r="AC56" s="94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04" t="s">
        <v>20</v>
      </c>
      <c r="B57" s="4" t="s">
        <v>26</v>
      </c>
      <c r="C57" s="71">
        <v>-317.94921356999998</v>
      </c>
      <c r="D57" s="71">
        <v>-309.87545313999999</v>
      </c>
      <c r="E57" s="72">
        <v>-300.2204572</v>
      </c>
      <c r="F57" s="71">
        <v>-305.80558164000001</v>
      </c>
      <c r="AA57">
        <f t="shared" si="18"/>
        <v>-296.62848849</v>
      </c>
      <c r="AC57" s="94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04" t="s">
        <v>21</v>
      </c>
      <c r="B58" s="4" t="s">
        <v>97</v>
      </c>
      <c r="C58" s="72">
        <v>-314.49104756000003</v>
      </c>
      <c r="D58" s="72">
        <v>-306.18500297000003</v>
      </c>
      <c r="E58" s="71">
        <v>-296.40006460000001</v>
      </c>
      <c r="F58" s="72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94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04" t="s">
        <v>21</v>
      </c>
      <c r="B59" s="4" t="s">
        <v>25</v>
      </c>
      <c r="C59" s="71">
        <v>-314.04862829000001</v>
      </c>
      <c r="D59" s="71">
        <v>-304.79115483999999</v>
      </c>
      <c r="E59" s="71">
        <v>-296.10648785000001</v>
      </c>
      <c r="F59" s="71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94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04" t="s">
        <v>21</v>
      </c>
      <c r="B60" s="4" t="s">
        <v>8</v>
      </c>
      <c r="C60" s="71">
        <v>-314.55233042999998</v>
      </c>
      <c r="D60" s="71">
        <v>-305.54715265999999</v>
      </c>
      <c r="E60" s="71">
        <v>-296.06193909000001</v>
      </c>
      <c r="F60" s="71">
        <v>-300.95476085000001</v>
      </c>
      <c r="AA60">
        <f t="shared" si="18"/>
        <v>-292.72810299999998</v>
      </c>
      <c r="AC60" s="94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04" t="s">
        <v>21</v>
      </c>
      <c r="B61" s="4" t="s">
        <v>26</v>
      </c>
      <c r="C61" s="71">
        <v>-313.72411369999998</v>
      </c>
      <c r="D61" s="71">
        <v>-306.18539633</v>
      </c>
      <c r="E61" s="72">
        <v>-296.45140899</v>
      </c>
      <c r="F61" s="71">
        <v>-301.15275803999998</v>
      </c>
      <c r="AA61">
        <f t="shared" si="18"/>
        <v>-292.72810299999998</v>
      </c>
      <c r="AC61" s="94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04" t="s">
        <v>22</v>
      </c>
      <c r="B62" s="4" t="s">
        <v>97</v>
      </c>
      <c r="C62" s="72">
        <v>-311.54894008999997</v>
      </c>
      <c r="D62" s="72">
        <v>-302.89035831000001</v>
      </c>
      <c r="E62" s="71">
        <v>-293.45648270999999</v>
      </c>
      <c r="F62" s="72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94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04" t="s">
        <v>22</v>
      </c>
      <c r="B63" s="4" t="s">
        <v>25</v>
      </c>
      <c r="C63" s="71">
        <v>-311.41035799999997</v>
      </c>
      <c r="D63" s="71">
        <v>-302.25263457</v>
      </c>
      <c r="E63" s="71">
        <v>-292.92672750000003</v>
      </c>
      <c r="F63" s="71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94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04" t="s">
        <v>22</v>
      </c>
      <c r="B64" s="4" t="s">
        <v>8</v>
      </c>
      <c r="C64" s="71">
        <v>-311.53858047</v>
      </c>
      <c r="D64" s="71">
        <v>-302.91271030000001</v>
      </c>
      <c r="E64" s="71">
        <v>-293.13711339000002</v>
      </c>
      <c r="F64" s="71">
        <v>-298.20764946999998</v>
      </c>
      <c r="AA64">
        <f t="shared" si="18"/>
        <v>-290.08258510000002</v>
      </c>
      <c r="AC64" s="94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04" t="s">
        <v>22</v>
      </c>
      <c r="B65" s="4" t="s">
        <v>26</v>
      </c>
      <c r="C65" s="71">
        <v>-311.41392016999998</v>
      </c>
      <c r="D65" s="71">
        <v>-302.88424216999999</v>
      </c>
      <c r="E65" s="71">
        <v>-293.17024427000001</v>
      </c>
      <c r="F65" s="71">
        <v>-297.88164332999997</v>
      </c>
      <c r="AA65">
        <f t="shared" si="18"/>
        <v>-290.08258510000002</v>
      </c>
      <c r="AC65" s="94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04" t="s">
        <v>23</v>
      </c>
      <c r="B66" s="4" t="s">
        <v>97</v>
      </c>
      <c r="C66" s="71">
        <v>-300.71275596999999</v>
      </c>
      <c r="D66" s="72">
        <v>-292.38910817999999</v>
      </c>
      <c r="E66" s="71">
        <v>-283.78168942999997</v>
      </c>
      <c r="F66" s="72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94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04" t="s">
        <v>23</v>
      </c>
      <c r="B67" s="4" t="s">
        <v>25</v>
      </c>
      <c r="C67" s="71">
        <v>-301.32541949</v>
      </c>
      <c r="D67" s="71">
        <v>-292.18813994999999</v>
      </c>
      <c r="E67" s="71">
        <v>-282.98277996000002</v>
      </c>
      <c r="F67" s="71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94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04" t="s">
        <v>23</v>
      </c>
      <c r="B68" s="4" t="s">
        <v>8</v>
      </c>
      <c r="C68" s="71">
        <v>-301.36072940999998</v>
      </c>
      <c r="D68" s="71">
        <v>-292.39362577999998</v>
      </c>
      <c r="E68" s="71">
        <v>-282.99206931999998</v>
      </c>
      <c r="F68" s="71">
        <v>-287.93305559999999</v>
      </c>
      <c r="AA68">
        <f t="shared" si="18"/>
        <v>-280.17143047000002</v>
      </c>
      <c r="AC68" s="94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04" t="s">
        <v>23</v>
      </c>
      <c r="B69" s="4" t="s">
        <v>26</v>
      </c>
      <c r="C69" s="71">
        <v>-301.43040246999999</v>
      </c>
      <c r="D69" s="71">
        <v>-292.40690999999998</v>
      </c>
      <c r="E69" s="71">
        <v>-283.22998025999999</v>
      </c>
      <c r="F69" s="71">
        <v>-287.65665912999998</v>
      </c>
      <c r="AA69">
        <f t="shared" si="18"/>
        <v>-280.17143047000002</v>
      </c>
      <c r="AC69" s="94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04" t="s">
        <v>88</v>
      </c>
      <c r="B70" s="4" t="s">
        <v>97</v>
      </c>
      <c r="C70" s="71">
        <v>-298.07487565999998</v>
      </c>
      <c r="D70" s="71">
        <v>-289.21297663000001</v>
      </c>
      <c r="E70" s="71">
        <v>-279.73276600999998</v>
      </c>
      <c r="F70" s="71">
        <v>-285.67365854000002</v>
      </c>
      <c r="G70">
        <v>-0.1884479099999794</v>
      </c>
      <c r="H70">
        <v>-2.3371600000245962E-3</v>
      </c>
      <c r="I70">
        <v>0</v>
      </c>
      <c r="J70">
        <v>-0.14416540999997096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94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04" t="s">
        <v>88</v>
      </c>
      <c r="B71" s="4" t="s">
        <v>25</v>
      </c>
      <c r="C71" s="71">
        <v>-298.03770562</v>
      </c>
      <c r="D71" s="71">
        <v>-289.12885370999999</v>
      </c>
      <c r="E71" s="71">
        <v>-279.63786888999999</v>
      </c>
      <c r="F71" s="71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94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04" t="s">
        <v>88</v>
      </c>
      <c r="B72" s="4" t="s">
        <v>8</v>
      </c>
      <c r="C72" s="71">
        <v>-298.07360087000001</v>
      </c>
      <c r="D72" s="71">
        <v>-289.20769487000001</v>
      </c>
      <c r="E72" s="71">
        <v>-279.78338775999998</v>
      </c>
      <c r="F72" s="71">
        <v>-285.70236576000002</v>
      </c>
      <c r="AA72">
        <f t="shared" si="186"/>
        <v>-276.96984746999999</v>
      </c>
      <c r="AC72" s="94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04" t="s">
        <v>88</v>
      </c>
      <c r="B73" s="4" t="s">
        <v>26</v>
      </c>
      <c r="C73" s="71">
        <v>-298.13675368000003</v>
      </c>
      <c r="D73" s="71">
        <v>-289.22011572000002</v>
      </c>
      <c r="E73" s="71">
        <v>-279.95625487000001</v>
      </c>
      <c r="F73" s="71">
        <v>-285.32624105999997</v>
      </c>
      <c r="AA73">
        <f t="shared" si="186"/>
        <v>-276.96984746999999</v>
      </c>
      <c r="AC73" s="94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04" t="s">
        <v>89</v>
      </c>
      <c r="B74" s="4" t="s">
        <v>97</v>
      </c>
      <c r="C74" s="71">
        <v>-322.52130547000002</v>
      </c>
      <c r="D74" s="71">
        <v>-313.60842587000002</v>
      </c>
      <c r="E74" s="71">
        <v>-303.55143349000002</v>
      </c>
      <c r="F74" s="71">
        <v>-311.01453687999998</v>
      </c>
      <c r="G74">
        <f t="shared" ref="G74" si="191">MIN(C74:C77)-C74</f>
        <v>-4.7189080000009653E-2</v>
      </c>
      <c r="H74">
        <f t="shared" ref="H74" si="192">MIN(D74:D77)-D74</f>
        <v>-2.2270009999999729E-2</v>
      </c>
      <c r="I74">
        <f t="shared" ref="I74" si="193">MIN(E74:E77)-E74</f>
        <v>-0.35977284999995618</v>
      </c>
      <c r="J74">
        <f t="shared" ref="J74" si="194">MIN(F74:F77)-F74</f>
        <v>-1.217850000045928E-3</v>
      </c>
      <c r="L74">
        <f t="shared" ref="L74" si="195">MIN(C74:C77)</f>
        <v>-322.56849455000003</v>
      </c>
      <c r="M74">
        <f t="shared" ref="M74:N74" si="196">MIN(D74:D77)</f>
        <v>-313.63069588000002</v>
      </c>
      <c r="N74">
        <f t="shared" si="196"/>
        <v>-303.91120633999998</v>
      </c>
      <c r="O74">
        <f t="shared" ref="O74" si="197">MIN(F74:F77)</f>
        <v>-311.01575473000003</v>
      </c>
      <c r="AA74">
        <f t="shared" si="186"/>
        <v>-300.75971446</v>
      </c>
      <c r="AC74" s="94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04" t="s">
        <v>89</v>
      </c>
      <c r="B75" s="4" t="s">
        <v>25</v>
      </c>
      <c r="C75" s="71">
        <v>-321.81705720000002</v>
      </c>
      <c r="D75" s="71">
        <v>-312.59509556</v>
      </c>
      <c r="E75" s="71">
        <v>-303.76896706000002</v>
      </c>
      <c r="F75" s="71">
        <v>-310.71491013000002</v>
      </c>
      <c r="L75" s="63" t="str">
        <f t="shared" ref="L75" si="198">INDEX($B$2:$B$5, MATCH(MIN(C74:C77),C74:C77,0))</f>
        <v>hollow2</v>
      </c>
      <c r="M75" s="63" t="str">
        <f t="shared" ref="M75" si="199">INDEX($B$2:$B$5, MATCH(MIN(D74:D77),D74:D77,0))</f>
        <v>hollow2</v>
      </c>
      <c r="N75" s="63" t="str">
        <f t="shared" ref="N75" si="200">INDEX($B$2:$B$5, MATCH(MIN(E74:E77),E74:E77,0))</f>
        <v>hollow2</v>
      </c>
      <c r="O75" s="63" t="str">
        <f t="shared" ref="O75" si="201">INDEX($B$2:$B$5, MATCH(MIN(F74:F77),F74:F77,0))</f>
        <v>hollow2</v>
      </c>
      <c r="AA75">
        <f t="shared" si="186"/>
        <v>-300.75971446</v>
      </c>
      <c r="AC75" s="94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04" t="s">
        <v>89</v>
      </c>
      <c r="B76" s="4" t="s">
        <v>8</v>
      </c>
      <c r="C76" s="71">
        <v>-322.55919449999999</v>
      </c>
      <c r="D76" s="71">
        <v>-313.62974968999998</v>
      </c>
      <c r="E76" s="71">
        <v>-303.88536476000002</v>
      </c>
      <c r="F76" s="71">
        <v>-310.69221607999998</v>
      </c>
      <c r="AA76">
        <f t="shared" si="186"/>
        <v>-300.75971446</v>
      </c>
      <c r="AC76" s="94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04" t="s">
        <v>89</v>
      </c>
      <c r="B77" s="4" t="s">
        <v>26</v>
      </c>
      <c r="C77" s="71">
        <v>-322.56849455000003</v>
      </c>
      <c r="D77" s="71">
        <v>-313.63069588000002</v>
      </c>
      <c r="E77" s="71">
        <v>-303.91120633999998</v>
      </c>
      <c r="F77" s="71">
        <v>-311.01575473000003</v>
      </c>
      <c r="AA77">
        <f t="shared" si="186"/>
        <v>-300.75971446</v>
      </c>
      <c r="AC77" s="94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04" t="s">
        <v>90</v>
      </c>
      <c r="B78" s="4" t="s">
        <v>97</v>
      </c>
      <c r="C78" s="71">
        <v>-322.54260342999999</v>
      </c>
      <c r="D78" s="71">
        <v>-313.91230429000001</v>
      </c>
      <c r="E78" s="71">
        <v>-304.18462835000003</v>
      </c>
      <c r="F78" s="71">
        <v>-310.82602214999997</v>
      </c>
      <c r="G78">
        <v>-0.1884479099999794</v>
      </c>
      <c r="H78">
        <v>-2.3371600000245962E-3</v>
      </c>
      <c r="I78">
        <v>0</v>
      </c>
      <c r="J78">
        <v>-0.14416540999997096</v>
      </c>
      <c r="L78">
        <f t="shared" ref="L78" si="202">MIN(C78:C81)</f>
        <v>-322.58607161999998</v>
      </c>
      <c r="M78">
        <f t="shared" ref="M78:N78" si="203">MIN(D78:D81)</f>
        <v>-313.9128351</v>
      </c>
      <c r="N78">
        <f t="shared" si="203"/>
        <v>-304.18462835000003</v>
      </c>
      <c r="O78">
        <f t="shared" ref="O78" si="204">MIN(F78:F81)</f>
        <v>-310.82602214999997</v>
      </c>
      <c r="AA78">
        <f t="shared" si="186"/>
        <v>-300.85275204999999</v>
      </c>
      <c r="AC78" s="94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04" t="s">
        <v>90</v>
      </c>
      <c r="B79" s="4" t="s">
        <v>25</v>
      </c>
      <c r="C79" s="71">
        <v>-321.71788826</v>
      </c>
      <c r="D79" s="71">
        <v>-312.62073619</v>
      </c>
      <c r="E79" s="71">
        <v>-303.43771704</v>
      </c>
      <c r="F79" s="71">
        <v>-310.17285264999998</v>
      </c>
      <c r="L79" s="63" t="str">
        <f t="shared" ref="L79" si="205">INDEX($B$2:$B$5, MATCH(MIN(C78:C81),C78:C81,0))</f>
        <v>hollow2</v>
      </c>
      <c r="M79" s="63" t="str">
        <f t="shared" ref="M79" si="206">INDEX($B$2:$B$5, MATCH(MIN(D78:D81),D78:D81,0))</f>
        <v>hollow1</v>
      </c>
      <c r="N79" s="63" t="str">
        <f t="shared" ref="N79" si="207">INDEX($B$2:$B$5, MATCH(MIN(E78:E81),E78:E81,0))</f>
        <v>top1</v>
      </c>
      <c r="O79" s="63" t="str">
        <f t="shared" ref="O79" si="208">INDEX($B$2:$B$5, MATCH(MIN(F78:F81),F78:F81,0))</f>
        <v>top1</v>
      </c>
      <c r="AA79">
        <f t="shared" si="186"/>
        <v>-300.85275204999999</v>
      </c>
      <c r="AC79" s="94" t="s">
        <v>90</v>
      </c>
      <c r="AD79" s="4" t="s">
        <v>25</v>
      </c>
      <c r="AE79" s="67">
        <f t="shared" ref="AE79:AE89" si="209">C79-AA79-$R$4-0.5*$R$3</f>
        <v>1.172863789999997</v>
      </c>
      <c r="AF79" s="67">
        <f t="shared" ref="AF79:AF89" si="210">D79-AA79-$R$6</f>
        <v>0.3500158599999903</v>
      </c>
      <c r="AG79" s="67">
        <f t="shared" ref="AG79:AG89" si="211">E79-AA79-0.5*$R$3</f>
        <v>0.99403500999999705</v>
      </c>
      <c r="AH79" s="67">
        <f t="shared" ref="AH79:AH89" si="212">F79-AA79-$R$5+0.5*$R$3</f>
        <v>-6.6100599999989296E-2</v>
      </c>
    </row>
    <row r="80" spans="1:34" x14ac:dyDescent="0.35">
      <c r="A80" s="104" t="s">
        <v>90</v>
      </c>
      <c r="B80" s="4" t="s">
        <v>8</v>
      </c>
      <c r="C80" s="71">
        <v>-322.56044549000001</v>
      </c>
      <c r="D80" s="71">
        <v>-313.9128351</v>
      </c>
      <c r="E80" s="71">
        <v>-303.86775058000001</v>
      </c>
      <c r="F80" s="71">
        <v>-310.22556444000003</v>
      </c>
      <c r="AA80">
        <f t="shared" si="186"/>
        <v>-300.85275204999999</v>
      </c>
      <c r="AC80" s="94" t="s">
        <v>90</v>
      </c>
      <c r="AD80" s="4" t="s">
        <v>8</v>
      </c>
      <c r="AE80" s="67">
        <f t="shared" si="209"/>
        <v>0.3303065599999857</v>
      </c>
      <c r="AF80" s="67">
        <f t="shared" si="210"/>
        <v>-0.94208305000000259</v>
      </c>
      <c r="AG80" s="67">
        <f t="shared" si="211"/>
        <v>0.56400146999998624</v>
      </c>
      <c r="AH80" s="67">
        <f t="shared" si="212"/>
        <v>-0.11881239000003552</v>
      </c>
    </row>
    <row r="81" spans="1:34" x14ac:dyDescent="0.35">
      <c r="A81" s="104" t="s">
        <v>90</v>
      </c>
      <c r="B81" s="4" t="s">
        <v>26</v>
      </c>
      <c r="C81" s="71">
        <v>-322.58607161999998</v>
      </c>
      <c r="D81" s="71">
        <v>-313.86688989999999</v>
      </c>
      <c r="E81" s="71">
        <v>-303.85115581000002</v>
      </c>
      <c r="F81" s="71">
        <v>-310.76294738000001</v>
      </c>
      <c r="AA81">
        <f t="shared" si="186"/>
        <v>-300.85275204999999</v>
      </c>
      <c r="AC81" s="94" t="s">
        <v>90</v>
      </c>
      <c r="AD81" s="4" t="s">
        <v>26</v>
      </c>
      <c r="AE81" s="67">
        <f t="shared" si="209"/>
        <v>0.30468043000000788</v>
      </c>
      <c r="AF81" s="67">
        <f t="shared" si="210"/>
        <v>-0.89613784999999702</v>
      </c>
      <c r="AG81" s="67">
        <f t="shared" si="211"/>
        <v>0.58059623999996957</v>
      </c>
      <c r="AH81" s="67">
        <f t="shared" si="212"/>
        <v>-0.65619533000002184</v>
      </c>
    </row>
    <row r="82" spans="1:34" x14ac:dyDescent="0.35">
      <c r="A82" s="104" t="s">
        <v>91</v>
      </c>
      <c r="B82" s="4" t="s">
        <v>97</v>
      </c>
      <c r="C82" s="71">
        <v>-322.17413002000001</v>
      </c>
      <c r="D82" s="71">
        <v>-313.68649823999999</v>
      </c>
      <c r="E82" s="71">
        <v>-303.96739228000001</v>
      </c>
      <c r="F82" s="71">
        <v>-309.85444576999998</v>
      </c>
      <c r="G82">
        <f t="shared" ref="G82" si="213">MIN(C82:C85)-C82</f>
        <v>-2.2358000001077016E-4</v>
      </c>
      <c r="H82">
        <f t="shared" ref="H82" si="214">MIN(D82:D85)-D82</f>
        <v>-9.3225900000106776E-3</v>
      </c>
      <c r="I82">
        <f t="shared" ref="I82" si="215">MIN(E82:E85)-E82</f>
        <v>-2.8591839999990043E-2</v>
      </c>
      <c r="J82">
        <f t="shared" ref="J82" si="216">MIN(F82:F85)-F82</f>
        <v>-5.2178000004232672E-4</v>
      </c>
      <c r="L82">
        <f t="shared" ref="L82" si="217">MIN(C82:C85)</f>
        <v>-322.17435360000002</v>
      </c>
      <c r="M82">
        <f t="shared" ref="M82:N82" si="218">MIN(D82:D85)</f>
        <v>-313.69582083</v>
      </c>
      <c r="N82">
        <f t="shared" si="218"/>
        <v>-303.99598412</v>
      </c>
      <c r="O82">
        <f t="shared" ref="O82" si="219">MIN(F82:F85)</f>
        <v>-309.85496755000003</v>
      </c>
      <c r="AA82">
        <f t="shared" si="186"/>
        <v>-300.51581842000002</v>
      </c>
      <c r="AC82" s="94" t="s">
        <v>91</v>
      </c>
      <c r="AD82" s="4" t="s">
        <v>97</v>
      </c>
      <c r="AE82" s="67">
        <f t="shared" si="209"/>
        <v>0.37968840000000936</v>
      </c>
      <c r="AF82" s="67">
        <f t="shared" si="210"/>
        <v>-1.052679819999975</v>
      </c>
      <c r="AG82" s="67">
        <f t="shared" si="211"/>
        <v>0.12742614000000385</v>
      </c>
      <c r="AH82" s="67">
        <f t="shared" si="212"/>
        <v>-8.4627349999967461E-2</v>
      </c>
    </row>
    <row r="83" spans="1:34" x14ac:dyDescent="0.35">
      <c r="A83" s="104" t="s">
        <v>91</v>
      </c>
      <c r="B83" s="4" t="s">
        <v>25</v>
      </c>
      <c r="C83" s="71">
        <v>-321.62185131000001</v>
      </c>
      <c r="D83" s="71">
        <v>-312.64656861999998</v>
      </c>
      <c r="E83" s="71">
        <v>-303.73661909999998</v>
      </c>
      <c r="F83" s="71">
        <v>-307.94304535999999</v>
      </c>
      <c r="L83" s="63" t="str">
        <f t="shared" ref="L83" si="220">INDEX($B$2:$B$5, MATCH(MIN(C82:C85),C82:C85,0))</f>
        <v>hollow1</v>
      </c>
      <c r="M83" s="63" t="str">
        <f t="shared" ref="M83" si="221">INDEX($B$2:$B$5, MATCH(MIN(D82:D85),D82:D85,0))</f>
        <v>hollow2</v>
      </c>
      <c r="N83" s="63" t="str">
        <f t="shared" ref="N83" si="222">INDEX($B$2:$B$5, MATCH(MIN(E82:E85),E82:E85,0))</f>
        <v>hollow2</v>
      </c>
      <c r="O83" s="63" t="str">
        <f t="shared" ref="O83" si="223">INDEX($B$2:$B$5, MATCH(MIN(F82:F85),F82:F85,0))</f>
        <v>hollow2</v>
      </c>
      <c r="AA83">
        <f t="shared" si="186"/>
        <v>-300.51581842000002</v>
      </c>
      <c r="AC83" s="94" t="s">
        <v>91</v>
      </c>
      <c r="AD83" s="4" t="s">
        <v>25</v>
      </c>
      <c r="AE83" s="67">
        <f t="shared" si="209"/>
        <v>0.93196711000000532</v>
      </c>
      <c r="AF83" s="67">
        <f t="shared" si="210"/>
        <v>-1.2750199999965517E-2</v>
      </c>
      <c r="AG83" s="67">
        <f t="shared" si="211"/>
        <v>0.35819932000003218</v>
      </c>
      <c r="AH83" s="67">
        <f t="shared" si="212"/>
        <v>1.8267730600000314</v>
      </c>
    </row>
    <row r="84" spans="1:34" x14ac:dyDescent="0.35">
      <c r="A84" s="104" t="s">
        <v>91</v>
      </c>
      <c r="B84" s="4" t="s">
        <v>8</v>
      </c>
      <c r="C84" s="71">
        <v>-322.17435360000002</v>
      </c>
      <c r="D84" s="71">
        <v>-313.68430775000002</v>
      </c>
      <c r="E84" s="71">
        <v>-303.72872811000002</v>
      </c>
      <c r="F84" s="71">
        <v>-309.13809677</v>
      </c>
      <c r="AA84">
        <f t="shared" si="186"/>
        <v>-300.51581842000002</v>
      </c>
      <c r="AC84" s="94" t="s">
        <v>91</v>
      </c>
      <c r="AD84" s="4" t="s">
        <v>8</v>
      </c>
      <c r="AE84" s="67">
        <f t="shared" si="209"/>
        <v>0.37946481999999859</v>
      </c>
      <c r="AF84" s="67">
        <f t="shared" si="210"/>
        <v>-1.0504893299999996</v>
      </c>
      <c r="AG84" s="67">
        <f t="shared" si="211"/>
        <v>0.36609030999999659</v>
      </c>
      <c r="AH84" s="67">
        <f t="shared" si="212"/>
        <v>0.63172165000001224</v>
      </c>
    </row>
    <row r="85" spans="1:34" x14ac:dyDescent="0.35">
      <c r="A85" s="104" t="s">
        <v>91</v>
      </c>
      <c r="B85" s="4" t="s">
        <v>26</v>
      </c>
      <c r="C85" s="71">
        <v>-321.46545409999999</v>
      </c>
      <c r="D85" s="71">
        <v>-313.69582083</v>
      </c>
      <c r="E85" s="71">
        <v>-303.99598412</v>
      </c>
      <c r="F85" s="71">
        <v>-309.85496755000003</v>
      </c>
      <c r="AA85">
        <f t="shared" si="186"/>
        <v>-300.51581842000002</v>
      </c>
      <c r="AC85" s="94" t="s">
        <v>91</v>
      </c>
      <c r="AD85" s="4" t="s">
        <v>26</v>
      </c>
      <c r="AE85" s="67">
        <f t="shared" si="209"/>
        <v>1.0883643200000281</v>
      </c>
      <c r="AF85" s="67">
        <f t="shared" si="210"/>
        <v>-1.0620024099999856</v>
      </c>
      <c r="AG85" s="67">
        <f t="shared" si="211"/>
        <v>9.8834300000013808E-2</v>
      </c>
      <c r="AH85" s="67">
        <f t="shared" si="212"/>
        <v>-8.5149130000009787E-2</v>
      </c>
    </row>
    <row r="86" spans="1:34" x14ac:dyDescent="0.35">
      <c r="A86" s="104" t="s">
        <v>92</v>
      </c>
      <c r="B86" s="4" t="s">
        <v>97</v>
      </c>
      <c r="C86" s="71">
        <v>-320.20371452000001</v>
      </c>
      <c r="D86" s="71">
        <v>-311.88016647000001</v>
      </c>
      <c r="E86" s="71">
        <v>-302.25290939000001</v>
      </c>
      <c r="F86" s="71">
        <v>-307.43927817999997</v>
      </c>
      <c r="G86">
        <v>-0.1884479099999794</v>
      </c>
      <c r="H86">
        <v>-2.3371600000245962E-3</v>
      </c>
      <c r="I86">
        <v>0</v>
      </c>
      <c r="J86">
        <v>-0.14416540999997096</v>
      </c>
      <c r="L86">
        <f t="shared" ref="L86" si="224">MIN(C86:C89)</f>
        <v>-320.30955294</v>
      </c>
      <c r="M86">
        <f t="shared" ref="M86:N86" si="225">MIN(D86:D89)</f>
        <v>-311.8942366</v>
      </c>
      <c r="N86">
        <f t="shared" si="225"/>
        <v>-302.25727776000002</v>
      </c>
      <c r="O86">
        <f t="shared" ref="O86" si="226">MIN(F86:F89)</f>
        <v>-307.49077913000002</v>
      </c>
      <c r="AA86">
        <f t="shared" si="186"/>
        <v>-298.67248760000001</v>
      </c>
      <c r="AC86" s="94" t="s">
        <v>92</v>
      </c>
      <c r="AD86" s="4" t="s">
        <v>97</v>
      </c>
      <c r="AE86" s="67">
        <f t="shared" si="209"/>
        <v>0.5067730800000052</v>
      </c>
      <c r="AF86" s="67">
        <f t="shared" si="210"/>
        <v>-1.0896788699999949</v>
      </c>
      <c r="AG86" s="67">
        <f t="shared" si="211"/>
        <v>-1.4217900000024208E-3</v>
      </c>
      <c r="AH86" s="67">
        <f t="shared" si="212"/>
        <v>0.48720942000003697</v>
      </c>
    </row>
    <row r="87" spans="1:34" x14ac:dyDescent="0.35">
      <c r="A87" s="104" t="s">
        <v>92</v>
      </c>
      <c r="B87" s="4" t="s">
        <v>25</v>
      </c>
      <c r="C87" s="71">
        <v>-319.86480038000002</v>
      </c>
      <c r="D87" s="71">
        <v>-310.8408943</v>
      </c>
      <c r="E87" s="71">
        <v>-301.58460642</v>
      </c>
      <c r="F87" s="71">
        <v>-306.26667893000001</v>
      </c>
      <c r="L87" s="63" t="str">
        <f t="shared" ref="L87" si="227">INDEX($B$2:$B$5, MATCH(MIN(C86:C89),C86:C89,0))</f>
        <v>hollow1</v>
      </c>
      <c r="M87" s="63" t="str">
        <f t="shared" ref="M87" si="228">INDEX($B$2:$B$5, MATCH(MIN(D86:D89),D86:D89,0))</f>
        <v>hollow2</v>
      </c>
      <c r="N87" s="63" t="str">
        <f t="shared" ref="N87" si="229">INDEX($B$2:$B$5, MATCH(MIN(E86:E89),E86:E89,0))</f>
        <v>hollow2</v>
      </c>
      <c r="O87" s="63" t="str">
        <f t="shared" ref="O87" si="230">INDEX($B$2:$B$5, MATCH(MIN(F86:F89),F86:F89,0))</f>
        <v>hollow2</v>
      </c>
      <c r="AA87">
        <f t="shared" si="186"/>
        <v>-298.67248760000001</v>
      </c>
      <c r="AC87" s="94" t="s">
        <v>92</v>
      </c>
      <c r="AD87" s="4" t="s">
        <v>25</v>
      </c>
      <c r="AE87" s="67">
        <f t="shared" si="209"/>
        <v>0.84568721999999097</v>
      </c>
      <c r="AF87" s="67">
        <f t="shared" si="210"/>
        <v>-5.0406699999991034E-2</v>
      </c>
      <c r="AG87" s="67">
        <f t="shared" si="211"/>
        <v>0.66688118000001095</v>
      </c>
      <c r="AH87" s="67">
        <f t="shared" si="212"/>
        <v>1.659808669999999</v>
      </c>
    </row>
    <row r="88" spans="1:34" x14ac:dyDescent="0.35">
      <c r="A88" s="104" t="s">
        <v>92</v>
      </c>
      <c r="B88" s="4" t="s">
        <v>8</v>
      </c>
      <c r="C88" s="71">
        <v>-320.30955294</v>
      </c>
      <c r="D88" s="71">
        <v>-311.06019076000001</v>
      </c>
      <c r="E88" s="71">
        <v>-301.80200101999998</v>
      </c>
      <c r="F88" s="71">
        <v>-306.90135705</v>
      </c>
      <c r="AA88">
        <f t="shared" si="186"/>
        <v>-298.67248760000001</v>
      </c>
      <c r="AC88" s="94" t="s">
        <v>92</v>
      </c>
      <c r="AD88" s="4" t="s">
        <v>8</v>
      </c>
      <c r="AE88" s="67">
        <f t="shared" si="209"/>
        <v>0.40093466000000744</v>
      </c>
      <c r="AF88" s="67">
        <f t="shared" si="210"/>
        <v>-0.26970316000000061</v>
      </c>
      <c r="AG88" s="67">
        <f t="shared" si="211"/>
        <v>0.44948658000003361</v>
      </c>
      <c r="AH88" s="67">
        <f t="shared" si="212"/>
        <v>1.0251305500000094</v>
      </c>
    </row>
    <row r="89" spans="1:34" x14ac:dyDescent="0.35">
      <c r="A89" s="104" t="s">
        <v>92</v>
      </c>
      <c r="B89" s="4" t="s">
        <v>26</v>
      </c>
      <c r="C89" s="71">
        <v>-319.88066163000002</v>
      </c>
      <c r="D89" s="71">
        <v>-311.8942366</v>
      </c>
      <c r="E89" s="71">
        <v>-302.25727776000002</v>
      </c>
      <c r="F89" s="71">
        <v>-307.49077913000002</v>
      </c>
      <c r="AA89">
        <f t="shared" si="186"/>
        <v>-298.67248760000001</v>
      </c>
      <c r="AC89" s="94" t="s">
        <v>92</v>
      </c>
      <c r="AD89" s="4" t="s">
        <v>26</v>
      </c>
      <c r="AE89" s="67">
        <f t="shared" si="209"/>
        <v>0.82982596999999059</v>
      </c>
      <c r="AF89" s="67">
        <f t="shared" si="210"/>
        <v>-1.1037489999999881</v>
      </c>
      <c r="AG89" s="67">
        <f t="shared" si="211"/>
        <v>-5.7901600000112019E-3</v>
      </c>
      <c r="AH89" s="67">
        <f t="shared" si="212"/>
        <v>0.43570846999998958</v>
      </c>
    </row>
  </sheetData>
  <mergeCells count="44">
    <mergeCell ref="A70:A73"/>
    <mergeCell ref="A74:A77"/>
    <mergeCell ref="A78:A81"/>
    <mergeCell ref="A82:A85"/>
    <mergeCell ref="A86:A89"/>
    <mergeCell ref="A26:A29"/>
    <mergeCell ref="A2:A5"/>
    <mergeCell ref="A6:A9"/>
    <mergeCell ref="A10:A13"/>
    <mergeCell ref="A18:A21"/>
    <mergeCell ref="A22:A25"/>
    <mergeCell ref="A14:A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C2:AC5"/>
    <mergeCell ref="AC6:AC9"/>
    <mergeCell ref="AC10:AC13"/>
    <mergeCell ref="AC18:AC21"/>
    <mergeCell ref="AC22:AC25"/>
    <mergeCell ref="AC14:AC17"/>
    <mergeCell ref="AC26:AC29"/>
    <mergeCell ref="AC30:AC33"/>
    <mergeCell ref="AC34:AC37"/>
    <mergeCell ref="AC38:AC41"/>
    <mergeCell ref="AC42:AC45"/>
    <mergeCell ref="AC66:AC69"/>
    <mergeCell ref="AC46:AC49"/>
    <mergeCell ref="AC50:AC53"/>
    <mergeCell ref="AC54:AC57"/>
    <mergeCell ref="AC58:AC61"/>
    <mergeCell ref="AC62:AC65"/>
    <mergeCell ref="AC70:AC73"/>
    <mergeCell ref="AC74:AC77"/>
    <mergeCell ref="AC78:AC81"/>
    <mergeCell ref="AC82:AC85"/>
    <mergeCell ref="AC86:AC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Normal="100" workbookViewId="0">
      <selection activeCell="AB5" sqref="AB5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5" ca="1" si="6">Q4-C4-0.5*$Y$31-$Y$32</f>
        <v>0.43078024999999087</v>
      </c>
      <c r="V4" s="18">
        <f t="shared" ref="V4:V5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4" ca="1" si="8">Q4-C4-0.5*$Y$31-$Y$32</f>
        <v>0.43078024999999087</v>
      </c>
      <c r="Z4" s="11">
        <f t="shared" ref="Z4:Z14" ca="1" si="9">R4+$Y$33-$Y$32-$Y$31-C4</f>
        <v>6.9807010000033642E-2</v>
      </c>
      <c r="AA4" s="19">
        <f t="shared" ref="AA4:AA14" ca="1" si="10">F4+$Y$38-C4-0.5*$Y$31</f>
        <v>0.24888214000003295</v>
      </c>
      <c r="AB4" s="19">
        <f t="shared" ref="AB4:AB14" ca="1" si="11">G4+$Y$41+0.5*$Y$31-C4-$Y$33</f>
        <v>-0.5076232600000008</v>
      </c>
      <c r="AC4" s="19">
        <f t="shared" ref="AC4:AC14" ca="1" si="12">Y4-AA4</f>
        <v>0.18189810999995792</v>
      </c>
    </row>
    <row r="5" spans="1:29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2">
        <v>0</v>
      </c>
      <c r="U5" s="83">
        <f t="shared" ca="1" si="6"/>
        <v>0.78225609999997658</v>
      </c>
      <c r="V5" s="12">
        <f t="shared" ca="1" si="7"/>
        <v>-0.17833652000002687</v>
      </c>
      <c r="W5" s="83">
        <f t="shared" ref="W5:W24" si="13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</row>
    <row r="6" spans="1:29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4">Q6-C6-0.5*$Y$31-$Y$32</f>
        <v>0.81123065999997124</v>
      </c>
      <c r="V6" s="18">
        <f t="shared" ref="V6:V24" ca="1" si="15">R6+$Y$33-C6-$Y$31-$Y$32</f>
        <v>-0.45812322000001515</v>
      </c>
      <c r="W6" s="17">
        <f t="shared" si="13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</row>
    <row r="7" spans="1:29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2">
        <v>0</v>
      </c>
      <c r="U7" s="83">
        <f t="shared" ca="1" si="14"/>
        <v>0.1940988699999977</v>
      </c>
      <c r="V7" s="12">
        <f t="shared" ca="1" si="15"/>
        <v>-0.57266787000004271</v>
      </c>
      <c r="W7" s="83">
        <f t="shared" si="13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</row>
    <row r="8" spans="1:29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4"/>
        <v>0.52008887999999587</v>
      </c>
      <c r="V8" s="18">
        <f t="shared" ca="1" si="15"/>
        <v>-0.81547699999999779</v>
      </c>
      <c r="W8" s="17">
        <f t="shared" si="13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</row>
    <row r="9" spans="1:29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2">
        <v>0</v>
      </c>
      <c r="U9" s="83">
        <f t="shared" ca="1" si="14"/>
        <v>0.67491033999998962</v>
      </c>
      <c r="V9" s="12">
        <f t="shared" ca="1" si="15"/>
        <v>-0.78158557000001494</v>
      </c>
      <c r="W9" s="83">
        <f t="shared" si="13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</row>
    <row r="10" spans="1:29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4"/>
        <v>1.0209230799999816</v>
      </c>
      <c r="V10" s="18">
        <f t="shared" ca="1" si="15"/>
        <v>-0.37493236000001318</v>
      </c>
      <c r="W10" s="17">
        <f t="shared" si="13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</row>
    <row r="11" spans="1:29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2">
        <v>0</v>
      </c>
      <c r="U11" s="83">
        <f t="shared" ca="1" si="14"/>
        <v>1.0298563800000053</v>
      </c>
      <c r="V11" s="12">
        <f t="shared" ca="1" si="15"/>
        <v>4.5280069999979133E-2</v>
      </c>
      <c r="W11" s="83">
        <f t="shared" si="13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</row>
    <row r="12" spans="1:29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4"/>
        <v>1.1270856400000113</v>
      </c>
      <c r="V12" s="18">
        <f t="shared" ca="1" si="15"/>
        <v>0.39870331000001968</v>
      </c>
      <c r="W12" s="17">
        <f t="shared" si="13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</row>
    <row r="13" spans="1:29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2">
        <v>0</v>
      </c>
      <c r="U13" s="83">
        <f t="shared" ca="1" si="14"/>
        <v>1.1097521399999479</v>
      </c>
      <c r="V13" s="12">
        <f t="shared" ca="1" si="15"/>
        <v>0.4401617899999799</v>
      </c>
      <c r="W13" s="83">
        <f t="shared" si="13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</row>
    <row r="14" spans="1:29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4"/>
        <v>-5.780025999997207E-2</v>
      </c>
      <c r="V14" s="18">
        <f t="shared" ca="1" si="15"/>
        <v>0.18990924000000931</v>
      </c>
      <c r="W14" s="17">
        <f t="shared" si="13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</row>
    <row r="15" spans="1:29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2">
        <v>0</v>
      </c>
      <c r="U15" s="83">
        <f t="shared" ca="1" si="14"/>
        <v>0.19376752999999525</v>
      </c>
      <c r="V15" s="12">
        <f t="shared" ca="1" si="15"/>
        <v>-0.16965667000000551</v>
      </c>
      <c r="W15" s="83">
        <f t="shared" si="13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</row>
    <row r="16" spans="1:29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4"/>
        <v>0.77702769999995525</v>
      </c>
      <c r="V16" s="18">
        <f t="shared" ca="1" si="15"/>
        <v>-0.38009389000002258</v>
      </c>
      <c r="W16" s="17">
        <f t="shared" si="13"/>
        <v>0.12300000000000111</v>
      </c>
      <c r="X16" s="5" t="s">
        <v>19</v>
      </c>
      <c r="Y16" s="19">
        <f t="shared" ref="Y16:Y25" ca="1" si="16">Q16-C16-0.5*$Y$31-$Y$32</f>
        <v>0.77702769999995525</v>
      </c>
      <c r="Z16" s="11">
        <f t="shared" ref="Z16:Z25" ca="1" si="17">R16+$Y$33-$Y$32-$Y$31-C16</f>
        <v>-0.38009389000001192</v>
      </c>
      <c r="AA16" s="19">
        <f t="shared" ref="AA16:AA25" ca="1" si="18">F16+$Y$38-C16-0.5*$Y$31</f>
        <v>0.47271487000000256</v>
      </c>
      <c r="AB16" s="19">
        <f t="shared" ref="AB16:AB17" ca="1" si="19">G16+$Y$41+0.5*$Y$31-C16-$Y$33</f>
        <v>-0.14365954000004244</v>
      </c>
      <c r="AC16" s="19">
        <f t="shared" ref="AC16:AC25" ca="1" si="20">Y16-AA16</f>
        <v>0.30431282999995268</v>
      </c>
    </row>
    <row r="17" spans="1:29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2">
        <v>0</v>
      </c>
      <c r="U17" s="83">
        <f t="shared" ca="1" si="14"/>
        <v>0.65724770999997162</v>
      </c>
      <c r="V17" s="12">
        <f t="shared" ca="1" si="15"/>
        <v>-0.55092654999999624</v>
      </c>
      <c r="W17" s="83">
        <f t="shared" si="13"/>
        <v>0.12300000000000111</v>
      </c>
      <c r="X17" s="5" t="s">
        <v>20</v>
      </c>
      <c r="Y17" s="19">
        <f t="shared" ca="1" si="16"/>
        <v>0.65724770999997162</v>
      </c>
      <c r="Z17" s="11">
        <f t="shared" ca="1" si="17"/>
        <v>-0.55092654999998558</v>
      </c>
      <c r="AA17" s="19">
        <f t="shared" ca="1" si="18"/>
        <v>0.14503129000001813</v>
      </c>
      <c r="AB17" s="19">
        <f t="shared" ca="1" si="19"/>
        <v>0.38491471999998517</v>
      </c>
      <c r="AC17" s="19">
        <f t="shared" ca="1" si="20"/>
        <v>0.51221641999995349</v>
      </c>
    </row>
    <row r="18" spans="1:29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4"/>
        <v>0.62777256999998343</v>
      </c>
      <c r="V18" s="18">
        <f t="shared" ca="1" si="15"/>
        <v>-0.76029333000003518</v>
      </c>
      <c r="W18" s="17">
        <f t="shared" si="13"/>
        <v>0.12300000000000111</v>
      </c>
      <c r="X18" s="5" t="s">
        <v>21</v>
      </c>
      <c r="Y18" s="19">
        <f t="shared" ca="1" si="16"/>
        <v>0.62777256999998343</v>
      </c>
      <c r="Z18" s="11">
        <f t="shared" ca="1" si="17"/>
        <v>-0.76029333000002453</v>
      </c>
      <c r="AA18" s="19">
        <f t="shared" ca="1" si="18"/>
        <v>1.3694009999992929E-2</v>
      </c>
      <c r="AB18" s="19">
        <f ca="1">G18+$Y$41+0.5*$Y$31-C18-$Y$33</f>
        <v>1.1493170299999651</v>
      </c>
      <c r="AC18" s="19">
        <f t="shared" ca="1" si="20"/>
        <v>0.6140785599999905</v>
      </c>
    </row>
    <row r="19" spans="1:29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2">
        <v>0</v>
      </c>
      <c r="U19" s="83">
        <f t="shared" ca="1" si="14"/>
        <v>0.98564501000003446</v>
      </c>
      <c r="V19" s="12">
        <f t="shared" ca="1" si="15"/>
        <v>-0.13312520000000561</v>
      </c>
      <c r="W19" s="83">
        <f t="shared" si="13"/>
        <v>0.12300000000000111</v>
      </c>
      <c r="X19" s="5" t="s">
        <v>22</v>
      </c>
      <c r="Y19" s="19">
        <f t="shared" ca="1" si="16"/>
        <v>0.98564501000003446</v>
      </c>
      <c r="Z19" s="11">
        <f t="shared" ca="1" si="17"/>
        <v>-0.13312519999999495</v>
      </c>
      <c r="AA19" s="19">
        <f t="shared" ca="1" si="18"/>
        <v>0.36310239000004962</v>
      </c>
      <c r="AB19" s="19">
        <f t="shared" ref="AB19:AB25" ca="1" si="21">G19+$Y$41+0.5*$Y$31-C19-$Y$33</f>
        <v>1.4619356300000295</v>
      </c>
      <c r="AC19" s="19">
        <f t="shared" ca="1" si="20"/>
        <v>0.62254261999998484</v>
      </c>
    </row>
    <row r="20" spans="1:29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4"/>
        <v>1.1930280000000195</v>
      </c>
      <c r="V20" s="18">
        <f t="shared" ca="1" si="15"/>
        <v>0.46152047000002838</v>
      </c>
      <c r="W20" s="17">
        <f t="shared" si="13"/>
        <v>0.12300000000000111</v>
      </c>
      <c r="X20" s="5" t="s">
        <v>23</v>
      </c>
      <c r="Y20" s="19">
        <f t="shared" ca="1" si="16"/>
        <v>1.1930280000000195</v>
      </c>
      <c r="Z20" s="11">
        <f t="shared" ca="1" si="17"/>
        <v>0.46152047000003904</v>
      </c>
      <c r="AA20" s="19">
        <f t="shared" ca="1" si="18"/>
        <v>0.67845021000004913</v>
      </c>
      <c r="AB20" s="19">
        <f t="shared" ca="1" si="21"/>
        <v>1.7844259799999822</v>
      </c>
      <c r="AC20" s="19">
        <f t="shared" ca="1" si="20"/>
        <v>0.51457778999997039</v>
      </c>
    </row>
    <row r="21" spans="1:29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2">
        <v>0</v>
      </c>
      <c r="U21" s="83">
        <f t="shared" ca="1" si="14"/>
        <v>1.285093789999955</v>
      </c>
      <c r="V21" s="12">
        <f t="shared" ca="1" si="15"/>
        <v>0.44673174999995879</v>
      </c>
      <c r="W21" s="83">
        <f t="shared" si="13"/>
        <v>0.12300000000000111</v>
      </c>
      <c r="X21" s="5" t="s">
        <v>88</v>
      </c>
      <c r="Y21" s="19">
        <f t="shared" ca="1" si="16"/>
        <v>1.285093789999955</v>
      </c>
      <c r="Z21" s="11">
        <f t="shared" ca="1" si="17"/>
        <v>0.44673174999996945</v>
      </c>
      <c r="AA21" s="19">
        <f t="shared" ca="1" si="18"/>
        <v>0.75059260000000272</v>
      </c>
      <c r="AB21" s="19">
        <f t="shared" ca="1" si="21"/>
        <v>0.85448170999996087</v>
      </c>
      <c r="AC21" s="19">
        <f t="shared" ca="1" si="20"/>
        <v>0.53450118999995233</v>
      </c>
    </row>
    <row r="22" spans="1:29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4"/>
        <v>0.64321990999996359</v>
      </c>
      <c r="V22" s="18">
        <f t="shared" ca="1" si="15"/>
        <v>-0.17398142000002892</v>
      </c>
      <c r="W22" s="17">
        <f t="shared" si="13"/>
        <v>0.12300000000000111</v>
      </c>
      <c r="X22" s="5" t="s">
        <v>89</v>
      </c>
      <c r="Y22" s="19">
        <f t="shared" ca="1" si="16"/>
        <v>0.64321990999996359</v>
      </c>
      <c r="Z22" s="11">
        <f t="shared" ca="1" si="17"/>
        <v>-0.17398142000001826</v>
      </c>
      <c r="AA22" s="19">
        <f t="shared" ca="1" si="18"/>
        <v>0.58550812000004093</v>
      </c>
      <c r="AB22" s="19">
        <f t="shared" ca="1" si="21"/>
        <v>-0.6690402700000373</v>
      </c>
      <c r="AC22" s="19">
        <f t="shared" ca="1" si="20"/>
        <v>5.7711789999922658E-2</v>
      </c>
    </row>
    <row r="23" spans="1:29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2">
        <v>0</v>
      </c>
      <c r="U23" s="83">
        <f t="shared" ca="1" si="14"/>
        <v>0.71868042999999915</v>
      </c>
      <c r="V23" s="12">
        <f t="shared" ca="1" si="15"/>
        <v>-0.36308305000001084</v>
      </c>
      <c r="W23" s="83">
        <f t="shared" si="13"/>
        <v>0.12300000000000111</v>
      </c>
      <c r="X23" s="5" t="s">
        <v>90</v>
      </c>
      <c r="Y23" s="19">
        <f t="shared" ca="1" si="16"/>
        <v>0.71868042999999915</v>
      </c>
      <c r="Z23" s="11">
        <f t="shared" ca="1" si="17"/>
        <v>-0.36308305000000018</v>
      </c>
      <c r="AA23" s="19">
        <f t="shared" ca="1" si="18"/>
        <v>0.40512369999998832</v>
      </c>
      <c r="AB23" s="19">
        <f t="shared" ca="1" si="21"/>
        <v>-0.3862700999999884</v>
      </c>
      <c r="AC23" s="19">
        <f t="shared" ca="1" si="20"/>
        <v>0.31355673000001083</v>
      </c>
    </row>
    <row r="24" spans="1:29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4"/>
        <v>0.79346481999998986</v>
      </c>
      <c r="V24" s="18">
        <f t="shared" ca="1" si="15"/>
        <v>-0.48300240999999389</v>
      </c>
      <c r="W24" s="17">
        <f t="shared" si="13"/>
        <v>0.12300000000000111</v>
      </c>
      <c r="X24" s="5" t="s">
        <v>91</v>
      </c>
      <c r="Y24" s="19">
        <f t="shared" ca="1" si="16"/>
        <v>0.79346481999998986</v>
      </c>
      <c r="Z24" s="11">
        <f t="shared" ca="1" si="17"/>
        <v>-0.48300240999998323</v>
      </c>
      <c r="AA24" s="19">
        <f t="shared" ca="1" si="18"/>
        <v>0.25683430000003504</v>
      </c>
      <c r="AB24" s="19">
        <f t="shared" ca="1" si="21"/>
        <v>0.24785086999998107</v>
      </c>
      <c r="AC24" s="19">
        <f t="shared" ca="1" si="20"/>
        <v>0.53663051999995481</v>
      </c>
    </row>
    <row r="25" spans="1:29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2">
        <v>0</v>
      </c>
      <c r="U25" s="83">
        <f ca="1">Q25-C25-0.5*$Y$31-$Y$32</f>
        <v>0.8149346599999987</v>
      </c>
      <c r="V25" s="12">
        <f ca="1">R25+$Y$33-C25-$Y$31-$Y$32</f>
        <v>-0.52474899999999636</v>
      </c>
      <c r="W25" s="83">
        <f>$Y$34+$Y$33-$Y$32-$Y$31</f>
        <v>0.12300000000000111</v>
      </c>
      <c r="X25" s="5" t="s">
        <v>92</v>
      </c>
      <c r="Y25" s="19">
        <f t="shared" ca="1" si="16"/>
        <v>0.8149346599999987</v>
      </c>
      <c r="Z25" s="11">
        <f t="shared" ca="1" si="17"/>
        <v>-0.5247489999999857</v>
      </c>
      <c r="AA25" s="19">
        <f t="shared" ca="1" si="18"/>
        <v>0.15220984000001003</v>
      </c>
      <c r="AB25" s="19">
        <f t="shared" ca="1" si="21"/>
        <v>0.76870846999998044</v>
      </c>
      <c r="AC25" s="19">
        <f t="shared" ca="1" si="20"/>
        <v>0.66272481999998867</v>
      </c>
    </row>
    <row r="29" spans="1:29" ht="15" thickBot="1" x14ac:dyDescent="0.4"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O15" sqref="O15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25</v>
      </c>
      <c r="C2" s="71">
        <v>-318.76272273000001</v>
      </c>
      <c r="D2" s="71">
        <v>-309.53177088000001</v>
      </c>
      <c r="E2" s="71">
        <v>-299.37825076000001</v>
      </c>
      <c r="F2" s="71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94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04"/>
      <c r="B3" s="4" t="s">
        <v>7</v>
      </c>
      <c r="C3" s="71">
        <v>-317.96753795000001</v>
      </c>
      <c r="D3" s="71">
        <v>-309.28594212000002</v>
      </c>
      <c r="E3" s="71">
        <v>-299.54484732999998</v>
      </c>
      <c r="F3" s="71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94"/>
      <c r="AD3" s="64" t="s">
        <v>25</v>
      </c>
      <c r="AE3" s="67">
        <f t="shared" ref="AE3:AE6" si="7">C3-AA3-$R$4-0.5*$R$3</f>
        <v>0.90346384000001789</v>
      </c>
      <c r="AF3" s="67">
        <f t="shared" ref="AF3:AF6" si="8">D3-AA3-$R$6</f>
        <v>-0.33494032999998957</v>
      </c>
      <c r="AG3" s="67">
        <f t="shared" ref="AG3:AG6" si="9">E3-AA3-0.5*$R$3</f>
        <v>0.86715446000004404</v>
      </c>
      <c r="AH3" s="67">
        <f t="shared" ref="AH3:AH6" si="10">F3-AA3-$R$5+0.5*$R$3</f>
        <v>-0.83582826999999815</v>
      </c>
    </row>
    <row r="4" spans="1:34" x14ac:dyDescent="0.35">
      <c r="A4" s="104"/>
      <c r="B4" s="4" t="s">
        <v>8</v>
      </c>
      <c r="C4" s="71">
        <v>-318.69911223999998</v>
      </c>
      <c r="D4" s="71">
        <v>-308.60559295000002</v>
      </c>
      <c r="E4" s="72">
        <v>-300.25727468000002</v>
      </c>
      <c r="F4" s="71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94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04"/>
      <c r="B5" s="4" t="s">
        <v>28</v>
      </c>
      <c r="C5" s="71">
        <v>-318.76524065000001</v>
      </c>
      <c r="D5" s="71">
        <v>-309.58541288999999</v>
      </c>
      <c r="E5" s="71">
        <v>-300.11111705000002</v>
      </c>
      <c r="F5" s="71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-301.61691724000002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94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04" t="s">
        <v>9</v>
      </c>
      <c r="B6" s="4" t="s">
        <v>25</v>
      </c>
      <c r="C6" s="71">
        <v>-322.21242567000002</v>
      </c>
      <c r="D6" s="71">
        <v>-313.30775027999999</v>
      </c>
      <c r="E6" s="71">
        <v>-303.35061573000002</v>
      </c>
      <c r="F6" s="71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94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04"/>
      <c r="B7" s="4" t="s">
        <v>7</v>
      </c>
      <c r="C7" s="71">
        <v>-321.74879152</v>
      </c>
      <c r="D7" s="71">
        <v>-312.51299902</v>
      </c>
      <c r="E7" s="71">
        <v>-303.25702073000002</v>
      </c>
      <c r="F7" s="71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94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04"/>
      <c r="B8" s="4" t="s">
        <v>8</v>
      </c>
      <c r="C8" s="71">
        <v>-322.21391362999998</v>
      </c>
      <c r="D8" s="71">
        <v>-313.3192229</v>
      </c>
      <c r="E8" s="72">
        <v>-303.65727085999998</v>
      </c>
      <c r="F8" s="71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94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04"/>
      <c r="B9" s="4" t="s">
        <v>28</v>
      </c>
      <c r="C9" s="71">
        <v>-322.10702859000003</v>
      </c>
      <c r="D9" s="71">
        <v>-313.35907543000002</v>
      </c>
      <c r="E9" s="71">
        <v>-303.61556780000001</v>
      </c>
      <c r="F9" s="71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94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04" t="s">
        <v>10</v>
      </c>
      <c r="B10" s="4" t="s">
        <v>25</v>
      </c>
      <c r="C10" s="71">
        <v>-321.05795696000001</v>
      </c>
      <c r="D10" s="71">
        <v>-312.38800830000002</v>
      </c>
      <c r="E10" s="71">
        <v>-303.08458664</v>
      </c>
      <c r="F10" s="71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94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04" t="s">
        <v>10</v>
      </c>
      <c r="B11" s="4" t="s">
        <v>7</v>
      </c>
      <c r="C11" s="71">
        <v>-320.52002625</v>
      </c>
      <c r="D11" s="71">
        <v>-312.18286558</v>
      </c>
      <c r="E11" s="71">
        <v>-302.05342321000001</v>
      </c>
      <c r="F11" s="71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94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04" t="s">
        <v>10</v>
      </c>
      <c r="B12" s="4" t="s">
        <v>8</v>
      </c>
      <c r="C12" s="71">
        <v>-321.08356671000001</v>
      </c>
      <c r="D12" s="71">
        <v>-312.35989651</v>
      </c>
      <c r="E12" s="71">
        <v>-302.68027991000002</v>
      </c>
      <c r="F12" s="71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94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04" t="s">
        <v>10</v>
      </c>
      <c r="B13" s="4" t="s">
        <v>28</v>
      </c>
      <c r="C13" s="71">
        <v>-321.17281321000002</v>
      </c>
      <c r="D13" s="71">
        <v>-312.41639161000001</v>
      </c>
      <c r="E13" s="71">
        <v>-302.42339870000001</v>
      </c>
      <c r="F13" s="71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94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04" t="s">
        <v>87</v>
      </c>
      <c r="B14" s="60" t="s">
        <v>25</v>
      </c>
      <c r="C14" s="69">
        <v>-320.01558968000001</v>
      </c>
      <c r="D14" s="69">
        <v>-311.64921071999999</v>
      </c>
      <c r="E14" s="69">
        <v>-302.26319710000001</v>
      </c>
      <c r="F14" s="69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 s="11">
        <f>MIN(E15:E17)</f>
        <v>-301.61691724000002</v>
      </c>
      <c r="O14">
        <f t="shared" ref="O14" si="43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94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04" t="s">
        <v>87</v>
      </c>
      <c r="B15" s="60" t="s">
        <v>7</v>
      </c>
      <c r="C15" s="69">
        <v>-319.70249301000001</v>
      </c>
      <c r="D15" s="69">
        <v>-310.74110897999998</v>
      </c>
      <c r="E15" s="69">
        <v>-301.15563202999999</v>
      </c>
      <c r="F15" s="69">
        <v>-305.72902384000002</v>
      </c>
      <c r="L15" s="63" t="str">
        <f t="shared" ref="L15" si="44">INDEX($B$2:$B$5, MATCH(MIN(C14:C17),C14:C17,0))</f>
        <v>hollow3</v>
      </c>
      <c r="M15" s="63" t="str">
        <f t="shared" ref="M15" si="45">INDEX($B$2:$B$5, MATCH(MIN(D14:D17),D14:D17,0))</f>
        <v>hollow3</v>
      </c>
      <c r="N15" s="63" t="str">
        <f t="shared" ref="N15" si="46">INDEX($B$2:$B$5, MATCH(MIN(E14:E17),E14:E17,0))</f>
        <v>top2</v>
      </c>
      <c r="O15" s="63" t="str">
        <f t="shared" ref="O15" si="47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94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04" t="s">
        <v>87</v>
      </c>
      <c r="B16" s="60" t="s">
        <v>8</v>
      </c>
      <c r="C16" s="69">
        <v>-320.24920035000002</v>
      </c>
      <c r="D16" s="69">
        <v>-311.71863981000001</v>
      </c>
      <c r="E16" s="69">
        <v>-301.52626620000001</v>
      </c>
      <c r="F16" s="69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94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04" t="s">
        <v>87</v>
      </c>
      <c r="B17" s="60" t="s">
        <v>28</v>
      </c>
      <c r="C17" s="69">
        <v>-320.45996530999997</v>
      </c>
      <c r="D17" s="69">
        <v>-311.72267986000003</v>
      </c>
      <c r="E17" s="69">
        <v>-301.61691724000002</v>
      </c>
      <c r="F17" s="69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94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04" t="s">
        <v>11</v>
      </c>
      <c r="B18" s="4" t="s">
        <v>25</v>
      </c>
      <c r="C18" s="71">
        <v>-317.56721570000002</v>
      </c>
      <c r="D18" s="71">
        <v>-309.33615458000003</v>
      </c>
      <c r="E18" s="71">
        <v>-299.66138245000002</v>
      </c>
      <c r="F18" s="71">
        <v>-305.14222228</v>
      </c>
      <c r="G18">
        <f>MIN(C18:C21)-C18</f>
        <v>-7.676392999997006E-2</v>
      </c>
      <c r="H18">
        <f t="shared" ref="H18" si="48">MIN(D18:D21)-D18</f>
        <v>-3.201675999997633E-2</v>
      </c>
      <c r="I18">
        <f t="shared" ref="I18" si="49">MIN(E18:E21)-E18</f>
        <v>0</v>
      </c>
      <c r="J18">
        <f t="shared" ref="J18" si="50">MIN(F18:F21)-F18</f>
        <v>0</v>
      </c>
      <c r="L18">
        <f t="shared" ref="L18" si="51">MIN(C18:C21)</f>
        <v>-317.64397962999999</v>
      </c>
      <c r="M18">
        <f t="shared" ref="M18" si="52">MIN(D18:D21)</f>
        <v>-309.36817134</v>
      </c>
      <c r="N18">
        <f t="shared" ref="N18" si="53">MIN(E18:E21)</f>
        <v>-299.66138245000002</v>
      </c>
      <c r="O18">
        <f t="shared" ref="O18" si="54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94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04" t="s">
        <v>11</v>
      </c>
      <c r="B19" s="4" t="s">
        <v>7</v>
      </c>
      <c r="C19" s="71">
        <v>-317.20922990000003</v>
      </c>
      <c r="D19" s="71">
        <v>-308.10334776000002</v>
      </c>
      <c r="E19" s="71">
        <v>-298.77450524</v>
      </c>
      <c r="F19" s="71">
        <v>-303.21869576</v>
      </c>
      <c r="L19" s="63" t="str">
        <f t="shared" ref="L19" si="55">INDEX($B$2:$B$5, MATCH(MIN(C18:C21),C18:C21,0))</f>
        <v>hollow1</v>
      </c>
      <c r="M19" s="63" t="str">
        <f t="shared" ref="M19" si="56">INDEX($B$2:$B$5, MATCH(MIN(D18:D21),D18:D21,0))</f>
        <v>hollow3</v>
      </c>
      <c r="N19" s="63" t="str">
        <f t="shared" ref="N19" si="57">INDEX($B$2:$B$5, MATCH(MIN(E18:E21),E18:E21,0))</f>
        <v>top2</v>
      </c>
      <c r="O19" s="63" t="str">
        <f t="shared" ref="O19" si="58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94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04" t="s">
        <v>11</v>
      </c>
      <c r="B20" s="4" t="s">
        <v>8</v>
      </c>
      <c r="C20" s="71">
        <v>-317.64397962999999</v>
      </c>
      <c r="D20" s="71">
        <v>-309.35908411999998</v>
      </c>
      <c r="E20" s="72">
        <v>-298.97123061999997</v>
      </c>
      <c r="F20" s="71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94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04" t="s">
        <v>11</v>
      </c>
      <c r="B21" s="4" t="s">
        <v>28</v>
      </c>
      <c r="C21" s="71">
        <v>-317.16493473000003</v>
      </c>
      <c r="D21" s="71">
        <v>-309.36817134</v>
      </c>
      <c r="E21" s="71">
        <v>-299.19142993999998</v>
      </c>
      <c r="F21" s="71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94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04" t="s">
        <v>12</v>
      </c>
      <c r="B22" s="4" t="s">
        <v>25</v>
      </c>
      <c r="C22" s="71">
        <v>-315.05926661000001</v>
      </c>
      <c r="D22" s="71">
        <v>-306.81381160000001</v>
      </c>
      <c r="E22" s="71">
        <v>-297.15002884</v>
      </c>
      <c r="F22" s="71">
        <v>-301.81473500999999</v>
      </c>
      <c r="G22">
        <f>MIN(C22:C25)-C22</f>
        <v>-0.10295308999997133</v>
      </c>
      <c r="H22">
        <f t="shared" ref="H22" si="59">MIN(D22:D25)-D22</f>
        <v>0</v>
      </c>
      <c r="I22">
        <f t="shared" ref="I22" si="60">MIN(E22:E25)-E22</f>
        <v>0</v>
      </c>
      <c r="J22">
        <f t="shared" ref="J22" si="61">MIN(F22:F25)-F22</f>
        <v>-6.4135819999989963E-2</v>
      </c>
      <c r="L22">
        <f t="shared" ref="L22" si="62">MIN(C22:C25)</f>
        <v>-315.16221969999998</v>
      </c>
      <c r="M22">
        <f t="shared" ref="M22" si="63">MIN(D22:D25)</f>
        <v>-306.81381160000001</v>
      </c>
      <c r="N22">
        <f t="shared" ref="N22" si="64">MIN(E22:E25)</f>
        <v>-297.15002884</v>
      </c>
      <c r="O22">
        <f t="shared" ref="O22" si="65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94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04" t="s">
        <v>12</v>
      </c>
      <c r="B23" s="4" t="s">
        <v>7</v>
      </c>
      <c r="C23" s="71">
        <v>-314.73713199000002</v>
      </c>
      <c r="D23" s="71">
        <v>-305.41145734999998</v>
      </c>
      <c r="E23" s="71">
        <v>-296.14978292000001</v>
      </c>
      <c r="F23" s="71">
        <v>-301.02369152</v>
      </c>
      <c r="L23" s="63" t="str">
        <f t="shared" ref="L23" si="66">INDEX($B$2:$B$5, MATCH(MIN(C22:C25),C22:C25,0))</f>
        <v>hollow1</v>
      </c>
      <c r="M23" s="63" t="str">
        <f t="shared" ref="M23" si="67">INDEX($B$2:$B$5, MATCH(MIN(D22:D25),D22:D25,0))</f>
        <v>top2</v>
      </c>
      <c r="N23" s="63" t="str">
        <f t="shared" ref="N23" si="68">INDEX($B$2:$B$5, MATCH(MIN(E22:E25),E22:E25,0))</f>
        <v>top2</v>
      </c>
      <c r="O23" s="63" t="str">
        <f t="shared" ref="O23" si="69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94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04" t="s">
        <v>12</v>
      </c>
      <c r="B24" s="4" t="s">
        <v>8</v>
      </c>
      <c r="C24" s="71">
        <v>-315.16221969999998</v>
      </c>
      <c r="D24" s="71">
        <v>-306.48656041999999</v>
      </c>
      <c r="E24" s="71">
        <v>-296.52359531000002</v>
      </c>
      <c r="F24" s="71">
        <v>-301.39848419999998</v>
      </c>
      <c r="AA24">
        <f t="shared" si="18"/>
        <v>-293.22814670999998</v>
      </c>
      <c r="AC24" s="94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04" t="s">
        <v>12</v>
      </c>
      <c r="B25" s="4" t="s">
        <v>28</v>
      </c>
      <c r="C25" s="71">
        <v>-314.49963200000002</v>
      </c>
      <c r="D25" s="71">
        <v>-306.80928304000003</v>
      </c>
      <c r="E25" s="71">
        <v>-296.7775595</v>
      </c>
      <c r="F25" s="71">
        <v>-301.87887082999998</v>
      </c>
      <c r="AA25">
        <f t="shared" si="18"/>
        <v>-293.22814670999998</v>
      </c>
      <c r="AC25" s="94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04" t="s">
        <v>13</v>
      </c>
      <c r="B26" s="4" t="s">
        <v>25</v>
      </c>
      <c r="C26" s="71">
        <v>-311.96289841999999</v>
      </c>
      <c r="D26" s="71">
        <v>-303.51665842</v>
      </c>
      <c r="E26" s="71">
        <v>-294.22941234000001</v>
      </c>
      <c r="F26" s="71">
        <v>-298.67299967999998</v>
      </c>
      <c r="G26">
        <f>MIN(C26:C29)-C26</f>
        <v>-8.8175610000007509E-2</v>
      </c>
      <c r="H26">
        <f t="shared" ref="H26" si="70">MIN(D26:D29)-D26</f>
        <v>-0.24283241000000544</v>
      </c>
      <c r="I26">
        <f t="shared" ref="I26" si="71">MIN(E26:E29)-E26</f>
        <v>0</v>
      </c>
      <c r="J26">
        <f t="shared" ref="J26" si="72">MIN(F26:F29)-F26</f>
        <v>-0.76593238000003794</v>
      </c>
      <c r="L26">
        <f t="shared" ref="L26" si="73">MIN(C26:C29)</f>
        <v>-312.05107403</v>
      </c>
      <c r="M26">
        <f t="shared" ref="M26" si="74">MIN(D26:D29)</f>
        <v>-303.75949083</v>
      </c>
      <c r="N26">
        <f t="shared" ref="N26" si="75">MIN(E26:E29)</f>
        <v>-294.22941234000001</v>
      </c>
      <c r="O26">
        <f>MIN(F26:F28)</f>
        <v>-298.67299967999998</v>
      </c>
      <c r="AA26">
        <f t="shared" si="18"/>
        <v>-290.52983123000001</v>
      </c>
      <c r="AC26" s="94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04" t="s">
        <v>13</v>
      </c>
      <c r="B27" s="4" t="s">
        <v>7</v>
      </c>
      <c r="C27" s="71">
        <v>-311.97462372000001</v>
      </c>
      <c r="D27" s="71">
        <v>-302.87008713</v>
      </c>
      <c r="E27" s="71">
        <v>-293.47147487000001</v>
      </c>
      <c r="F27" s="71">
        <v>-298.07209560000001</v>
      </c>
      <c r="L27" s="63" t="str">
        <f t="shared" ref="L27" si="76">INDEX($B$2:$B$5, MATCH(MIN(C26:C29),C26:C29,0))</f>
        <v>hollow1</v>
      </c>
      <c r="M27" s="63" t="str">
        <f t="shared" ref="M27" si="77">INDEX($B$2:$B$5, MATCH(MIN(D26:D29),D26:D29,0))</f>
        <v>hollow3</v>
      </c>
      <c r="N27" s="63" t="str">
        <f t="shared" ref="N27" si="78">INDEX($B$2:$B$5, MATCH(MIN(E26:E29),E26:E29,0))</f>
        <v>top2</v>
      </c>
      <c r="O27" s="63" t="str">
        <f t="shared" ref="O27" si="79">INDEX($B$2:$B$5, MATCH(MIN(F26:F29),F26:F29,0))</f>
        <v>hollow3</v>
      </c>
      <c r="AA27">
        <f t="shared" si="18"/>
        <v>-290.52983123000001</v>
      </c>
      <c r="AC27" s="94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04" t="s">
        <v>13</v>
      </c>
      <c r="B28" s="4" t="s">
        <v>8</v>
      </c>
      <c r="C28" s="71">
        <v>-312.05107403</v>
      </c>
      <c r="D28" s="71">
        <v>-303.49217392999998</v>
      </c>
      <c r="E28" s="71">
        <v>-293.67868607999998</v>
      </c>
      <c r="F28" s="71">
        <v>-298.04748322</v>
      </c>
      <c r="AA28">
        <f t="shared" si="18"/>
        <v>-290.52983123000001</v>
      </c>
      <c r="AC28" s="94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04" t="s">
        <v>13</v>
      </c>
      <c r="B29" s="4" t="s">
        <v>28</v>
      </c>
      <c r="C29" s="71">
        <v>-311.91186914999997</v>
      </c>
      <c r="D29" s="71">
        <v>-303.75949083</v>
      </c>
      <c r="E29" s="71">
        <v>-293.97597401000002</v>
      </c>
      <c r="F29" s="71">
        <v>-299.43893206000001</v>
      </c>
      <c r="AA29">
        <f t="shared" si="18"/>
        <v>-290.52983123000001</v>
      </c>
      <c r="AC29" s="94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04" t="s">
        <v>14</v>
      </c>
      <c r="B30" s="4" t="s">
        <v>25</v>
      </c>
      <c r="C30" s="71">
        <v>-307.90488656999997</v>
      </c>
      <c r="D30" s="71">
        <v>-299.12033179000002</v>
      </c>
      <c r="E30" s="71">
        <v>-290.41117222999998</v>
      </c>
      <c r="F30" s="71">
        <v>-294.38321200000001</v>
      </c>
      <c r="G30">
        <f>MIN(C30:C33)-C30</f>
        <v>-8.7603770000043824E-2</v>
      </c>
      <c r="H30">
        <f t="shared" ref="H30" si="80">MIN(D30:D33)-D30</f>
        <v>-6.3813699999855089E-3</v>
      </c>
      <c r="I30">
        <f t="shared" ref="I30" si="81">MIN(E30:E33)-E30</f>
        <v>0</v>
      </c>
      <c r="J30">
        <f t="shared" ref="J30" si="82">MIN(F30:F33)-F30</f>
        <v>-1.8102966700000138</v>
      </c>
      <c r="L30">
        <f t="shared" ref="L30" si="83">MIN(C30:C33)</f>
        <v>-307.99249034000002</v>
      </c>
      <c r="M30">
        <f t="shared" ref="M30" si="84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94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04" t="s">
        <v>14</v>
      </c>
      <c r="B31" s="4" t="s">
        <v>7</v>
      </c>
      <c r="C31" s="71">
        <v>-307.95491171999998</v>
      </c>
      <c r="D31" s="71">
        <v>-298.87251157999998</v>
      </c>
      <c r="E31" s="71">
        <v>-289.50361531999999</v>
      </c>
      <c r="F31" s="71">
        <v>-294.14165150000002</v>
      </c>
      <c r="L31" s="63" t="str">
        <f t="shared" ref="L31" si="85">INDEX($B$2:$B$5, MATCH(MIN(C30:C33),C30:C33,0))</f>
        <v>hollow3</v>
      </c>
      <c r="M31" s="63" t="str">
        <f t="shared" ref="M31" si="86">INDEX($B$2:$B$5, MATCH(MIN(D30:D33),D30:D33,0))</f>
        <v>hollow3</v>
      </c>
      <c r="N31" s="63" t="str">
        <f t="shared" ref="N31" si="87">INDEX($B$2:$B$5, MATCH(MIN(E30:E33),E30:E33,0))</f>
        <v>top2</v>
      </c>
      <c r="O31" s="63" t="str">
        <f t="shared" ref="O31" si="88">INDEX($B$2:$B$5, MATCH(MIN(F30:F33),F30:F33,0))</f>
        <v>hollow3</v>
      </c>
      <c r="AA31">
        <f t="shared" si="18"/>
        <v>-286.47120063</v>
      </c>
      <c r="AC31" s="94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04" t="s">
        <v>14</v>
      </c>
      <c r="B32" s="4" t="s">
        <v>8</v>
      </c>
      <c r="C32" s="71">
        <v>-307.91578681999999</v>
      </c>
      <c r="D32" s="71">
        <v>-298.4601376</v>
      </c>
      <c r="E32" s="71">
        <v>-289.44756409000001</v>
      </c>
      <c r="F32" s="71">
        <v>-294.18805271000002</v>
      </c>
      <c r="AA32">
        <f t="shared" si="18"/>
        <v>-286.47120063</v>
      </c>
      <c r="AC32" s="94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04" t="s">
        <v>14</v>
      </c>
      <c r="B33" s="4" t="s">
        <v>28</v>
      </c>
      <c r="C33" s="71">
        <v>-307.99249034000002</v>
      </c>
      <c r="D33" s="71">
        <v>-299.12671316000001</v>
      </c>
      <c r="E33" s="71">
        <v>-289.79248633999998</v>
      </c>
      <c r="F33" s="71">
        <v>-296.19350867000003</v>
      </c>
      <c r="AA33">
        <f t="shared" si="18"/>
        <v>-286.47120063</v>
      </c>
      <c r="AC33" s="94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04" t="s">
        <v>15</v>
      </c>
      <c r="B34" s="4" t="s">
        <v>25</v>
      </c>
      <c r="C34" s="71">
        <v>-301.48297665000001</v>
      </c>
      <c r="D34" s="71">
        <v>-293.01351407999999</v>
      </c>
      <c r="E34" s="71">
        <v>-282.86872425000001</v>
      </c>
      <c r="F34" s="71">
        <v>-288.56248565999999</v>
      </c>
      <c r="G34">
        <f>MIN(C34:C37)-C34</f>
        <v>-0.42788821999999982</v>
      </c>
      <c r="H34">
        <f t="shared" ref="H34" si="89">MIN(D34:D37)-D34</f>
        <v>0</v>
      </c>
      <c r="I34">
        <f t="shared" ref="I34" si="90">MIN(E34:E37)-E34</f>
        <v>-0.85803913000000875</v>
      </c>
      <c r="J34">
        <f t="shared" ref="J34" si="91">MIN(F34:F37)-F34</f>
        <v>-1.7871243900000309</v>
      </c>
      <c r="L34">
        <f t="shared" ref="L34" si="92">MIN(C34:C37)</f>
        <v>-301.91086487000001</v>
      </c>
      <c r="M34">
        <f t="shared" ref="M34" si="93">MIN(D34:D37)</f>
        <v>-293.01351407999999</v>
      </c>
      <c r="N34">
        <f t="shared" ref="N34" si="94">MIN(E34:E37)</f>
        <v>-283.72676338000002</v>
      </c>
      <c r="O34">
        <f>MIN(F34:F36)</f>
        <v>-288.74500655000003</v>
      </c>
      <c r="AA34">
        <f t="shared" si="18"/>
        <v>-280.70768591000001</v>
      </c>
      <c r="AC34" s="94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04" t="s">
        <v>15</v>
      </c>
      <c r="B35" s="4" t="s">
        <v>7</v>
      </c>
      <c r="C35" s="71">
        <v>-301.91086487000001</v>
      </c>
      <c r="D35" s="71">
        <v>-292.84299406999997</v>
      </c>
      <c r="E35" s="71">
        <v>-283.50355802000001</v>
      </c>
      <c r="F35" s="71">
        <v>-288.27986436999998</v>
      </c>
      <c r="L35" s="63" t="str">
        <f t="shared" ref="L35" si="95">INDEX($B$2:$B$5, MATCH(MIN(C34:C37),C34:C37,0))</f>
        <v>top</v>
      </c>
      <c r="M35" s="63" t="str">
        <f t="shared" ref="M35" si="96">INDEX($B$2:$B$5, MATCH(MIN(D34:D37),D34:D37,0))</f>
        <v>top2</v>
      </c>
      <c r="N35" s="63" t="str">
        <f t="shared" ref="N35" si="97">INDEX($B$2:$B$5, MATCH(MIN(E34:E37),E34:E37,0))</f>
        <v>hollow3</v>
      </c>
      <c r="O35" s="63" t="str">
        <f t="shared" ref="O35" si="98">INDEX($B$2:$B$5, MATCH(MIN(F34:F37),F34:F37,0))</f>
        <v>hollow3</v>
      </c>
      <c r="AA35">
        <f t="shared" si="18"/>
        <v>-280.70768591000001</v>
      </c>
      <c r="AC35" s="94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04" t="s">
        <v>15</v>
      </c>
      <c r="B36" s="4" t="s">
        <v>8</v>
      </c>
      <c r="C36" s="71">
        <v>-301.47885581999998</v>
      </c>
      <c r="D36" s="71">
        <v>-292.92956158999999</v>
      </c>
      <c r="E36" s="71">
        <v>-283.34172891999998</v>
      </c>
      <c r="F36" s="71">
        <v>-288.74500655000003</v>
      </c>
      <c r="AA36">
        <f t="shared" si="18"/>
        <v>-280.70768591000001</v>
      </c>
      <c r="AC36" s="94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04" t="s">
        <v>15</v>
      </c>
      <c r="B37" s="4" t="s">
        <v>28</v>
      </c>
      <c r="C37" s="71">
        <v>-301.90880668</v>
      </c>
      <c r="D37" s="71">
        <v>-292.94031610000002</v>
      </c>
      <c r="E37" s="71">
        <v>-283.72676338000002</v>
      </c>
      <c r="F37" s="71">
        <v>-290.34961005000002</v>
      </c>
      <c r="AA37">
        <f t="shared" si="18"/>
        <v>-280.70768591000001</v>
      </c>
      <c r="AC37" s="94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04" t="s">
        <v>16</v>
      </c>
      <c r="B38" s="4" t="s">
        <v>25</v>
      </c>
      <c r="C38" s="71">
        <v>-294.97634564999998</v>
      </c>
      <c r="D38" s="71">
        <v>-285.68811354000002</v>
      </c>
      <c r="E38" s="71">
        <v>-276.51250277999998</v>
      </c>
      <c r="F38" s="71">
        <v>-282.43812171000002</v>
      </c>
      <c r="G38">
        <f>MIN(C38:C41)-C38</f>
        <v>-5.1959099999976388E-3</v>
      </c>
      <c r="H38">
        <f t="shared" ref="H38" si="99">MIN(D38:D41)-D38</f>
        <v>-0.16439504999999599</v>
      </c>
      <c r="I38">
        <f t="shared" ref="I38" si="100">MIN(E38:E41)-E38</f>
        <v>0</v>
      </c>
      <c r="J38">
        <f t="shared" ref="J38" si="101">MIN(F38:F41)-F38</f>
        <v>-0.30761967999995932</v>
      </c>
      <c r="L38">
        <f t="shared" ref="L38" si="102">MIN(C38:C41)</f>
        <v>-294.98154155999998</v>
      </c>
      <c r="M38">
        <f t="shared" ref="M38" si="103">MIN(D38:D41)</f>
        <v>-285.85250859000001</v>
      </c>
      <c r="N38">
        <f t="shared" ref="N38" si="104">MIN(E38:E41)</f>
        <v>-276.51250277999998</v>
      </c>
      <c r="O38">
        <f t="shared" ref="O38" si="105">MIN(F38:F41)</f>
        <v>-282.74574138999998</v>
      </c>
      <c r="AA38">
        <f t="shared" si="18"/>
        <v>-273.44428147000002</v>
      </c>
      <c r="AC38" s="94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04" t="s">
        <v>16</v>
      </c>
      <c r="B39" s="4" t="s">
        <v>7</v>
      </c>
      <c r="C39" s="71">
        <v>-294.83997948000001</v>
      </c>
      <c r="D39" s="71">
        <v>-285.85250859000001</v>
      </c>
      <c r="E39" s="71">
        <v>-276.29909520000001</v>
      </c>
      <c r="F39" s="71">
        <v>-282.74574138999998</v>
      </c>
      <c r="L39" s="63" t="str">
        <f t="shared" ref="L39" si="106">INDEX($B$2:$B$5, MATCH(MIN(C38:C41),C38:C41,0))</f>
        <v>hollow1</v>
      </c>
      <c r="M39" s="63" t="str">
        <f t="shared" ref="M39" si="107">INDEX($B$2:$B$5, MATCH(MIN(D38:D41),D38:D41,0))</f>
        <v>top</v>
      </c>
      <c r="N39" s="63" t="str">
        <f t="shared" ref="N39" si="108">INDEX($B$2:$B$5, MATCH(MIN(E38:E41),E38:E41,0))</f>
        <v>top2</v>
      </c>
      <c r="O39" s="63" t="str">
        <f t="shared" ref="O39" si="109">INDEX($B$2:$B$5, MATCH(MIN(F38:F41),F38:F41,0))</f>
        <v>top</v>
      </c>
      <c r="AA39">
        <f t="shared" si="18"/>
        <v>-273.44428147000002</v>
      </c>
      <c r="AC39" s="94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04" t="s">
        <v>16</v>
      </c>
      <c r="B40" s="4" t="s">
        <v>8</v>
      </c>
      <c r="C40" s="71">
        <v>-294.98154155999998</v>
      </c>
      <c r="D40" s="71">
        <v>-285.68119295000002</v>
      </c>
      <c r="E40" s="71">
        <v>-275.74751091000002</v>
      </c>
      <c r="F40" s="71">
        <v>-282.38312639999998</v>
      </c>
      <c r="AA40">
        <f t="shared" si="18"/>
        <v>-273.44428147000002</v>
      </c>
      <c r="AC40" s="94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04" t="s">
        <v>16</v>
      </c>
      <c r="B41" s="4" t="s">
        <v>28</v>
      </c>
      <c r="C41" s="75">
        <v>-294.86687275999998</v>
      </c>
      <c r="D41" s="71">
        <v>-285.71019455999999</v>
      </c>
      <c r="E41" s="71">
        <v>-276.47691722000002</v>
      </c>
      <c r="F41" s="71">
        <v>-282.43383492999999</v>
      </c>
      <c r="AA41">
        <f t="shared" si="18"/>
        <v>-273.44428147000002</v>
      </c>
      <c r="AC41" s="94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04" t="s">
        <v>17</v>
      </c>
      <c r="B42" s="4" t="s">
        <v>25</v>
      </c>
      <c r="C42" s="71">
        <v>-320.48008678999997</v>
      </c>
      <c r="D42" s="71">
        <v>-310.24793936999998</v>
      </c>
      <c r="E42" s="71">
        <v>-301.08537181999998</v>
      </c>
      <c r="F42" s="71">
        <v>-308.39400467000002</v>
      </c>
      <c r="G42">
        <f>MIN(C42:C45)-C42</f>
        <v>-1.6971990000001824E-2</v>
      </c>
      <c r="H42">
        <f t="shared" ref="H42" si="110">MIN(D42:D45)-D42</f>
        <v>0</v>
      </c>
      <c r="I42">
        <f t="shared" ref="I42" si="111">MIN(E42:E45)-E42</f>
        <v>-0.95752115000004778</v>
      </c>
      <c r="J42">
        <f t="shared" ref="J42" si="112">MIN(F42:F45)-F42</f>
        <v>-7.9093709999995099E-2</v>
      </c>
      <c r="L42">
        <f t="shared" ref="L42" si="113">MIN(C42:C45)</f>
        <v>-320.49705877999997</v>
      </c>
      <c r="M42">
        <f t="shared" ref="M42" si="114">MIN(D42:D45)</f>
        <v>-310.24793936999998</v>
      </c>
      <c r="N42">
        <f t="shared" ref="N42" si="115">MIN(E42:E45)</f>
        <v>-302.04289297000003</v>
      </c>
      <c r="O42">
        <f t="shared" ref="O42" si="116">MIN(F42:F45)</f>
        <v>-308.47309838000001</v>
      </c>
      <c r="AA42">
        <f t="shared" si="18"/>
        <v>-297.57701394999998</v>
      </c>
      <c r="AC42" s="94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04" t="s">
        <v>17</v>
      </c>
      <c r="B43" s="4" t="s">
        <v>7</v>
      </c>
      <c r="C43" s="71">
        <v>-320.49705877999997</v>
      </c>
      <c r="D43" s="71">
        <v>-310.14738844999999</v>
      </c>
      <c r="E43" s="71">
        <v>-300.23872733000002</v>
      </c>
      <c r="F43" s="71">
        <v>-308.26331519000001</v>
      </c>
      <c r="L43" s="63" t="str">
        <f t="shared" ref="L43" si="117">INDEX($B$2:$B$5, MATCH(MIN(C42:C45),C42:C45,0))</f>
        <v>top</v>
      </c>
      <c r="M43" s="63" t="str">
        <f t="shared" ref="M43" si="118">INDEX($B$2:$B$5, MATCH(MIN(D42:D45),D42:D45,0))</f>
        <v>top2</v>
      </c>
      <c r="N43" s="63" t="str">
        <f t="shared" ref="N43" si="119">INDEX($B$2:$B$5, MATCH(MIN(E42:E45),E42:E45,0))</f>
        <v>hollow3</v>
      </c>
      <c r="O43" s="63" t="str">
        <f t="shared" ref="O43" si="120">INDEX($B$2:$B$5, MATCH(MIN(F42:F45),F42:F45,0))</f>
        <v>hollow3</v>
      </c>
      <c r="AA43">
        <f t="shared" si="18"/>
        <v>-297.57701394999998</v>
      </c>
      <c r="AC43" s="94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04" t="s">
        <v>17</v>
      </c>
      <c r="B44" s="4" t="s">
        <v>8</v>
      </c>
      <c r="C44" s="71">
        <v>-320.15710436000001</v>
      </c>
      <c r="D44" s="71">
        <v>-309.42208209</v>
      </c>
      <c r="E44" s="71">
        <v>-301.08541946999998</v>
      </c>
      <c r="F44" s="71">
        <v>-307.63383819000001</v>
      </c>
      <c r="AA44">
        <f t="shared" si="18"/>
        <v>-297.57701394999998</v>
      </c>
      <c r="AC44" s="94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04" t="s">
        <v>17</v>
      </c>
      <c r="B45" s="4" t="s">
        <v>28</v>
      </c>
      <c r="C45" s="71">
        <v>-320.05399468000002</v>
      </c>
      <c r="D45" s="71">
        <v>-310.24498223000001</v>
      </c>
      <c r="E45" s="74">
        <v>-302.04289297000003</v>
      </c>
      <c r="F45" s="71">
        <v>-308.47309838000001</v>
      </c>
      <c r="AA45">
        <f t="shared" si="18"/>
        <v>-297.57701394999998</v>
      </c>
      <c r="AC45" s="94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04" t="s">
        <v>18</v>
      </c>
      <c r="B46" s="4" t="s">
        <v>25</v>
      </c>
      <c r="C46" s="71">
        <v>-323.61248444</v>
      </c>
      <c r="D46" s="71">
        <v>-314.39138716000002</v>
      </c>
      <c r="E46" s="71">
        <v>-304.66084723</v>
      </c>
      <c r="F46" s="71">
        <v>-311.95225414999999</v>
      </c>
      <c r="G46">
        <f>MIN(C46:C49)-C46</f>
        <v>-0.10146530999998049</v>
      </c>
      <c r="H46">
        <f t="shared" ref="H46" si="121">MIN(D46:D49)-D46</f>
        <v>-0.1254035299999714</v>
      </c>
      <c r="I46">
        <f t="shared" ref="I46" si="122">MIN(E46:E49)-E46</f>
        <v>-0.37999149000000898</v>
      </c>
      <c r="J46">
        <f t="shared" ref="J46" si="123">MIN(F46:F49)-F46</f>
        <v>-6.5472030000023551E-2</v>
      </c>
      <c r="L46">
        <f t="shared" ref="L46" si="124">MIN(C46:C49)</f>
        <v>-323.71394974999998</v>
      </c>
      <c r="M46">
        <f t="shared" ref="M46" si="125">MIN(D46:D49)</f>
        <v>-314.51679068999999</v>
      </c>
      <c r="N46">
        <f t="shared" ref="N46" si="126">MIN(E46:E49)</f>
        <v>-305.04083872000001</v>
      </c>
      <c r="O46">
        <f t="shared" ref="O46" si="127">MIN(F46:F49)</f>
        <v>-312.01772618000001</v>
      </c>
      <c r="AA46">
        <f t="shared" si="18"/>
        <v>-301.57916668000001</v>
      </c>
      <c r="AC46" s="94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04" t="s">
        <v>18</v>
      </c>
      <c r="B47" s="4" t="s">
        <v>7</v>
      </c>
      <c r="C47" s="71">
        <v>-323.28996725000002</v>
      </c>
      <c r="D47" s="71">
        <v>-313.48975672</v>
      </c>
      <c r="E47" s="71">
        <v>-304.46250441000001</v>
      </c>
      <c r="F47" s="71">
        <v>-311.55382573999998</v>
      </c>
      <c r="L47" s="63" t="str">
        <f t="shared" ref="L47" si="128">INDEX($B$2:$B$5, MATCH(MIN(C46:C49),C46:C49,0))</f>
        <v>hollow3</v>
      </c>
      <c r="M47" s="63" t="str">
        <f t="shared" ref="M47" si="129">INDEX($B$2:$B$5, MATCH(MIN(D46:D49),D46:D49,0))</f>
        <v>hollow3</v>
      </c>
      <c r="N47" s="63" t="str">
        <f t="shared" ref="N47" si="130">INDEX($B$2:$B$5, MATCH(MIN(E46:E49),E46:E49,0))</f>
        <v>hollow3</v>
      </c>
      <c r="O47" s="63" t="str">
        <f t="shared" ref="O47" si="131">INDEX($B$2:$B$5, MATCH(MIN(F46:F49),F46:F49,0))</f>
        <v>hollow3</v>
      </c>
      <c r="AA47">
        <f t="shared" si="18"/>
        <v>-301.57916668000001</v>
      </c>
      <c r="AC47" s="94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04" t="s">
        <v>18</v>
      </c>
      <c r="B48" s="4" t="s">
        <v>8</v>
      </c>
      <c r="C48" s="71">
        <v>-323.45628098999998</v>
      </c>
      <c r="D48" s="71">
        <v>-314.38959076999998</v>
      </c>
      <c r="E48" s="71">
        <v>-304.81129007999999</v>
      </c>
      <c r="F48" s="71">
        <v>-310.98620333999997</v>
      </c>
      <c r="AA48">
        <f t="shared" si="18"/>
        <v>-301.57916668000001</v>
      </c>
      <c r="AC48" s="94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04" t="s">
        <v>18</v>
      </c>
      <c r="B49" s="4" t="s">
        <v>28</v>
      </c>
      <c r="C49" s="71">
        <v>-323.71394974999998</v>
      </c>
      <c r="D49" s="71">
        <v>-314.51679068999999</v>
      </c>
      <c r="E49" s="72">
        <v>-305.04083872000001</v>
      </c>
      <c r="F49" s="71">
        <v>-312.01772618000001</v>
      </c>
      <c r="AA49">
        <f t="shared" si="18"/>
        <v>-301.57916668000001</v>
      </c>
      <c r="AC49" s="94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04" t="s">
        <v>19</v>
      </c>
      <c r="B50" s="4" t="s">
        <v>25</v>
      </c>
      <c r="C50" s="71">
        <v>-323.73520774000002</v>
      </c>
      <c r="D50" s="71">
        <v>-315.01011375000002</v>
      </c>
      <c r="E50" s="71">
        <v>-305.17216468999999</v>
      </c>
      <c r="F50" s="71">
        <v>-311.88736396000002</v>
      </c>
      <c r="G50">
        <f>MIN(C50:C53)-C50</f>
        <v>-0.11114158999998835</v>
      </c>
      <c r="H50">
        <f t="shared" ref="H50" si="132">MIN(D50:D53)-D50</f>
        <v>-3.8158420000002025E-2</v>
      </c>
      <c r="I50">
        <f t="shared" ref="I50" si="133">MIN(E50:E53)-E50</f>
        <v>-6.6091560000018035E-2</v>
      </c>
      <c r="J50">
        <f t="shared" ref="J50" si="134">MIN(F50:F53)-F50</f>
        <v>0</v>
      </c>
      <c r="L50">
        <f t="shared" ref="L50" si="135">MIN(C50:C53)</f>
        <v>-323.84634933000001</v>
      </c>
      <c r="M50">
        <f t="shared" ref="M50" si="136">MIN(D50:D53)</f>
        <v>-315.04827217000002</v>
      </c>
      <c r="N50">
        <f t="shared" ref="N50" si="137">MIN(E50:E53)</f>
        <v>-305.23825625000001</v>
      </c>
      <c r="O50">
        <f t="shared" ref="O50" si="138">MIN(F50:F53)</f>
        <v>-311.88736396000002</v>
      </c>
      <c r="AA50">
        <f t="shared" si="18"/>
        <v>-301.97490397000001</v>
      </c>
      <c r="AC50" s="94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04" t="s">
        <v>19</v>
      </c>
      <c r="B51" s="4" t="s">
        <v>7</v>
      </c>
      <c r="C51" s="71">
        <v>-323.20424697999999</v>
      </c>
      <c r="D51" s="71">
        <v>-313.95225742000002</v>
      </c>
      <c r="E51" s="71">
        <v>-304.72930126</v>
      </c>
      <c r="F51" s="71">
        <v>-311.53914632999999</v>
      </c>
      <c r="L51" s="63" t="str">
        <f t="shared" ref="L51" si="139">INDEX($B$2:$B$5, MATCH(MIN(C50:C53),C50:C53,0))</f>
        <v>hollow3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hollow1</v>
      </c>
      <c r="O51" s="63" t="str">
        <f t="shared" ref="O51" si="142">INDEX($B$2:$B$5, MATCH(MIN(F50:F53),F50:F53,0))</f>
        <v>top2</v>
      </c>
      <c r="AA51">
        <f t="shared" si="18"/>
        <v>-301.97490397000001</v>
      </c>
      <c r="AC51" s="94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04" t="s">
        <v>19</v>
      </c>
      <c r="B52" s="4" t="s">
        <v>8</v>
      </c>
      <c r="C52" s="71">
        <v>-323.75901155000003</v>
      </c>
      <c r="D52" s="71">
        <v>-315.04827217000002</v>
      </c>
      <c r="E52" s="72">
        <v>-305.23825625000001</v>
      </c>
      <c r="F52" s="71">
        <v>-310.85491783999998</v>
      </c>
      <c r="AA52">
        <f t="shared" si="18"/>
        <v>-301.97490397000001</v>
      </c>
      <c r="AC52" s="94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04" t="s">
        <v>19</v>
      </c>
      <c r="B53" s="4" t="s">
        <v>28</v>
      </c>
      <c r="C53" s="71">
        <v>-323.84634933000001</v>
      </c>
      <c r="D53" s="71">
        <v>-315.04177761</v>
      </c>
      <c r="E53" s="71">
        <v>-305.17189898999999</v>
      </c>
      <c r="F53" s="71">
        <v>-311.88548558999997</v>
      </c>
      <c r="AA53">
        <f t="shared" si="18"/>
        <v>-301.97490397000001</v>
      </c>
      <c r="AC53" s="94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04" t="s">
        <v>20</v>
      </c>
      <c r="B54" s="4" t="s">
        <v>25</v>
      </c>
      <c r="C54" s="71">
        <v>-323.64109672000001</v>
      </c>
      <c r="D54" s="71">
        <v>-315.43884485000001</v>
      </c>
      <c r="E54" s="71">
        <v>-305.54892538000001</v>
      </c>
      <c r="F54" s="71">
        <v>-311.6592794</v>
      </c>
      <c r="G54">
        <f>MIN(C54:C57)-C54</f>
        <v>-0.25453020999998444</v>
      </c>
      <c r="H54">
        <f t="shared" ref="H54" si="143">MIN(D54:D57)-D54</f>
        <v>0</v>
      </c>
      <c r="I54">
        <f t="shared" ref="I54" si="144">MIN(E54:E57)-E54</f>
        <v>0</v>
      </c>
      <c r="J54">
        <f t="shared" ref="J54" si="145">MIN(F54:F57)-F54</f>
        <v>0</v>
      </c>
      <c r="L54">
        <f t="shared" ref="L54" si="146">MIN(C54:C57)</f>
        <v>-323.89562692999999</v>
      </c>
      <c r="M54">
        <f t="shared" ref="M54" si="147">MIN(D54:D57)</f>
        <v>-315.43884485000001</v>
      </c>
      <c r="N54">
        <f t="shared" ref="N54" si="148">MIN(E54:E57)</f>
        <v>-305.54892538000001</v>
      </c>
      <c r="O54">
        <f t="shared" ref="O54" si="149">MIN(F54:F57)</f>
        <v>-311.6592794</v>
      </c>
      <c r="AA54">
        <f t="shared" si="18"/>
        <v>-302.03550769999998</v>
      </c>
      <c r="AC54" s="94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04" t="s">
        <v>20</v>
      </c>
      <c r="B55" s="4" t="s">
        <v>7</v>
      </c>
      <c r="C55" s="71">
        <v>-323.27135304000001</v>
      </c>
      <c r="D55" s="71">
        <v>-313.95272081000002</v>
      </c>
      <c r="E55" s="71">
        <v>-304.81602098000002</v>
      </c>
      <c r="F55" s="71">
        <v>-309.42469705000002</v>
      </c>
      <c r="L55" s="63" t="str">
        <f t="shared" ref="L55" si="150">INDEX($B$2:$B$5, MATCH(MIN(C54:C57),C54:C57,0))</f>
        <v>hollow3</v>
      </c>
      <c r="M55" s="63" t="str">
        <f t="shared" ref="M55" si="151">INDEX($B$2:$B$5, MATCH(MIN(D54:D57),D54:D57,0))</f>
        <v>top2</v>
      </c>
      <c r="N55" s="63" t="str">
        <f t="shared" ref="N55" si="152">INDEX($B$2:$B$5, MATCH(MIN(E54:E57),E54:E57,0))</f>
        <v>top2</v>
      </c>
      <c r="O55" s="63" t="str">
        <f t="shared" ref="O55" si="153">INDEX($B$2:$B$5, MATCH(MIN(F54:F57),F54:F57,0))</f>
        <v>top2</v>
      </c>
      <c r="AA55">
        <f t="shared" si="18"/>
        <v>-302.03550769999998</v>
      </c>
      <c r="AC55" s="94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04" t="s">
        <v>20</v>
      </c>
      <c r="B56" s="4" t="s">
        <v>8</v>
      </c>
      <c r="C56" s="71">
        <v>-323.82907692999999</v>
      </c>
      <c r="D56" s="71">
        <v>-315.38868944000001</v>
      </c>
      <c r="E56" s="71">
        <v>-305.15995736000002</v>
      </c>
      <c r="F56" s="71">
        <v>-310.53089526999997</v>
      </c>
      <c r="AA56">
        <f t="shared" si="18"/>
        <v>-302.03550769999998</v>
      </c>
      <c r="AC56" s="94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04" t="s">
        <v>20</v>
      </c>
      <c r="B57" s="4" t="s">
        <v>28</v>
      </c>
      <c r="C57" s="71">
        <v>-323.89562692999999</v>
      </c>
      <c r="D57" s="71">
        <v>-315.38714483000001</v>
      </c>
      <c r="E57" s="71">
        <v>-305.50757906000001</v>
      </c>
      <c r="F57" s="71">
        <v>-311.64248269000001</v>
      </c>
      <c r="AA57">
        <f t="shared" si="18"/>
        <v>-302.03550769999998</v>
      </c>
      <c r="AC57" s="94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04" t="s">
        <v>21</v>
      </c>
      <c r="B58" s="4" t="s">
        <v>25</v>
      </c>
      <c r="C58" s="71">
        <v>-318.05658306999999</v>
      </c>
      <c r="D58" s="71">
        <v>-309.70475400999999</v>
      </c>
      <c r="E58" s="71">
        <v>-299.95551810000001</v>
      </c>
      <c r="F58" s="71">
        <v>-304.75000671999999</v>
      </c>
      <c r="G58">
        <f>MIN(C58:C61)-C58</f>
        <v>0</v>
      </c>
      <c r="H58">
        <f t="shared" ref="H58" si="154">MIN(D58:D61)-D58</f>
        <v>0</v>
      </c>
      <c r="I58">
        <f t="shared" ref="I58" si="155">MIN(E58:E61)-E58</f>
        <v>-6.5985399999703986E-3</v>
      </c>
      <c r="J58">
        <f t="shared" ref="J58" si="156">MIN(F58:F61)-F58</f>
        <v>-7.2750300000166135E-3</v>
      </c>
      <c r="L58">
        <f t="shared" ref="L58" si="157">MIN(C58:C61)</f>
        <v>-318.05658306999999</v>
      </c>
      <c r="M58">
        <f t="shared" ref="M58" si="158">MIN(D58:D61)</f>
        <v>-309.70475400999999</v>
      </c>
      <c r="N58">
        <f t="shared" ref="N58" si="159">MIN(E58:E61)</f>
        <v>-299.96211663999998</v>
      </c>
      <c r="O58">
        <f t="shared" ref="O58" si="160">MIN(F58:F61)</f>
        <v>-304.75728175</v>
      </c>
      <c r="AA58">
        <f t="shared" si="18"/>
        <v>-296.21280115000002</v>
      </c>
      <c r="AC58" s="94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04" t="s">
        <v>21</v>
      </c>
      <c r="B59" s="4" t="s">
        <v>7</v>
      </c>
      <c r="C59" s="71">
        <v>-317.47949188000001</v>
      </c>
      <c r="D59" s="71">
        <v>-308.37541093999999</v>
      </c>
      <c r="E59" s="71">
        <v>-299.04666216999999</v>
      </c>
      <c r="F59" s="71">
        <v>-303.60708612000002</v>
      </c>
      <c r="L59" s="63" t="str">
        <f t="shared" ref="L59" si="161">INDEX($B$2:$B$5, MATCH(MIN(C58:C61),C58:C61,0))</f>
        <v>top2</v>
      </c>
      <c r="M59" s="63" t="str">
        <f t="shared" ref="M59" si="162">INDEX($B$2:$B$5, MATCH(MIN(D58:D61),D58:D61,0))</f>
        <v>top2</v>
      </c>
      <c r="N59" s="63" t="str">
        <f t="shared" ref="N59" si="163">INDEX($B$2:$B$5, MATCH(MIN(E58:E61),E58:E61,0))</f>
        <v>hollow3</v>
      </c>
      <c r="O59" s="63" t="str">
        <f t="shared" ref="O59" si="164">INDEX($B$2:$B$5, MATCH(MIN(F58:F61),F58:F61,0))</f>
        <v>hollow3</v>
      </c>
      <c r="AA59">
        <f t="shared" si="18"/>
        <v>-296.21280115000002</v>
      </c>
      <c r="AC59" s="94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04" t="s">
        <v>21</v>
      </c>
      <c r="B60" s="4" t="s">
        <v>8</v>
      </c>
      <c r="C60" s="71">
        <v>-318.02775080999999</v>
      </c>
      <c r="D60" s="71">
        <v>-308.73920852999998</v>
      </c>
      <c r="E60" s="71">
        <v>-299.35475704999999</v>
      </c>
      <c r="F60" s="71">
        <v>-304.67245937000001</v>
      </c>
      <c r="AA60">
        <f t="shared" si="18"/>
        <v>-296.21280115000002</v>
      </c>
      <c r="AC60" s="94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04" t="s">
        <v>21</v>
      </c>
      <c r="B61" s="4" t="s">
        <v>28</v>
      </c>
      <c r="C61" s="71">
        <v>-317.22368598999998</v>
      </c>
      <c r="D61" s="71">
        <v>-309.70313784000001</v>
      </c>
      <c r="E61" s="72">
        <v>-299.96211663999998</v>
      </c>
      <c r="F61" s="71">
        <v>-304.75728175</v>
      </c>
      <c r="AA61">
        <f t="shared" si="18"/>
        <v>-296.21280115000002</v>
      </c>
      <c r="AC61" s="94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04" t="s">
        <v>22</v>
      </c>
      <c r="B62" s="4" t="s">
        <v>25</v>
      </c>
      <c r="C62" s="71">
        <v>-313.84824441000001</v>
      </c>
      <c r="D62" s="71">
        <v>-305.06667904</v>
      </c>
      <c r="E62" s="71">
        <v>-295.63712993000001</v>
      </c>
      <c r="F62" s="71">
        <v>-300.08724581000001</v>
      </c>
      <c r="G62">
        <f>MIN(C62:C65)-C62</f>
        <v>0</v>
      </c>
      <c r="H62">
        <f t="shared" ref="H62" si="165">MIN(D62:D65)-D62</f>
        <v>-1.6683650000004491E-2</v>
      </c>
      <c r="I62">
        <f t="shared" ref="I62" si="166">MIN(E62:E65)-E62</f>
        <v>0</v>
      </c>
      <c r="J62">
        <f t="shared" ref="J62" si="167">MIN(F62:F65)-F62</f>
        <v>-1.3772505299999693</v>
      </c>
      <c r="L62">
        <f t="shared" ref="L62" si="168">MIN(C62:C65)</f>
        <v>-313.84824441000001</v>
      </c>
      <c r="M62">
        <f t="shared" ref="M62" si="169">MIN(D62:D65)</f>
        <v>-305.08336269</v>
      </c>
      <c r="N62">
        <f t="shared" ref="N62" si="170">MIN(E62:E65)</f>
        <v>-295.63712993000001</v>
      </c>
      <c r="O62">
        <f>MIN(F62:F64)</f>
        <v>-300.41197734000002</v>
      </c>
      <c r="AA62">
        <f t="shared" si="18"/>
        <v>-292.26745045000001</v>
      </c>
      <c r="AC62" s="94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04" t="s">
        <v>22</v>
      </c>
      <c r="B63" s="4" t="s">
        <v>7</v>
      </c>
      <c r="C63" s="71">
        <v>-313.57153690000001</v>
      </c>
      <c r="D63" s="71">
        <v>-304.52068272999998</v>
      </c>
      <c r="E63" s="71">
        <v>-295.11776751999997</v>
      </c>
      <c r="F63" s="71">
        <v>-299.72449420999999</v>
      </c>
      <c r="L63" s="63" t="str">
        <f t="shared" ref="L63" si="171">INDEX($B$2:$B$5, MATCH(MIN(C62:C65),C62:C65,0))</f>
        <v>top2</v>
      </c>
      <c r="M63" s="63" t="str">
        <f t="shared" ref="M63" si="172">INDEX($B$2:$B$5, MATCH(MIN(D62:D65),D62:D65,0))</f>
        <v>hollow3</v>
      </c>
      <c r="N63" s="63" t="str">
        <f t="shared" ref="N63" si="173">INDEX($B$2:$B$5, MATCH(MIN(E62:E65),E62:E65,0))</f>
        <v>top2</v>
      </c>
      <c r="O63" s="63" t="str">
        <f t="shared" ref="O63" si="174">INDEX($B$2:$B$5, MATCH(MIN(F62:F65),F62:F65,0))</f>
        <v>hollow3</v>
      </c>
      <c r="AA63">
        <f t="shared" si="18"/>
        <v>-292.26745045000001</v>
      </c>
      <c r="AC63" s="94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04" t="s">
        <v>22</v>
      </c>
      <c r="B64" s="4" t="s">
        <v>8</v>
      </c>
      <c r="C64" s="71">
        <v>-313.74429992</v>
      </c>
      <c r="D64" s="71">
        <v>-304.38679114000001</v>
      </c>
      <c r="E64" s="71">
        <v>-295.34405816999998</v>
      </c>
      <c r="F64" s="71">
        <v>-300.41197734000002</v>
      </c>
      <c r="AA64">
        <f t="shared" si="18"/>
        <v>-292.26745045000001</v>
      </c>
      <c r="AC64" s="94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04" t="s">
        <v>22</v>
      </c>
      <c r="B65" s="4" t="s">
        <v>28</v>
      </c>
      <c r="C65" s="71">
        <v>-313.68315787</v>
      </c>
      <c r="D65" s="71">
        <v>-305.08336269</v>
      </c>
      <c r="E65" s="71">
        <v>-295.41285617</v>
      </c>
      <c r="F65" s="71">
        <v>-301.46449633999998</v>
      </c>
      <c r="AA65">
        <f t="shared" si="18"/>
        <v>-292.26745045000001</v>
      </c>
      <c r="AC65" s="94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04" t="s">
        <v>23</v>
      </c>
      <c r="B66" s="4" t="s">
        <v>25</v>
      </c>
      <c r="C66" s="71">
        <v>-297.68829260000001</v>
      </c>
      <c r="D66" s="71">
        <v>-289.41807712000002</v>
      </c>
      <c r="E66" s="71">
        <v>-279.65739970999999</v>
      </c>
      <c r="F66" s="71">
        <v>-284.98305628999998</v>
      </c>
      <c r="G66">
        <f>MIN(C66:C69)-C66</f>
        <v>-0.67926410999996278</v>
      </c>
      <c r="H66">
        <f t="shared" ref="H66" si="175">MIN(D66:D69)-D66</f>
        <v>-1.0553399999992052E-2</v>
      </c>
      <c r="I66">
        <f t="shared" ref="I66" si="176">MIN(E66:E69)-E66</f>
        <v>-0.4504502799999841</v>
      </c>
      <c r="J66">
        <f t="shared" ref="J66" si="177">MIN(F66:F69)-F66</f>
        <v>-1.8894457700000089</v>
      </c>
      <c r="L66">
        <f t="shared" ref="L66" si="178">MIN(C66:C69)</f>
        <v>-298.36755670999997</v>
      </c>
      <c r="M66">
        <f t="shared" ref="M66" si="179">MIN(D66:D69)</f>
        <v>-289.42863052000001</v>
      </c>
      <c r="N66">
        <f t="shared" ref="N66" si="180">MIN(E66:E69)</f>
        <v>-280.10784998999998</v>
      </c>
      <c r="O66">
        <f>MIN(F66:F68)</f>
        <v>-284.98305628999998</v>
      </c>
      <c r="AA66">
        <f t="shared" si="18"/>
        <v>-277.19962347000001</v>
      </c>
      <c r="AC66" s="94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04" t="s">
        <v>23</v>
      </c>
      <c r="B67" s="4" t="s">
        <v>7</v>
      </c>
      <c r="C67" s="71">
        <v>-298.30857868999999</v>
      </c>
      <c r="D67" s="71">
        <v>-289.21735783999998</v>
      </c>
      <c r="E67" s="71">
        <v>-279.95576103000002</v>
      </c>
      <c r="F67" s="71">
        <v>-284.54875597</v>
      </c>
      <c r="L67" s="63" t="str">
        <f t="shared" ref="L67" si="181">INDEX($B$2:$B$5, MATCH(MIN(C66:C69),C66:C69,0))</f>
        <v>hollow3</v>
      </c>
      <c r="M67" s="63" t="str">
        <f t="shared" ref="M67" si="182">INDEX($B$2:$B$5, MATCH(MIN(D66:D69),D66:D69,0))</f>
        <v>hollow3</v>
      </c>
      <c r="N67" s="63" t="str">
        <f t="shared" ref="N67" si="183">INDEX($B$2:$B$5, MATCH(MIN(E66:E69),E66:E69,0))</f>
        <v>hollow3</v>
      </c>
      <c r="O67" s="63" t="str">
        <f t="shared" ref="O67" si="184">INDEX($B$2:$B$5, MATCH(MIN(F66:F69),F66:F69,0))</f>
        <v>hollow3</v>
      </c>
      <c r="AA67">
        <f t="shared" si="18"/>
        <v>-277.19962347000001</v>
      </c>
      <c r="AC67" s="94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04" t="s">
        <v>23</v>
      </c>
      <c r="B68" s="4" t="s">
        <v>8</v>
      </c>
      <c r="C68" s="71">
        <v>-297.68338904000001</v>
      </c>
      <c r="D68" s="71">
        <v>-289.41212282999999</v>
      </c>
      <c r="E68" s="71">
        <v>-279.65536350999997</v>
      </c>
      <c r="F68" s="71">
        <v>-284.93798662</v>
      </c>
      <c r="AA68">
        <f t="shared" si="18"/>
        <v>-277.19962347000001</v>
      </c>
      <c r="AC68" s="94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04" t="s">
        <v>23</v>
      </c>
      <c r="B69" s="4" t="s">
        <v>28</v>
      </c>
      <c r="C69" s="71">
        <v>-298.36755670999997</v>
      </c>
      <c r="D69" s="71">
        <v>-289.42863052000001</v>
      </c>
      <c r="E69" s="72">
        <v>-280.10784998999998</v>
      </c>
      <c r="F69" s="71">
        <v>-286.87250205999999</v>
      </c>
      <c r="AA69">
        <f t="shared" si="18"/>
        <v>-277.19962347000001</v>
      </c>
      <c r="AC69" s="94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04" t="s">
        <v>88</v>
      </c>
      <c r="B70" s="60" t="s">
        <v>25</v>
      </c>
      <c r="C70" s="70">
        <v>-293.02235840999998</v>
      </c>
      <c r="D70" s="69">
        <v>-284.03145418999998</v>
      </c>
      <c r="E70" s="69">
        <v>-274.93939828999999</v>
      </c>
      <c r="F70" s="69">
        <v>-280.58902477999999</v>
      </c>
      <c r="G70">
        <f t="shared" ref="G70" si="185">MIN(C70:C73)-C70</f>
        <v>-0.16462053000003607</v>
      </c>
      <c r="H70">
        <f t="shared" ref="H70" si="186">MIN(D70:D73)-D70</f>
        <v>-4.1678920000038033E-2</v>
      </c>
      <c r="I70">
        <f t="shared" ref="I70" si="187">MIN(E70:E73)-E70</f>
        <v>0</v>
      </c>
      <c r="J70">
        <f t="shared" ref="J70" si="188">MIN(F70:F73)-F70</f>
        <v>-5.1385079999988648E-2</v>
      </c>
      <c r="L70">
        <f t="shared" ref="L70" si="189">MIN(C70:C73)</f>
        <v>-293.18697894000002</v>
      </c>
      <c r="M70">
        <f t="shared" ref="M70" si="190">MIN(D70:D73)</f>
        <v>-284.07313311000001</v>
      </c>
      <c r="N70">
        <f t="shared" ref="N70" si="191">MIN(E70:E73)</f>
        <v>-274.93939828999999</v>
      </c>
      <c r="O70">
        <f>MIN(F70:F73)</f>
        <v>-280.64040985999998</v>
      </c>
      <c r="AA70">
        <f t="shared" ref="AA70:AA89" si="192">INDEX($Z$2:$Z$23,ROUND(ROW(Z70)/4, 0))</f>
        <v>-271.78683529</v>
      </c>
      <c r="AC70" s="94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04" t="s">
        <v>88</v>
      </c>
      <c r="B71" s="60" t="s">
        <v>7</v>
      </c>
      <c r="C71" s="69">
        <v>-292.97212517000003</v>
      </c>
      <c r="D71" s="70">
        <v>-284.07313311000001</v>
      </c>
      <c r="E71" s="69">
        <v>-274.49978218000001</v>
      </c>
      <c r="F71" s="69">
        <v>-280.64040985999998</v>
      </c>
      <c r="L71" s="63" t="str">
        <f t="shared" ref="L71" si="193">INDEX($B$2:$B$5, MATCH(MIN(C70:C73),C70:C73,0))</f>
        <v>hollow1</v>
      </c>
      <c r="M71" s="63" t="str">
        <f t="shared" ref="M71" si="194">INDEX($B$2:$B$5, MATCH(MIN(D70:D73),D70:D73,0))</f>
        <v>top</v>
      </c>
      <c r="N71" s="63" t="str">
        <f t="shared" ref="N71" si="195">INDEX($B$2:$B$5, MATCH(MIN(E70:E73),E70:E73,0))</f>
        <v>top2</v>
      </c>
      <c r="O71" s="63" t="str">
        <f t="shared" ref="O71" si="196">INDEX($B$2:$B$5, MATCH(MIN(F70:F73),F70:F73,0))</f>
        <v>top</v>
      </c>
      <c r="AA71">
        <f t="shared" si="192"/>
        <v>-271.78683529</v>
      </c>
      <c r="AC71" s="94" t="s">
        <v>88</v>
      </c>
      <c r="AD71" s="64" t="s">
        <v>25</v>
      </c>
      <c r="AE71" s="67">
        <f t="shared" ref="AE71:AE89" si="197">C71-AA71-$R$4-0.5*$R$3</f>
        <v>0.85271011999997226</v>
      </c>
      <c r="AF71" s="67">
        <f t="shared" ref="AF71:AF89" si="198">D71-AA71-$R$6</f>
        <v>-0.16829782000001536</v>
      </c>
      <c r="AG71" s="67">
        <f t="shared" ref="AG71:AG89" si="199">E71-AA71-0.5*$R$3</f>
        <v>0.86605310999998819</v>
      </c>
      <c r="AH71" s="67">
        <f t="shared" ref="AH71:AH89" si="200">F71-AA71-$R$5+0.5*$R$3</f>
        <v>0.40042543000002206</v>
      </c>
    </row>
    <row r="72" spans="1:34" x14ac:dyDescent="0.35">
      <c r="A72" s="104" t="s">
        <v>88</v>
      </c>
      <c r="B72" s="60" t="s">
        <v>8</v>
      </c>
      <c r="C72" s="69">
        <v>-293.18697894000002</v>
      </c>
      <c r="D72" s="69">
        <v>-284.02099376000001</v>
      </c>
      <c r="E72" s="69">
        <v>-274.36864935</v>
      </c>
      <c r="F72" s="69">
        <v>-280.54476291999998</v>
      </c>
      <c r="AA72">
        <f t="shared" si="192"/>
        <v>-271.78683529</v>
      </c>
      <c r="AC72" s="94" t="s">
        <v>88</v>
      </c>
      <c r="AD72" s="64" t="s">
        <v>8</v>
      </c>
      <c r="AE72" s="67">
        <f t="shared" si="197"/>
        <v>0.63785634999998164</v>
      </c>
      <c r="AF72" s="67">
        <f t="shared" si="198"/>
        <v>-0.11615847000001089</v>
      </c>
      <c r="AG72" s="67">
        <f t="shared" si="199"/>
        <v>0.99718594000000094</v>
      </c>
      <c r="AH72" s="67">
        <f t="shared" si="200"/>
        <v>0.49607237000001669</v>
      </c>
    </row>
    <row r="73" spans="1:34" x14ac:dyDescent="0.35">
      <c r="A73" s="104" t="s">
        <v>88</v>
      </c>
      <c r="B73" s="60" t="s">
        <v>28</v>
      </c>
      <c r="C73" s="69">
        <v>-293.07687532</v>
      </c>
      <c r="D73" s="69">
        <v>-284.04065794000002</v>
      </c>
      <c r="E73" s="69">
        <v>-274.78345247999999</v>
      </c>
      <c r="F73" s="69">
        <v>-280.56312647999999</v>
      </c>
      <c r="AA73">
        <f t="shared" si="192"/>
        <v>-271.78683529</v>
      </c>
      <c r="AC73" s="94" t="s">
        <v>88</v>
      </c>
      <c r="AD73" s="64" t="s">
        <v>26</v>
      </c>
      <c r="AE73" s="67">
        <f t="shared" si="197"/>
        <v>0.7479599699999997</v>
      </c>
      <c r="AF73" s="67">
        <f t="shared" si="198"/>
        <v>-0.13582265000001748</v>
      </c>
      <c r="AG73" s="67">
        <f t="shared" si="199"/>
        <v>0.58238281000000525</v>
      </c>
      <c r="AH73" s="67">
        <f t="shared" si="200"/>
        <v>0.47770881000000509</v>
      </c>
    </row>
    <row r="74" spans="1:34" x14ac:dyDescent="0.35">
      <c r="A74" s="104" t="s">
        <v>89</v>
      </c>
      <c r="B74" s="60" t="s">
        <v>25</v>
      </c>
      <c r="C74" s="69">
        <v>-329.99470787000001</v>
      </c>
      <c r="D74" s="69">
        <v>-320.80359946999999</v>
      </c>
      <c r="E74" s="69">
        <v>-311.04951052000001</v>
      </c>
      <c r="F74" s="69">
        <v>-318.30645994000002</v>
      </c>
      <c r="G74">
        <f t="shared" ref="G74" si="201">MIN(C74:C77)-C74</f>
        <v>-5.8182899999962956E-2</v>
      </c>
      <c r="H74">
        <f t="shared" ref="H74" si="202">MIN(D74:D77)-D74</f>
        <v>-7.7802510000026359E-2</v>
      </c>
      <c r="I74">
        <f t="shared" ref="I74" si="203">MIN(E74:E77)-E74</f>
        <v>-0.19873345999997127</v>
      </c>
      <c r="J74">
        <f t="shared" ref="J74" si="204">MIN(F74:F77)-F74</f>
        <v>-9.4295590000001539E-2</v>
      </c>
      <c r="L74">
        <f t="shared" ref="L74" si="205">MIN(C74:C77)</f>
        <v>-330.05289076999998</v>
      </c>
      <c r="M74">
        <f t="shared" ref="M74" si="206">MIN(D74:D77)</f>
        <v>-320.88140198000002</v>
      </c>
      <c r="N74">
        <f t="shared" ref="N74:O74" si="207">MIN(E74:E77)</f>
        <v>-311.24824397999998</v>
      </c>
      <c r="O74">
        <f t="shared" si="207"/>
        <v>-318.40075553000003</v>
      </c>
      <c r="AA74">
        <f t="shared" si="192"/>
        <v>-308.00527776000001</v>
      </c>
      <c r="AC74" s="94" t="s">
        <v>89</v>
      </c>
      <c r="AD74" s="64" t="s">
        <v>97</v>
      </c>
      <c r="AE74" s="67">
        <f t="shared" si="197"/>
        <v>4.8569889999999116E-2</v>
      </c>
      <c r="AF74" s="67">
        <f t="shared" si="198"/>
        <v>-0.68032170999998165</v>
      </c>
      <c r="AG74" s="67">
        <f t="shared" si="199"/>
        <v>0.53476724000000031</v>
      </c>
      <c r="AH74" s="67">
        <f t="shared" si="200"/>
        <v>-1.0471821800000121</v>
      </c>
    </row>
    <row r="75" spans="1:34" x14ac:dyDescent="0.35">
      <c r="A75" s="104" t="s">
        <v>89</v>
      </c>
      <c r="B75" s="60" t="s">
        <v>7</v>
      </c>
      <c r="C75" s="69">
        <v>-329.68315917000001</v>
      </c>
      <c r="D75" s="69">
        <v>-319.85426189999998</v>
      </c>
      <c r="E75" s="69">
        <v>-310.69407289999998</v>
      </c>
      <c r="F75" s="69">
        <v>-317.92739028</v>
      </c>
      <c r="L75" s="63" t="str">
        <f t="shared" ref="L75" si="208">INDEX($B$2:$B$5, MATCH(MIN(C74:C77),C74:C77,0))</f>
        <v>hollow3</v>
      </c>
      <c r="M75" s="63" t="str">
        <f t="shared" ref="M75" si="209">INDEX($B$2:$B$5, MATCH(MIN(D74:D77),D74:D77,0))</f>
        <v>hollow3</v>
      </c>
      <c r="N75" s="63" t="str">
        <f t="shared" ref="N75" si="210">INDEX($B$2:$B$5, MATCH(MIN(E74:E77),E74:E77,0))</f>
        <v>hollow3</v>
      </c>
      <c r="O75" s="63" t="str">
        <f t="shared" ref="O75" si="211">INDEX($B$2:$B$5, MATCH(MIN(F74:F77),F74:F77,0))</f>
        <v>hollow3</v>
      </c>
      <c r="AA75">
        <f t="shared" si="192"/>
        <v>-308.00527776000001</v>
      </c>
      <c r="AC75" s="94" t="s">
        <v>89</v>
      </c>
      <c r="AD75" s="64" t="s">
        <v>25</v>
      </c>
      <c r="AE75" s="67">
        <f t="shared" si="197"/>
        <v>0.36011859000000213</v>
      </c>
      <c r="AF75" s="67">
        <f t="shared" si="198"/>
        <v>0.26901586000002986</v>
      </c>
      <c r="AG75" s="67">
        <f t="shared" si="199"/>
        <v>0.89020486000003229</v>
      </c>
      <c r="AH75" s="67">
        <f t="shared" si="200"/>
        <v>-0.66811251999998467</v>
      </c>
    </row>
    <row r="76" spans="1:34" x14ac:dyDescent="0.35">
      <c r="A76" s="104" t="s">
        <v>89</v>
      </c>
      <c r="B76" s="60" t="s">
        <v>8</v>
      </c>
      <c r="C76" s="69">
        <v>-329.77255022999998</v>
      </c>
      <c r="D76" s="69">
        <v>-320.80671989000001</v>
      </c>
      <c r="E76" s="69">
        <v>-311.09319541000002</v>
      </c>
      <c r="F76" s="69">
        <v>-317.29925866999997</v>
      </c>
      <c r="AA76">
        <f t="shared" si="192"/>
        <v>-308.00527776000001</v>
      </c>
      <c r="AC76" s="94" t="s">
        <v>89</v>
      </c>
      <c r="AD76" s="64" t="s">
        <v>8</v>
      </c>
      <c r="AE76" s="67">
        <f t="shared" si="197"/>
        <v>0.27072753000003358</v>
      </c>
      <c r="AF76" s="67">
        <f t="shared" si="198"/>
        <v>-0.68344212999999776</v>
      </c>
      <c r="AG76" s="67">
        <f t="shared" si="199"/>
        <v>0.49108234999999167</v>
      </c>
      <c r="AH76" s="67">
        <f t="shared" si="200"/>
        <v>-3.9980909999959291E-2</v>
      </c>
    </row>
    <row r="77" spans="1:34" x14ac:dyDescent="0.35">
      <c r="A77" s="104" t="s">
        <v>89</v>
      </c>
      <c r="B77" s="60" t="s">
        <v>28</v>
      </c>
      <c r="C77" s="69">
        <v>-330.05289076999998</v>
      </c>
      <c r="D77" s="69">
        <v>-320.88140198000002</v>
      </c>
      <c r="E77" s="69">
        <v>-311.24824397999998</v>
      </c>
      <c r="F77" s="69">
        <v>-318.40075553000003</v>
      </c>
      <c r="AA77">
        <f t="shared" si="192"/>
        <v>-308.00527776000001</v>
      </c>
      <c r="AC77" s="94" t="s">
        <v>89</v>
      </c>
      <c r="AD77" s="64" t="s">
        <v>26</v>
      </c>
      <c r="AE77" s="67">
        <f t="shared" si="197"/>
        <v>-9.6130099999638396E-3</v>
      </c>
      <c r="AF77" s="67">
        <f t="shared" si="198"/>
        <v>-0.75812422000000801</v>
      </c>
      <c r="AG77" s="67">
        <f t="shared" si="199"/>
        <v>0.33603378000002904</v>
      </c>
      <c r="AH77" s="67">
        <f t="shared" si="200"/>
        <v>-1.1414777700000136</v>
      </c>
    </row>
    <row r="78" spans="1:34" x14ac:dyDescent="0.35">
      <c r="A78" s="104" t="s">
        <v>90</v>
      </c>
      <c r="B78" s="60" t="s">
        <v>25</v>
      </c>
      <c r="C78" s="69">
        <v>-330.02155757000003</v>
      </c>
      <c r="D78" s="69">
        <v>-321.27973730000002</v>
      </c>
      <c r="E78" s="69">
        <v>-311.54022646999999</v>
      </c>
      <c r="F78" s="69">
        <v>-318.31686751000001</v>
      </c>
      <c r="G78">
        <f t="shared" ref="G78" si="212">MIN(C78:C81)-C78</f>
        <v>-0.1616019299999607</v>
      </c>
      <c r="H78">
        <f t="shared" ref="H78" si="213">MIN(D78:D81)-D78</f>
        <v>-1.4682940000000144E-2</v>
      </c>
      <c r="I78">
        <f t="shared" ref="I78" si="214">MIN(E78:E81)-E78</f>
        <v>0</v>
      </c>
      <c r="J78">
        <f t="shared" ref="J78" si="215">MIN(F78:F81)-F78</f>
        <v>0</v>
      </c>
      <c r="L78">
        <f t="shared" ref="L78" si="216">MIN(C78:C81)</f>
        <v>-330.18315949999999</v>
      </c>
      <c r="M78">
        <f t="shared" ref="M78" si="217">MIN(D78:D81)</f>
        <v>-321.29442024000002</v>
      </c>
      <c r="N78">
        <f t="shared" ref="N78:O78" si="218">MIN(E78:E81)</f>
        <v>-311.54022646999999</v>
      </c>
      <c r="O78">
        <f t="shared" si="218"/>
        <v>-318.31686751000001</v>
      </c>
      <c r="AA78">
        <f t="shared" si="192"/>
        <v>-308.14208563</v>
      </c>
      <c r="AC78" s="94" t="s">
        <v>90</v>
      </c>
      <c r="AD78" s="64" t="s">
        <v>97</v>
      </c>
      <c r="AE78" s="67">
        <f t="shared" si="197"/>
        <v>0.15852805999996944</v>
      </c>
      <c r="AF78" s="67">
        <f t="shared" si="198"/>
        <v>-1.0196516700000249</v>
      </c>
      <c r="AG78" s="67">
        <f t="shared" si="199"/>
        <v>0.18085916000000379</v>
      </c>
      <c r="AH78" s="67">
        <f t="shared" si="200"/>
        <v>-0.92078188000001182</v>
      </c>
    </row>
    <row r="79" spans="1:34" x14ac:dyDescent="0.35">
      <c r="A79" s="104" t="s">
        <v>90</v>
      </c>
      <c r="B79" s="60" t="s">
        <v>7</v>
      </c>
      <c r="C79" s="69">
        <v>-329.41049593000002</v>
      </c>
      <c r="D79" s="69">
        <v>-320.18092067999999</v>
      </c>
      <c r="E79" s="69">
        <v>-310.90768263000001</v>
      </c>
      <c r="F79" s="69">
        <v>-317.46311474999999</v>
      </c>
      <c r="L79" s="63" t="str">
        <f t="shared" ref="L79" si="219">INDEX($B$2:$B$5, MATCH(MIN(C78:C81),C78:C81,0))</f>
        <v>hollow3</v>
      </c>
      <c r="M79" s="63" t="str">
        <f t="shared" ref="M79" si="220">INDEX($B$2:$B$5, MATCH(MIN(D78:D81),D78:D81,0))</f>
        <v>hollow3</v>
      </c>
      <c r="N79" s="63" t="str">
        <f t="shared" ref="N79" si="221">INDEX($B$2:$B$5, MATCH(MIN(E78:E81),E78:E81,0))</f>
        <v>top2</v>
      </c>
      <c r="O79" s="63" t="str">
        <f t="shared" ref="O79" si="222">INDEX($B$2:$B$5, MATCH(MIN(F78:F81),F78:F81,0))</f>
        <v>top2</v>
      </c>
      <c r="AA79">
        <f t="shared" si="192"/>
        <v>-308.14208563</v>
      </c>
      <c r="AC79" s="94" t="s">
        <v>90</v>
      </c>
      <c r="AD79" s="64" t="s">
        <v>25</v>
      </c>
      <c r="AE79" s="67">
        <f t="shared" si="197"/>
        <v>0.76958969999997207</v>
      </c>
      <c r="AF79" s="67">
        <f t="shared" si="198"/>
        <v>7.9164950000011558E-2</v>
      </c>
      <c r="AG79" s="67">
        <f t="shared" si="199"/>
        <v>0.81340299999998633</v>
      </c>
      <c r="AH79" s="67">
        <f t="shared" si="200"/>
        <v>-6.7029119999991504E-2</v>
      </c>
    </row>
    <row r="80" spans="1:34" x14ac:dyDescent="0.35">
      <c r="A80" s="104" t="s">
        <v>90</v>
      </c>
      <c r="B80" s="60" t="s">
        <v>8</v>
      </c>
      <c r="C80" s="69">
        <v>-330.00542317999998</v>
      </c>
      <c r="D80" s="69">
        <v>-321.28309051999997</v>
      </c>
      <c r="E80" s="69">
        <v>-311.14216991000001</v>
      </c>
      <c r="F80" s="69">
        <v>-316.98869463</v>
      </c>
      <c r="AA80">
        <f t="shared" si="192"/>
        <v>-308.14208563</v>
      </c>
      <c r="AC80" s="94" t="s">
        <v>90</v>
      </c>
      <c r="AD80" s="64" t="s">
        <v>8</v>
      </c>
      <c r="AE80" s="67">
        <f t="shared" si="197"/>
        <v>0.1746624500000169</v>
      </c>
      <c r="AF80" s="67">
        <f t="shared" si="198"/>
        <v>-1.0230048899999762</v>
      </c>
      <c r="AG80" s="67">
        <f t="shared" si="199"/>
        <v>0.57891571999999014</v>
      </c>
      <c r="AH80" s="67">
        <f t="shared" si="200"/>
        <v>0.40739099999999917</v>
      </c>
    </row>
    <row r="81" spans="1:34" x14ac:dyDescent="0.35">
      <c r="A81" s="104" t="s">
        <v>90</v>
      </c>
      <c r="B81" s="60" t="s">
        <v>28</v>
      </c>
      <c r="C81" s="69">
        <v>-330.18315949999999</v>
      </c>
      <c r="D81" s="69">
        <v>-321.29442024000002</v>
      </c>
      <c r="E81" s="69">
        <v>-311.36233334999997</v>
      </c>
      <c r="F81" s="69">
        <v>-318.28153040000001</v>
      </c>
      <c r="AA81">
        <f t="shared" si="192"/>
        <v>-308.14208563</v>
      </c>
      <c r="AC81" s="94" t="s">
        <v>90</v>
      </c>
      <c r="AD81" s="64" t="s">
        <v>26</v>
      </c>
      <c r="AE81" s="67">
        <f t="shared" si="197"/>
        <v>-3.0738699999912633E-3</v>
      </c>
      <c r="AF81" s="67">
        <f t="shared" si="198"/>
        <v>-1.034334610000025</v>
      </c>
      <c r="AG81" s="67">
        <f t="shared" si="199"/>
        <v>0.35875228000002535</v>
      </c>
      <c r="AH81" s="67">
        <f t="shared" si="200"/>
        <v>-0.88544477000001143</v>
      </c>
    </row>
    <row r="82" spans="1:34" x14ac:dyDescent="0.35">
      <c r="A82" s="104" t="s">
        <v>91</v>
      </c>
      <c r="B82" s="60" t="s">
        <v>25</v>
      </c>
      <c r="C82" s="69">
        <v>-329.58082331999998</v>
      </c>
      <c r="D82" s="69">
        <v>-321.29652551999999</v>
      </c>
      <c r="E82" s="69">
        <v>-311.52622063000001</v>
      </c>
      <c r="F82" s="69">
        <v>-317.60674911000001</v>
      </c>
      <c r="G82">
        <f t="shared" ref="G82" si="223">MIN(C82:C85)-C82</f>
        <v>-0.13873533000003135</v>
      </c>
      <c r="H82">
        <f t="shared" ref="H82" si="224">MIN(D82:D85)-D82</f>
        <v>0</v>
      </c>
      <c r="I82">
        <f t="shared" ref="I82" si="225">MIN(E82:E85)-E82</f>
        <v>-1.0030349999965438E-2</v>
      </c>
      <c r="J82">
        <f t="shared" ref="J82" si="226">MIN(F82:F85)-F82</f>
        <v>-2.1871000001283392E-4</v>
      </c>
      <c r="L82">
        <f t="shared" ref="L82" si="227">MIN(C82:C85)</f>
        <v>-329.71955865000001</v>
      </c>
      <c r="M82">
        <f t="shared" ref="M82" si="228">MIN(D82:D85)</f>
        <v>-321.29652551999999</v>
      </c>
      <c r="N82">
        <f t="shared" ref="N82:O82" si="229">MIN(E82:E85)</f>
        <v>-311.53625097999998</v>
      </c>
      <c r="O82">
        <f t="shared" si="229"/>
        <v>-317.60696782000002</v>
      </c>
      <c r="AA82">
        <f t="shared" si="192"/>
        <v>-308.02827803000002</v>
      </c>
      <c r="AC82" s="94" t="s">
        <v>91</v>
      </c>
      <c r="AD82" s="64" t="s">
        <v>97</v>
      </c>
      <c r="AE82" s="67">
        <f t="shared" si="197"/>
        <v>0.48545471000004481</v>
      </c>
      <c r="AF82" s="67">
        <f t="shared" si="198"/>
        <v>-1.1502474899999644</v>
      </c>
      <c r="AG82" s="67">
        <f t="shared" si="199"/>
        <v>8.1057400000012603E-2</v>
      </c>
      <c r="AH82" s="67">
        <f t="shared" si="200"/>
        <v>-0.3244710799999857</v>
      </c>
    </row>
    <row r="83" spans="1:34" x14ac:dyDescent="0.35">
      <c r="A83" s="104" t="s">
        <v>91</v>
      </c>
      <c r="B83" s="60" t="s">
        <v>7</v>
      </c>
      <c r="C83" s="69">
        <v>-329.17869143000001</v>
      </c>
      <c r="D83" s="69">
        <v>-319.97310454000001</v>
      </c>
      <c r="E83" s="69">
        <v>-311.01132608</v>
      </c>
      <c r="F83" s="69">
        <v>-315.44427397999999</v>
      </c>
      <c r="L83" s="63" t="str">
        <f t="shared" ref="L83" si="230">INDEX($B$2:$B$5, MATCH(MIN(C82:C85),C82:C85,0))</f>
        <v>hollow3</v>
      </c>
      <c r="M83" s="63" t="str">
        <f t="shared" ref="M83" si="231">INDEX($B$2:$B$5, MATCH(MIN(D82:D85),D82:D85,0))</f>
        <v>top2</v>
      </c>
      <c r="N83" s="63" t="str">
        <f t="shared" ref="N83" si="232">INDEX($B$2:$B$5, MATCH(MIN(E82:E85),E82:E85,0))</f>
        <v>hollow3</v>
      </c>
      <c r="O83" s="63" t="str">
        <f t="shared" ref="O83" si="233">INDEX($B$2:$B$5, MATCH(MIN(F82:F85),F82:F85,0))</f>
        <v>hollow3</v>
      </c>
      <c r="AA83">
        <f t="shared" si="192"/>
        <v>-308.02827803000002</v>
      </c>
      <c r="AC83" s="94" t="s">
        <v>91</v>
      </c>
      <c r="AD83" s="64" t="s">
        <v>25</v>
      </c>
      <c r="AE83" s="67">
        <f t="shared" si="197"/>
        <v>0.887586600000009</v>
      </c>
      <c r="AF83" s="67">
        <f t="shared" si="198"/>
        <v>0.17317349000001592</v>
      </c>
      <c r="AG83" s="67">
        <f t="shared" si="199"/>
        <v>0.59595195000002077</v>
      </c>
      <c r="AH83" s="67">
        <f t="shared" si="200"/>
        <v>1.8380040500000328</v>
      </c>
    </row>
    <row r="84" spans="1:34" x14ac:dyDescent="0.35">
      <c r="A84" s="104" t="s">
        <v>91</v>
      </c>
      <c r="B84" s="60" t="s">
        <v>8</v>
      </c>
      <c r="C84" s="69">
        <v>-329.59235037000002</v>
      </c>
      <c r="D84" s="69">
        <v>-321.25584605</v>
      </c>
      <c r="E84" s="69">
        <v>-311.03065406000002</v>
      </c>
      <c r="F84" s="69">
        <v>-316.01902647999998</v>
      </c>
      <c r="AA84">
        <f t="shared" si="192"/>
        <v>-308.02827803000002</v>
      </c>
      <c r="AC84" s="94" t="s">
        <v>91</v>
      </c>
      <c r="AD84" s="64" t="s">
        <v>8</v>
      </c>
      <c r="AE84" s="67">
        <f t="shared" si="197"/>
        <v>0.47392766000000419</v>
      </c>
      <c r="AF84" s="67">
        <f t="shared" si="198"/>
        <v>-1.109568019999978</v>
      </c>
      <c r="AG84" s="67">
        <f t="shared" si="199"/>
        <v>0.57662397000000665</v>
      </c>
      <c r="AH84" s="67">
        <f t="shared" si="200"/>
        <v>1.2632515500000445</v>
      </c>
    </row>
    <row r="85" spans="1:34" x14ac:dyDescent="0.35">
      <c r="A85" s="104" t="s">
        <v>91</v>
      </c>
      <c r="B85" s="60" t="s">
        <v>28</v>
      </c>
      <c r="C85" s="69">
        <v>-329.71955865000001</v>
      </c>
      <c r="D85" s="69">
        <v>-321.29508808999998</v>
      </c>
      <c r="E85" s="69">
        <v>-311.53625097999998</v>
      </c>
      <c r="F85" s="69">
        <v>-317.60696782000002</v>
      </c>
      <c r="AA85">
        <f t="shared" si="192"/>
        <v>-308.02827803000002</v>
      </c>
      <c r="AC85" s="94" t="s">
        <v>91</v>
      </c>
      <c r="AD85" s="64" t="s">
        <v>26</v>
      </c>
      <c r="AE85" s="67">
        <f t="shared" si="197"/>
        <v>0.34671938000001346</v>
      </c>
      <c r="AF85" s="67">
        <f t="shared" si="198"/>
        <v>-1.1488100599999544</v>
      </c>
      <c r="AG85" s="67">
        <f t="shared" si="199"/>
        <v>7.1027050000047165E-2</v>
      </c>
      <c r="AH85" s="67">
        <f t="shared" si="200"/>
        <v>-0.32468978999999853</v>
      </c>
    </row>
    <row r="86" spans="1:34" x14ac:dyDescent="0.35">
      <c r="A86" s="104" t="s">
        <v>92</v>
      </c>
      <c r="B86" s="60" t="s">
        <v>25</v>
      </c>
      <c r="C86" s="69">
        <v>-326.78918243999999</v>
      </c>
      <c r="D86" s="69">
        <v>-318.32886278000001</v>
      </c>
      <c r="E86" s="69">
        <v>-308.64947727999999</v>
      </c>
      <c r="F86" s="69">
        <v>-314.11499180999999</v>
      </c>
      <c r="G86">
        <f t="shared" ref="G86" si="234">MIN(C86:C89)-C86</f>
        <v>0</v>
      </c>
      <c r="H86">
        <f t="shared" ref="H86" si="235">MIN(D86:D89)-D86</f>
        <v>-2.1737709999968047E-2</v>
      </c>
      <c r="I86">
        <f t="shared" ref="I86" si="236">MIN(E86:E89)-E86</f>
        <v>-6.0085800000138079E-3</v>
      </c>
      <c r="J86">
        <f t="shared" ref="J86" si="237">MIN(F86:F89)-F86</f>
        <v>-7.4103200000024572E-2</v>
      </c>
      <c r="L86">
        <f t="shared" ref="L86" si="238">MIN(C86:C89)</f>
        <v>-326.78918243999999</v>
      </c>
      <c r="M86">
        <f t="shared" ref="M86" si="239">MIN(D86:D89)</f>
        <v>-318.35060048999998</v>
      </c>
      <c r="N86">
        <f t="shared" ref="N86:O86" si="240">MIN(E86:E89)</f>
        <v>-308.65548586</v>
      </c>
      <c r="O86">
        <f t="shared" si="240"/>
        <v>-314.18909501000002</v>
      </c>
      <c r="AA86">
        <f t="shared" si="192"/>
        <v>-304.88707574</v>
      </c>
      <c r="AC86" s="94" t="s">
        <v>92</v>
      </c>
      <c r="AD86" s="64" t="s">
        <v>97</v>
      </c>
      <c r="AE86" s="67">
        <f t="shared" si="197"/>
        <v>0.13589330000000954</v>
      </c>
      <c r="AF86" s="67">
        <f t="shared" si="198"/>
        <v>-1.323787040000008</v>
      </c>
      <c r="AG86" s="67">
        <f t="shared" si="199"/>
        <v>-0.18340153999998465</v>
      </c>
      <c r="AH86" s="67">
        <f t="shared" si="200"/>
        <v>2.6083930000007971E-2</v>
      </c>
    </row>
    <row r="87" spans="1:34" x14ac:dyDescent="0.35">
      <c r="A87" s="104" t="s">
        <v>92</v>
      </c>
      <c r="B87" s="60" t="s">
        <v>7</v>
      </c>
      <c r="C87" s="69">
        <v>-326.13182587</v>
      </c>
      <c r="D87" s="69">
        <v>-316.98003251</v>
      </c>
      <c r="E87" s="69">
        <v>-307.72259909000002</v>
      </c>
      <c r="F87" s="69">
        <v>-312.37940157000003</v>
      </c>
      <c r="L87" s="63" t="str">
        <f t="shared" ref="L87" si="241">INDEX($B$2:$B$5, MATCH(MIN(C86:C89),C86:C89,0))</f>
        <v>top2</v>
      </c>
      <c r="M87" s="63" t="str">
        <f t="shared" ref="M87" si="242">INDEX($B$2:$B$5, MATCH(MIN(D86:D89),D86:D89,0))</f>
        <v>hollow1</v>
      </c>
      <c r="N87" s="63" t="str">
        <f t="shared" ref="N87" si="243">INDEX($B$2:$B$5, MATCH(MIN(E86:E89),E86:E89,0))</f>
        <v>hollow3</v>
      </c>
      <c r="O87" s="63" t="str">
        <f t="shared" ref="O87" si="244">INDEX($B$2:$B$5, MATCH(MIN(F86:F89),F86:F89,0))</f>
        <v>hollow3</v>
      </c>
      <c r="AA87">
        <f t="shared" si="192"/>
        <v>-304.88707574</v>
      </c>
      <c r="AC87" s="94" t="s">
        <v>92</v>
      </c>
      <c r="AD87" s="64" t="s">
        <v>25</v>
      </c>
      <c r="AE87" s="67">
        <f t="shared" si="197"/>
        <v>0.79324986999999991</v>
      </c>
      <c r="AF87" s="67">
        <f t="shared" si="198"/>
        <v>2.5043229999999639E-2</v>
      </c>
      <c r="AG87" s="67">
        <f t="shared" si="199"/>
        <v>0.74347664999998342</v>
      </c>
      <c r="AH87" s="67">
        <f t="shared" si="200"/>
        <v>1.7616741699999729</v>
      </c>
    </row>
    <row r="88" spans="1:34" x14ac:dyDescent="0.35">
      <c r="A88" s="104" t="s">
        <v>92</v>
      </c>
      <c r="B88" s="60" t="s">
        <v>8</v>
      </c>
      <c r="C88" s="69">
        <v>-326.70402247999999</v>
      </c>
      <c r="D88" s="69">
        <v>-318.35060048999998</v>
      </c>
      <c r="E88" s="69">
        <v>-307.69456108000003</v>
      </c>
      <c r="F88" s="69">
        <v>-313.09993747999999</v>
      </c>
      <c r="AA88">
        <f t="shared" si="192"/>
        <v>-304.88707574</v>
      </c>
      <c r="AC88" s="94" t="s">
        <v>92</v>
      </c>
      <c r="AD88" s="64" t="s">
        <v>8</v>
      </c>
      <c r="AE88" s="67">
        <f t="shared" si="197"/>
        <v>0.22105326000000813</v>
      </c>
      <c r="AF88" s="67">
        <f t="shared" si="198"/>
        <v>-1.3455247499999761</v>
      </c>
      <c r="AG88" s="67">
        <f t="shared" si="199"/>
        <v>0.77151465999997226</v>
      </c>
      <c r="AH88" s="67">
        <f t="shared" si="200"/>
        <v>1.0411382600000061</v>
      </c>
    </row>
    <row r="89" spans="1:34" x14ac:dyDescent="0.35">
      <c r="A89" s="104" t="s">
        <v>92</v>
      </c>
      <c r="B89" s="60" t="s">
        <v>28</v>
      </c>
      <c r="C89" s="69">
        <v>-325.90281348000002</v>
      </c>
      <c r="D89" s="69">
        <v>-318.34091832000001</v>
      </c>
      <c r="E89" s="69">
        <v>-308.65548586</v>
      </c>
      <c r="F89" s="69">
        <v>-314.18909501000002</v>
      </c>
      <c r="AA89">
        <f t="shared" si="192"/>
        <v>-304.88707574</v>
      </c>
      <c r="AC89" s="94" t="s">
        <v>92</v>
      </c>
      <c r="AD89" s="64" t="s">
        <v>26</v>
      </c>
      <c r="AE89" s="67">
        <f t="shared" si="197"/>
        <v>1.0222622599999798</v>
      </c>
      <c r="AF89" s="67">
        <f t="shared" si="198"/>
        <v>-1.3358425800000138</v>
      </c>
      <c r="AG89" s="67">
        <f t="shared" si="199"/>
        <v>-0.18941011999999846</v>
      </c>
      <c r="AH89" s="67">
        <f t="shared" si="200"/>
        <v>-4.8019270000016601E-2</v>
      </c>
    </row>
  </sheetData>
  <mergeCells count="44">
    <mergeCell ref="A70:A73"/>
    <mergeCell ref="A74:A77"/>
    <mergeCell ref="A78:A81"/>
    <mergeCell ref="A82:A85"/>
    <mergeCell ref="A86:A89"/>
    <mergeCell ref="A26:A29"/>
    <mergeCell ref="A2:A5"/>
    <mergeCell ref="A6:A9"/>
    <mergeCell ref="A10:A13"/>
    <mergeCell ref="A18:A21"/>
    <mergeCell ref="A22:A25"/>
    <mergeCell ref="A14:A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C2:AC5"/>
    <mergeCell ref="AC6:AC9"/>
    <mergeCell ref="AC10:AC13"/>
    <mergeCell ref="AC18:AC21"/>
    <mergeCell ref="AC22:AC25"/>
    <mergeCell ref="AC14:AC17"/>
    <mergeCell ref="AC26:AC29"/>
    <mergeCell ref="AC30:AC33"/>
    <mergeCell ref="AC34:AC37"/>
    <mergeCell ref="AC38:AC41"/>
    <mergeCell ref="AC42:AC45"/>
    <mergeCell ref="AC66:AC69"/>
    <mergeCell ref="AC46:AC49"/>
    <mergeCell ref="AC50:AC53"/>
    <mergeCell ref="AC54:AC57"/>
    <mergeCell ref="AC58:AC61"/>
    <mergeCell ref="AC62:AC65"/>
    <mergeCell ref="AC70:AC73"/>
    <mergeCell ref="AC74:AC77"/>
    <mergeCell ref="AC78:AC81"/>
    <mergeCell ref="AC82:AC85"/>
    <mergeCell ref="AC86:AC89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C1" zoomScale="85" zoomScaleNormal="85" workbookViewId="0">
      <selection activeCell="AB5" sqref="AB5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0" ca="1" si="0">D4-C4-$J$4-0.5*$J$3</f>
        <v>0.1057611400000158</v>
      </c>
      <c r="M4" s="5">
        <f t="shared" ref="M4:M10" ca="1" si="1">E4-C4-$J$6</f>
        <v>-0.63441109999996037</v>
      </c>
      <c r="N4" s="5">
        <f t="shared" ref="N4:N10" ca="1" si="2">F4-C4-0.5*$J$3</f>
        <v>0.15472711000000272</v>
      </c>
      <c r="O4" s="5">
        <f t="shared" ref="O4:O10" ca="1" si="3">G4-C4-$J$5+0.5*$J$3</f>
        <v>-0.91930912999995007</v>
      </c>
      <c r="P4" s="5"/>
      <c r="Q4" s="15">
        <f t="shared" ref="Q4:Q6" ca="1" si="4">D4+$Y$39</f>
        <v>-318.27924065000002</v>
      </c>
      <c r="R4" s="15">
        <f t="shared" ref="R4:R6" ca="1" si="5">E4+$Y$40</f>
        <v>-309.57541289</v>
      </c>
      <c r="S4" s="5" t="s">
        <v>6</v>
      </c>
      <c r="T4" s="16">
        <v>0</v>
      </c>
      <c r="U4" s="17">
        <f t="shared" ref="U4:U5" ca="1" si="6">Q4-C4-0.5*$Y$31-$Y$32</f>
        <v>0.51976114000000706</v>
      </c>
      <c r="V4" s="18">
        <f t="shared" ref="V4:V5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</row>
    <row r="5" spans="1:29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2">
        <v>0</v>
      </c>
      <c r="U5" s="83">
        <f t="shared" ca="1" si="6"/>
        <v>0.65243525999999719</v>
      </c>
      <c r="V5" s="12">
        <f t="shared" ca="1" si="7"/>
        <v>-0.24772654000004124</v>
      </c>
      <c r="W5" s="83">
        <f t="shared" ref="W5:W25" si="13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</row>
    <row r="6" spans="1:29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4">Q6-C6-0.5*$Y$31-$Y$32</f>
        <v>0.48009794999995137</v>
      </c>
      <c r="V6" s="18">
        <f t="shared" ref="V6:V25" ca="1" si="15">R6+$Y$33-C6-$Y$31-$Y$32</f>
        <v>-0.51848045000003751</v>
      </c>
      <c r="W6" s="17">
        <f t="shared" si="13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</row>
    <row r="7" spans="1:29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-301.61691724000002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0.22196554999998552</v>
      </c>
      <c r="O7">
        <f t="shared" ca="1" si="3"/>
        <v>-0.62918026999996846</v>
      </c>
      <c r="Q7" s="15">
        <f t="shared" ref="Q7:Q25" ca="1" si="16">D7+$Y$39</f>
        <v>-319.97396530999998</v>
      </c>
      <c r="R7" s="15">
        <f t="shared" ref="R7:R25" ca="1" si="17">E7+$Y$40</f>
        <v>-311.71267986000004</v>
      </c>
      <c r="S7" t="s">
        <v>87</v>
      </c>
      <c r="T7" s="82">
        <v>0</v>
      </c>
      <c r="U7" s="83">
        <f t="shared" ca="1" si="14"/>
        <v>0.25191748000002434</v>
      </c>
      <c r="V7" s="12">
        <f t="shared" ca="1" si="15"/>
        <v>-0.76579707000002983</v>
      </c>
      <c r="W7" s="83">
        <f t="shared" si="13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0.37996555000000676</v>
      </c>
      <c r="AB7" s="19">
        <f t="shared" ca="1" si="11"/>
        <v>-0.2961802699999776</v>
      </c>
      <c r="AC7" s="19">
        <f t="shared" ca="1" si="12"/>
        <v>-0.12804806999998242</v>
      </c>
    </row>
    <row r="8" spans="1:29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6"/>
        <v>-317.15797963</v>
      </c>
      <c r="R8" s="15">
        <f t="shared" ca="1" si="17"/>
        <v>-309.35817134000001</v>
      </c>
      <c r="S8" t="s">
        <v>11</v>
      </c>
      <c r="T8" s="16">
        <v>0</v>
      </c>
      <c r="U8" s="17">
        <f t="shared" ca="1" si="14"/>
        <v>0.50287215999997414</v>
      </c>
      <c r="V8" s="18">
        <f t="shared" ca="1" si="15"/>
        <v>-0.97631955000003856</v>
      </c>
      <c r="W8" s="17">
        <f t="shared" si="13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</row>
    <row r="9" spans="1:29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6"/>
        <v>-314.67621969999999</v>
      </c>
      <c r="R9" s="11">
        <f t="shared" ca="1" si="17"/>
        <v>-306.80381160000002</v>
      </c>
      <c r="S9" t="s">
        <v>12</v>
      </c>
      <c r="T9" s="82">
        <v>0</v>
      </c>
      <c r="U9" s="83">
        <f t="shared" ca="1" si="14"/>
        <v>0.51792700999998686</v>
      </c>
      <c r="V9" s="12">
        <f t="shared" ca="1" si="15"/>
        <v>-0.88866489000004023</v>
      </c>
      <c r="W9" s="83">
        <f t="shared" si="13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</row>
    <row r="10" spans="1:29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6"/>
        <v>-311.56507403000001</v>
      </c>
      <c r="R10" s="15">
        <f t="shared" ca="1" si="17"/>
        <v>-303.74949083000001</v>
      </c>
      <c r="S10" t="s">
        <v>13</v>
      </c>
      <c r="T10" s="16">
        <v>0</v>
      </c>
      <c r="U10" s="17">
        <f t="shared" ca="1" si="14"/>
        <v>0.93075720000000928</v>
      </c>
      <c r="V10" s="18">
        <f t="shared" ca="1" si="15"/>
        <v>-0.53265959999999879</v>
      </c>
      <c r="W10" s="17">
        <f t="shared" si="13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</row>
    <row r="11" spans="1:29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8">D11-C11-$J$4-0.5*$J$3</f>
        <v>0.5167102899999807</v>
      </c>
      <c r="M11" s="5">
        <f t="shared" ref="M11:M25" ca="1" si="19">E11-C11-$J$6</f>
        <v>-0.53751253000000965</v>
      </c>
      <c r="N11" s="5">
        <f t="shared" ref="N11:N25" ca="1" si="20">F11-C11-0.5*$J$3</f>
        <v>0.25771429000001644</v>
      </c>
      <c r="O11" s="5">
        <f t="shared" ref="O11:O25" ca="1" si="21">G11-C11-$J$5+0.5*$J$3</f>
        <v>1.3419886299999839</v>
      </c>
      <c r="P11" s="5"/>
      <c r="Q11" s="15">
        <f t="shared" ca="1" si="16"/>
        <v>-307.50649034000003</v>
      </c>
      <c r="R11" s="15">
        <f t="shared" ca="1" si="17"/>
        <v>-299.11671316000002</v>
      </c>
      <c r="S11" s="5" t="s">
        <v>14</v>
      </c>
      <c r="T11" s="82">
        <v>0</v>
      </c>
      <c r="U11" s="83">
        <f t="shared" ca="1" si="14"/>
        <v>0.93071028999997196</v>
      </c>
      <c r="V11" s="12">
        <f t="shared" ca="1" si="15"/>
        <v>4.1487469999982096E-2</v>
      </c>
      <c r="W11" s="83">
        <f t="shared" si="13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</row>
    <row r="12" spans="1:29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8"/>
        <v>0.83482103999999735</v>
      </c>
      <c r="M12" s="5">
        <f t="shared" ca="1" si="19"/>
        <v>-0.18782816999998353</v>
      </c>
      <c r="N12" s="5">
        <f t="shared" ca="1" si="20"/>
        <v>0.55992252999998682</v>
      </c>
      <c r="O12" s="5">
        <f t="shared" ca="1" si="21"/>
        <v>1.2166793599999814</v>
      </c>
      <c r="P12" s="5"/>
      <c r="Q12" s="11">
        <f t="shared" ca="1" si="16"/>
        <v>-301.42486487000002</v>
      </c>
      <c r="R12" s="11">
        <f t="shared" ca="1" si="17"/>
        <v>-293.00351408</v>
      </c>
      <c r="S12" s="5" t="s">
        <v>15</v>
      </c>
      <c r="T12" s="16">
        <v>0</v>
      </c>
      <c r="U12" s="17">
        <f t="shared" ca="1" si="14"/>
        <v>1.2488210399999886</v>
      </c>
      <c r="V12" s="18">
        <f t="shared" ca="1" si="15"/>
        <v>0.39117183000000821</v>
      </c>
      <c r="W12" s="17">
        <f t="shared" si="13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</row>
    <row r="13" spans="1:29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8"/>
        <v>0.5007399100000387</v>
      </c>
      <c r="M13">
        <f t="shared" ca="1" si="19"/>
        <v>-0.29022711999999196</v>
      </c>
      <c r="N13">
        <f t="shared" ca="1" si="20"/>
        <v>0.51077869000004439</v>
      </c>
      <c r="O13">
        <f t="shared" ca="1" si="21"/>
        <v>-4.7459919999956579E-2</v>
      </c>
      <c r="P13" s="5"/>
      <c r="Q13" s="15">
        <f t="shared" ca="1" si="16"/>
        <v>-294.49554155999999</v>
      </c>
      <c r="R13" s="15">
        <f t="shared" ca="1" si="17"/>
        <v>-285.84250859000002</v>
      </c>
      <c r="S13" s="5" t="s">
        <v>16</v>
      </c>
      <c r="T13" s="82">
        <v>0</v>
      </c>
      <c r="U13" s="83">
        <f t="shared" ca="1" si="14"/>
        <v>0.91473991000002997</v>
      </c>
      <c r="V13" s="12">
        <f t="shared" ca="1" si="15"/>
        <v>0.28877287999999979</v>
      </c>
      <c r="W13" s="83">
        <f t="shared" si="13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</row>
    <row r="14" spans="1:29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8"/>
        <v>-0.88204482999999501</v>
      </c>
      <c r="M14">
        <f t="shared" ca="1" si="19"/>
        <v>-0.55292542000000289</v>
      </c>
      <c r="N14">
        <f t="shared" ca="1" si="20"/>
        <v>-0.88687902000004515</v>
      </c>
      <c r="O14">
        <f t="shared" ca="1" si="21"/>
        <v>-1.6420844300000303</v>
      </c>
      <c r="P14" s="5"/>
      <c r="Q14" s="15">
        <f t="shared" ca="1" si="16"/>
        <v>-320.01105877999998</v>
      </c>
      <c r="R14" s="15">
        <f t="shared" ca="1" si="17"/>
        <v>-310.23793936999999</v>
      </c>
      <c r="S14" s="5" t="s">
        <v>17</v>
      </c>
      <c r="T14" s="16">
        <v>0</v>
      </c>
      <c r="U14" s="17">
        <f t="shared" ca="1" si="14"/>
        <v>-0.46804483000000374</v>
      </c>
      <c r="V14" s="18">
        <f t="shared" ca="1" si="15"/>
        <v>2.6074579999988856E-2</v>
      </c>
      <c r="W14" s="17">
        <f t="shared" si="13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</row>
    <row r="15" spans="1:29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8"/>
        <v>-9.6783069999969218E-2</v>
      </c>
      <c r="M15">
        <f t="shared" ca="1" si="19"/>
        <v>-0.81962400999997875</v>
      </c>
      <c r="N15">
        <f t="shared" ca="1" si="20"/>
        <v>0.11732796000000389</v>
      </c>
      <c r="O15">
        <f t="shared" ca="1" si="21"/>
        <v>-1.1845594999999967</v>
      </c>
      <c r="P15" s="5"/>
      <c r="Q15" s="11">
        <f t="shared" ca="1" si="16"/>
        <v>-323.22794974999999</v>
      </c>
      <c r="R15" s="11">
        <f t="shared" ca="1" si="17"/>
        <v>-314.50679069</v>
      </c>
      <c r="S15" s="5" t="s">
        <v>18</v>
      </c>
      <c r="T15" s="82">
        <v>0</v>
      </c>
      <c r="U15" s="83">
        <f t="shared" ca="1" si="14"/>
        <v>0.31721693000002205</v>
      </c>
      <c r="V15" s="12">
        <f t="shared" ca="1" si="15"/>
        <v>-0.24062400999998701</v>
      </c>
      <c r="W15" s="83">
        <f t="shared" si="13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</row>
    <row r="16" spans="1:29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8"/>
        <v>0.16655464000000419</v>
      </c>
      <c r="M16">
        <f t="shared" ca="1" si="19"/>
        <v>-0.95536820000000411</v>
      </c>
      <c r="N16">
        <f t="shared" ca="1" si="20"/>
        <v>0.31564772000000785</v>
      </c>
      <c r="O16">
        <f t="shared" ca="1" si="21"/>
        <v>-0.6584599900000021</v>
      </c>
      <c r="P16" s="5"/>
      <c r="Q16" s="15">
        <f t="shared" ca="1" si="16"/>
        <v>-323.36034933000002</v>
      </c>
      <c r="R16" s="15">
        <f t="shared" ca="1" si="17"/>
        <v>-315.03827217000003</v>
      </c>
      <c r="S16" s="5" t="s">
        <v>19</v>
      </c>
      <c r="T16" s="16">
        <v>0</v>
      </c>
      <c r="U16" s="17">
        <f t="shared" ca="1" si="14"/>
        <v>0.58055463999999546</v>
      </c>
      <c r="V16" s="18">
        <f t="shared" ca="1" si="15"/>
        <v>-0.37636820000001237</v>
      </c>
      <c r="W16" s="17">
        <f t="shared" si="13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</row>
    <row r="17" spans="1:29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8"/>
        <v>0.17788076999999047</v>
      </c>
      <c r="M17">
        <f t="shared" ca="1" si="19"/>
        <v>-1.2853371500000268</v>
      </c>
      <c r="N17">
        <f t="shared" ca="1" si="20"/>
        <v>6.558231999996833E-2</v>
      </c>
      <c r="O17">
        <f t="shared" ca="1" si="21"/>
        <v>-0.36977170000002024</v>
      </c>
      <c r="P17" s="5"/>
      <c r="Q17" s="15">
        <f t="shared" ca="1" si="16"/>
        <v>-323.40962693</v>
      </c>
      <c r="R17" s="15">
        <f t="shared" ca="1" si="17"/>
        <v>-315.42884485000002</v>
      </c>
      <c r="S17" s="5" t="s">
        <v>20</v>
      </c>
      <c r="T17" s="82">
        <v>0</v>
      </c>
      <c r="U17" s="83">
        <f t="shared" ca="1" si="14"/>
        <v>0.59188076999998174</v>
      </c>
      <c r="V17" s="12">
        <f t="shared" ca="1" si="15"/>
        <v>-0.70633715000003505</v>
      </c>
      <c r="W17" s="83">
        <f t="shared" si="13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</row>
    <row r="18" spans="1:29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8"/>
        <v>0.19421808000003038</v>
      </c>
      <c r="M18" s="5">
        <f t="shared" ca="1" si="19"/>
        <v>-1.3739528599999691</v>
      </c>
      <c r="N18" s="5">
        <f t="shared" ca="1" si="20"/>
        <v>-0.17031548999995794</v>
      </c>
      <c r="O18" s="5">
        <f t="shared" ca="1" si="21"/>
        <v>0.70951940000001423</v>
      </c>
      <c r="P18" s="5"/>
      <c r="Q18" s="11">
        <f t="shared" ca="1" si="16"/>
        <v>-317.57058307</v>
      </c>
      <c r="R18" s="11">
        <f t="shared" ca="1" si="17"/>
        <v>-309.69475401</v>
      </c>
      <c r="S18" s="5" t="s">
        <v>21</v>
      </c>
      <c r="T18" s="16">
        <v>0</v>
      </c>
      <c r="U18" s="17">
        <f t="shared" ca="1" si="14"/>
        <v>0.60821808000002164</v>
      </c>
      <c r="V18" s="18">
        <f t="shared" ca="1" si="15"/>
        <v>-0.79495285999997733</v>
      </c>
      <c r="W18" s="17">
        <f t="shared" si="13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</row>
    <row r="19" spans="1:29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8"/>
        <v>0.45720604000000575</v>
      </c>
      <c r="M19" s="5">
        <f t="shared" ca="1" si="19"/>
        <v>-0.69791223999998842</v>
      </c>
      <c r="N19" s="5">
        <f t="shared" ca="1" si="20"/>
        <v>0.20932051999999812</v>
      </c>
      <c r="O19" s="5">
        <f t="shared" ca="1" si="21"/>
        <v>1.1094731099999913</v>
      </c>
      <c r="P19" s="5"/>
      <c r="Q19" s="15">
        <f t="shared" ca="1" si="16"/>
        <v>-313.36224441000002</v>
      </c>
      <c r="R19" s="15">
        <f t="shared" ca="1" si="17"/>
        <v>-305.07336269000001</v>
      </c>
      <c r="S19" s="5" t="s">
        <v>22</v>
      </c>
      <c r="T19" s="82">
        <v>0</v>
      </c>
      <c r="U19" s="83">
        <f t="shared" ca="1" si="14"/>
        <v>0.87120603999999702</v>
      </c>
      <c r="V19" s="12">
        <f t="shared" ca="1" si="15"/>
        <v>-0.11891223999999667</v>
      </c>
      <c r="W19" s="83">
        <f t="shared" si="13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</row>
    <row r="20" spans="1:29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8"/>
        <v>0.8700667600000318</v>
      </c>
      <c r="M20">
        <f t="shared" ca="1" si="19"/>
        <v>-0.11100705000000666</v>
      </c>
      <c r="N20">
        <f t="shared" ca="1" si="20"/>
        <v>0.67077348000002912</v>
      </c>
      <c r="O20">
        <f t="shared" ca="1" si="21"/>
        <v>1.4705671800000268</v>
      </c>
      <c r="P20" s="5"/>
      <c r="Q20" s="15">
        <f t="shared" ca="1" si="16"/>
        <v>-297.88155670999998</v>
      </c>
      <c r="R20" s="15">
        <f t="shared" ca="1" si="17"/>
        <v>-289.41863052000002</v>
      </c>
      <c r="S20" s="5" t="s">
        <v>23</v>
      </c>
      <c r="T20" s="16">
        <v>0</v>
      </c>
      <c r="U20" s="17">
        <f t="shared" ca="1" si="14"/>
        <v>1.2840667600000231</v>
      </c>
      <c r="V20" s="18">
        <f t="shared" ca="1" si="15"/>
        <v>0.46799294999998509</v>
      </c>
      <c r="W20" s="17">
        <f t="shared" si="13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</row>
    <row r="21" spans="1:29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8"/>
        <v>0.63785634999998164</v>
      </c>
      <c r="M21">
        <f t="shared" ca="1" si="19"/>
        <v>-0.16829782000001536</v>
      </c>
      <c r="N21">
        <f t="shared" ca="1" si="20"/>
        <v>0.42643700000001372</v>
      </c>
      <c r="O21">
        <f t="shared" ca="1" si="21"/>
        <v>0.40042543000002206</v>
      </c>
      <c r="P21" s="5"/>
      <c r="Q21" s="11">
        <f t="shared" ca="1" si="16"/>
        <v>-292.70097894000003</v>
      </c>
      <c r="R21" s="11">
        <f t="shared" ca="1" si="17"/>
        <v>-284.06313311000002</v>
      </c>
      <c r="S21" s="5" t="s">
        <v>88</v>
      </c>
      <c r="T21" s="82">
        <v>0</v>
      </c>
      <c r="U21" s="83">
        <f t="shared" ca="1" si="14"/>
        <v>1.0518563499999729</v>
      </c>
      <c r="V21" s="12">
        <f t="shared" ca="1" si="15"/>
        <v>0.41070217999997638</v>
      </c>
      <c r="W21" s="83">
        <f t="shared" si="13"/>
        <v>0.12300000000000111</v>
      </c>
      <c r="X21" s="5" t="s">
        <v>88</v>
      </c>
      <c r="Y21" s="19">
        <f t="shared" ref="Y21:Y25" ca="1" si="22">Q21-C21-0.5*$Y$31-$Y$32</f>
        <v>1.0518563499999729</v>
      </c>
      <c r="Z21" s="11">
        <f t="shared" ref="Z21:Z25" ca="1" si="23">R21+$Y$33-$Y$32-$Y$31-C21</f>
        <v>0.41070217999998704</v>
      </c>
      <c r="AA21" s="19">
        <f t="shared" ref="AA21:AA25" ca="1" si="24">F21+$Y$38-C21-0.5*$Y$31</f>
        <v>0.58443700000003496</v>
      </c>
      <c r="AB21" s="19">
        <f t="shared" ref="AB21:AB22" ca="1" si="25">G21+$Y$41+0.5*$Y$31-C21-$Y$33</f>
        <v>0.73342543000001292</v>
      </c>
      <c r="AC21" s="19">
        <f t="shared" ref="AC21:AC25" ca="1" si="26">Y21-AA21</f>
        <v>0.46741934999993795</v>
      </c>
    </row>
    <row r="22" spans="1:29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8"/>
        <v>-9.6130099999638396E-3</v>
      </c>
      <c r="M22">
        <f t="shared" ca="1" si="19"/>
        <v>-0.75812422000000801</v>
      </c>
      <c r="N22">
        <f t="shared" ca="1" si="20"/>
        <v>0.33603378000002904</v>
      </c>
      <c r="O22">
        <f t="shared" ca="1" si="21"/>
        <v>-1.1414777700000136</v>
      </c>
      <c r="P22" s="5"/>
      <c r="Q22" s="15">
        <f t="shared" ca="1" si="16"/>
        <v>-329.56689076999999</v>
      </c>
      <c r="R22" s="15">
        <f t="shared" ca="1" si="17"/>
        <v>-320.87140198000003</v>
      </c>
      <c r="S22" s="5" t="s">
        <v>89</v>
      </c>
      <c r="T22" s="16">
        <v>0</v>
      </c>
      <c r="U22" s="17">
        <f t="shared" ca="1" si="14"/>
        <v>0.40438699000002742</v>
      </c>
      <c r="V22" s="18">
        <f t="shared" ca="1" si="15"/>
        <v>-0.17912422000001627</v>
      </c>
      <c r="W22" s="17">
        <f t="shared" si="13"/>
        <v>0.12300000000000111</v>
      </c>
      <c r="X22" s="5" t="s">
        <v>89</v>
      </c>
      <c r="Y22" s="19">
        <f t="shared" ca="1" si="22"/>
        <v>0.40438699000002742</v>
      </c>
      <c r="Z22" s="11">
        <f t="shared" ca="1" si="23"/>
        <v>-0.17912422000000561</v>
      </c>
      <c r="AA22" s="19">
        <f t="shared" ca="1" si="24"/>
        <v>0.49403378000005027</v>
      </c>
      <c r="AB22" s="19">
        <f t="shared" ca="1" si="25"/>
        <v>-0.80847777000002274</v>
      </c>
      <c r="AC22" s="19">
        <f t="shared" ca="1" si="26"/>
        <v>-8.9646790000022847E-2</v>
      </c>
    </row>
    <row r="23" spans="1:29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8"/>
        <v>-3.0738699999912633E-3</v>
      </c>
      <c r="M23">
        <f t="shared" ca="1" si="19"/>
        <v>-1.034334610000025</v>
      </c>
      <c r="N23">
        <f t="shared" ca="1" si="20"/>
        <v>0.18085916000000379</v>
      </c>
      <c r="O23">
        <f t="shared" ca="1" si="21"/>
        <v>-0.92078188000001182</v>
      </c>
      <c r="P23" s="5"/>
      <c r="Q23" s="15">
        <f t="shared" ca="1" si="16"/>
        <v>-329.6971595</v>
      </c>
      <c r="R23" s="15">
        <f t="shared" ca="1" si="17"/>
        <v>-321.28442024000003</v>
      </c>
      <c r="S23" s="5" t="s">
        <v>90</v>
      </c>
      <c r="T23" s="82">
        <v>0</v>
      </c>
      <c r="U23" s="83">
        <f t="shared" ca="1" si="14"/>
        <v>0.41092613</v>
      </c>
      <c r="V23" s="12">
        <f t="shared" ca="1" si="15"/>
        <v>-0.45533461000003328</v>
      </c>
      <c r="W23" s="83">
        <f t="shared" si="13"/>
        <v>0.12300000000000111</v>
      </c>
      <c r="X23" s="5" t="s">
        <v>90</v>
      </c>
      <c r="Y23" s="19">
        <f t="shared" ca="1" si="22"/>
        <v>0.41092613</v>
      </c>
      <c r="Z23" s="11">
        <f t="shared" ca="1" si="23"/>
        <v>-0.45533461000002262</v>
      </c>
      <c r="AA23" s="19">
        <f t="shared" ca="1" si="24"/>
        <v>0.33885916000002503</v>
      </c>
      <c r="AB23" s="19">
        <f ca="1">G23+$Y$41+0.5*$Y$31-C23-$Y$33</f>
        <v>-0.58778188000002096</v>
      </c>
      <c r="AC23" s="19">
        <f t="shared" ca="1" si="26"/>
        <v>7.2066969999974972E-2</v>
      </c>
    </row>
    <row r="24" spans="1:29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8"/>
        <v>0.34671938000001346</v>
      </c>
      <c r="M24">
        <f t="shared" ca="1" si="19"/>
        <v>-1.1502474899999644</v>
      </c>
      <c r="N24">
        <f t="shared" ca="1" si="20"/>
        <v>7.1027050000047165E-2</v>
      </c>
      <c r="O24">
        <f t="shared" ca="1" si="21"/>
        <v>-0.32468978999999853</v>
      </c>
      <c r="P24" s="5"/>
      <c r="Q24" s="11">
        <f t="shared" ca="1" si="16"/>
        <v>-329.23355865000002</v>
      </c>
      <c r="R24" s="11">
        <f t="shared" ca="1" si="17"/>
        <v>-321.28652552</v>
      </c>
      <c r="S24" s="5" t="s">
        <v>91</v>
      </c>
      <c r="T24" s="16">
        <v>0</v>
      </c>
      <c r="U24" s="17">
        <f t="shared" ca="1" si="14"/>
        <v>0.76071938000000472</v>
      </c>
      <c r="V24" s="18">
        <f t="shared" ca="1" si="15"/>
        <v>-0.57124748999997266</v>
      </c>
      <c r="W24" s="17">
        <f t="shared" si="13"/>
        <v>0.12300000000000111</v>
      </c>
      <c r="X24" s="5" t="s">
        <v>91</v>
      </c>
      <c r="Y24" s="19">
        <f t="shared" ca="1" si="22"/>
        <v>0.76071938000000472</v>
      </c>
      <c r="Z24" s="11">
        <f t="shared" ca="1" si="23"/>
        <v>-0.571247489999962</v>
      </c>
      <c r="AA24" s="19">
        <f t="shared" ca="1" si="24"/>
        <v>0.2290270500000684</v>
      </c>
      <c r="AB24" s="19">
        <f t="shared" ref="AB24:AB25" ca="1" si="27">G24+$Y$41+0.5*$Y$31-C24-$Y$33</f>
        <v>8.310209999992324E-3</v>
      </c>
      <c r="AC24" s="19">
        <f t="shared" ca="1" si="26"/>
        <v>0.53169232999993632</v>
      </c>
    </row>
    <row r="25" spans="1:29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8"/>
        <v>0.13589330000000954</v>
      </c>
      <c r="M25" s="5">
        <f t="shared" ca="1" si="19"/>
        <v>-1.3455247499999761</v>
      </c>
      <c r="N25" s="5">
        <f t="shared" ca="1" si="20"/>
        <v>-0.18941011999999846</v>
      </c>
      <c r="O25" s="5">
        <f t="shared" ca="1" si="21"/>
        <v>-4.8019270000016601E-2</v>
      </c>
      <c r="P25" s="5"/>
      <c r="Q25" s="15">
        <f t="shared" ca="1" si="16"/>
        <v>-326.30318244</v>
      </c>
      <c r="R25" s="15">
        <f t="shared" ca="1" si="17"/>
        <v>-318.34060048999999</v>
      </c>
      <c r="S25" s="5" t="s">
        <v>92</v>
      </c>
      <c r="T25" s="82">
        <v>0</v>
      </c>
      <c r="U25" s="83">
        <f t="shared" ca="1" si="14"/>
        <v>0.54989330000000081</v>
      </c>
      <c r="V25" s="12">
        <f t="shared" ca="1" si="15"/>
        <v>-0.76652474999998432</v>
      </c>
      <c r="W25" s="83">
        <f t="shared" si="13"/>
        <v>0.12300000000000111</v>
      </c>
      <c r="X25" s="5" t="s">
        <v>92</v>
      </c>
      <c r="Y25" s="19">
        <f t="shared" ca="1" si="22"/>
        <v>0.54989330000000081</v>
      </c>
      <c r="Z25" s="11">
        <f t="shared" ca="1" si="23"/>
        <v>-0.76652474999997366</v>
      </c>
      <c r="AA25" s="19">
        <f t="shared" ca="1" si="24"/>
        <v>-3.1410119999977226E-2</v>
      </c>
      <c r="AB25" s="19">
        <f t="shared" ca="1" si="27"/>
        <v>0.28498072999997426</v>
      </c>
      <c r="AC25" s="19">
        <f t="shared" ca="1" si="26"/>
        <v>0.58130341999997803</v>
      </c>
    </row>
    <row r="29" spans="1:29" ht="15" thickBot="1" x14ac:dyDescent="0.4"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="85" zoomScaleNormal="85" workbookViewId="0">
      <selection activeCell="O17" sqref="O17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-322.23119816000002</v>
      </c>
      <c r="D2" s="71">
        <v>-312.64972712000002</v>
      </c>
      <c r="E2" s="71">
        <v>-303.28144557000002</v>
      </c>
      <c r="F2" s="71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94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04"/>
      <c r="B3" s="4" t="s">
        <v>25</v>
      </c>
      <c r="C3" s="75">
        <v>-321.39444897999999</v>
      </c>
      <c r="D3" s="71">
        <v>-312.64017125999999</v>
      </c>
      <c r="E3" s="71">
        <v>-303.49680625000002</v>
      </c>
      <c r="F3" s="71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94"/>
      <c r="AD3" s="64" t="s">
        <v>25</v>
      </c>
      <c r="AE3" s="67">
        <f t="shared" ref="AE3:AE7" si="8">C3-AA3-$R$4-0.5*$R$3</f>
        <v>0.62767744000000247</v>
      </c>
      <c r="AF3" s="67">
        <f t="shared" ref="AF3:AF7" si="9">D3-AA3-$R$6</f>
        <v>-0.53804483999999242</v>
      </c>
      <c r="AG3" s="67">
        <f t="shared" ref="AG3:AG7" si="10">E3-AA3-0.5*$R$3</f>
        <v>6.6320169999975587E-2</v>
      </c>
      <c r="AH3" s="67">
        <f t="shared" ref="AH3:AH7" si="11">F3-AA3-$R$5+0.5*$R$3</f>
        <v>-1.3157081000000139</v>
      </c>
    </row>
    <row r="4" spans="1:34" x14ac:dyDescent="0.35">
      <c r="A4" s="104"/>
      <c r="B4" s="4" t="s">
        <v>8</v>
      </c>
      <c r="C4" s="71">
        <v>-322.09855355000002</v>
      </c>
      <c r="D4" s="75">
        <v>-312.78885179000002</v>
      </c>
      <c r="E4" s="72">
        <v>-303.67824238999998</v>
      </c>
      <c r="F4" s="71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94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04"/>
      <c r="B5" s="4" t="s">
        <v>26</v>
      </c>
      <c r="C5" s="75">
        <v>-322.36759329</v>
      </c>
      <c r="D5" s="71">
        <v>-312.91933939</v>
      </c>
      <c r="E5" s="71">
        <v>-303.61313252000002</v>
      </c>
      <c r="F5" s="71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-306.24310642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94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04"/>
      <c r="B6" s="4" t="s">
        <v>30</v>
      </c>
      <c r="C6" s="71">
        <v>-322.64043472999998</v>
      </c>
      <c r="D6" s="71">
        <v>-312.97981089000001</v>
      </c>
      <c r="E6" s="71">
        <v>-303.22221637000001</v>
      </c>
      <c r="F6" s="71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94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04" t="s">
        <v>9</v>
      </c>
      <c r="B7" s="4" t="s">
        <v>7</v>
      </c>
      <c r="C7" s="71">
        <v>-327.26966784000001</v>
      </c>
      <c r="D7" s="71">
        <v>-318.16809344000001</v>
      </c>
      <c r="E7" s="71">
        <v>-308.25980070999998</v>
      </c>
      <c r="F7" s="71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94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04"/>
      <c r="B8" s="4" t="s">
        <v>25</v>
      </c>
      <c r="C8" s="71">
        <v>-326.43920216999999</v>
      </c>
      <c r="D8" s="71">
        <v>-317.31112173999998</v>
      </c>
      <c r="E8" s="71">
        <v>-308.07643739999997</v>
      </c>
      <c r="F8" s="71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94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04"/>
      <c r="B9" s="4" t="s">
        <v>8</v>
      </c>
      <c r="C9" s="71">
        <v>-326.96137483000001</v>
      </c>
      <c r="D9" s="71">
        <v>-318.18876538000001</v>
      </c>
      <c r="E9" s="71">
        <v>-308.59783394999999</v>
      </c>
      <c r="F9" s="71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94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04"/>
      <c r="B10" s="4" t="s">
        <v>26</v>
      </c>
      <c r="C10" s="71">
        <v>-327.26958257000001</v>
      </c>
      <c r="D10" s="71">
        <v>-318.17449549999998</v>
      </c>
      <c r="E10" s="72">
        <v>-308.65671373999999</v>
      </c>
      <c r="F10" s="71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94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04"/>
      <c r="B11" s="4" t="s">
        <v>30</v>
      </c>
      <c r="C11" s="71">
        <v>-326.93668188999999</v>
      </c>
      <c r="D11" s="71">
        <v>-318.16516274000003</v>
      </c>
      <c r="E11" s="71">
        <v>-308.25914454000002</v>
      </c>
      <c r="F11" s="71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94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04" t="s">
        <v>10</v>
      </c>
      <c r="B12" s="4" t="s">
        <v>7</v>
      </c>
      <c r="C12" s="71">
        <v>-325.81693390999999</v>
      </c>
      <c r="D12" s="71">
        <v>-316.98596671000001</v>
      </c>
      <c r="E12" s="71">
        <v>-307.06312990999999</v>
      </c>
      <c r="F12" s="71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94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04" t="s">
        <v>10</v>
      </c>
      <c r="B13" s="4" t="s">
        <v>25</v>
      </c>
      <c r="C13" s="71">
        <v>-325.22772450999997</v>
      </c>
      <c r="D13" s="71">
        <v>-316.15897015000002</v>
      </c>
      <c r="E13" s="71">
        <v>-306.79077489999997</v>
      </c>
      <c r="F13" s="71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94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04" t="s">
        <v>10</v>
      </c>
      <c r="B14" s="4" t="s">
        <v>8</v>
      </c>
      <c r="C14" s="71">
        <v>-325.76581898000001</v>
      </c>
      <c r="D14" s="71">
        <v>-317.10234835</v>
      </c>
      <c r="E14" s="72">
        <v>-307.33186018999999</v>
      </c>
      <c r="F14" s="71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94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04" t="s">
        <v>10</v>
      </c>
      <c r="B15" s="4" t="s">
        <v>26</v>
      </c>
      <c r="C15" s="71">
        <v>-325.87849922999999</v>
      </c>
      <c r="D15" s="71">
        <v>-317.06026797999999</v>
      </c>
      <c r="E15" s="71">
        <v>-307.29673971</v>
      </c>
      <c r="F15" s="71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94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04" t="s">
        <v>10</v>
      </c>
      <c r="B16" s="4" t="s">
        <v>30</v>
      </c>
      <c r="C16" s="71">
        <v>-325.47643171999999</v>
      </c>
      <c r="D16" s="71">
        <v>-316.95812489000002</v>
      </c>
      <c r="E16" s="71">
        <v>-306.97654648999998</v>
      </c>
      <c r="F16" s="71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94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04" t="s">
        <v>87</v>
      </c>
      <c r="B17" s="60" t="s">
        <v>7</v>
      </c>
      <c r="C17" s="69">
        <v>-324.83220483999997</v>
      </c>
      <c r="D17" s="69">
        <v>-316.04778709999999</v>
      </c>
      <c r="E17" s="69">
        <v>-306.57260502999998</v>
      </c>
      <c r="F17" s="69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 s="11">
        <f>MIN(E18:E21)</f>
        <v>-306.24310642</v>
      </c>
      <c r="O17">
        <f t="shared" ref="O17" si="43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94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04" t="s">
        <v>87</v>
      </c>
      <c r="B18" s="60" t="s">
        <v>25</v>
      </c>
      <c r="C18" s="69">
        <v>-324.20087971999999</v>
      </c>
      <c r="D18" s="70">
        <v>-316.07918835999999</v>
      </c>
      <c r="E18" s="69">
        <v>-305.72171037999999</v>
      </c>
      <c r="F18" s="69">
        <v>-311.23610622000001</v>
      </c>
      <c r="L18" s="63" t="str">
        <f t="shared" ref="L18" si="44">INDEX($B$2:$B$6, MATCH(MIN(C17:C21),C17:C21,0))</f>
        <v>hollow2</v>
      </c>
      <c r="M18" s="63" t="str">
        <f t="shared" ref="M18" si="45">INDEX($B$2:$B$6, MATCH(MIN(D17:D21),D17:D21,0))</f>
        <v>hollow1</v>
      </c>
      <c r="N18" s="63" t="str">
        <f t="shared" ref="N18" si="46">INDEX($B$2:$B$6, MATCH(MIN(E17:E21),E17:E21,0))</f>
        <v>top</v>
      </c>
      <c r="O18" s="63" t="str">
        <f t="shared" ref="O18" si="47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94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04" t="s">
        <v>87</v>
      </c>
      <c r="B19" s="60" t="s">
        <v>8</v>
      </c>
      <c r="C19" s="69">
        <v>-324.74522031999999</v>
      </c>
      <c r="D19" s="69">
        <v>-316.32816725999999</v>
      </c>
      <c r="E19" s="69">
        <v>-306.24002195000003</v>
      </c>
      <c r="F19" s="69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94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04" t="s">
        <v>87</v>
      </c>
      <c r="B20" s="60" t="s">
        <v>26</v>
      </c>
      <c r="C20" s="69">
        <v>-324.84209204000001</v>
      </c>
      <c r="D20" s="69">
        <v>-315.96129947999998</v>
      </c>
      <c r="E20" s="69">
        <v>-306.24310642</v>
      </c>
      <c r="F20" s="69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94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04" t="s">
        <v>87</v>
      </c>
      <c r="B21" s="60" t="s">
        <v>30</v>
      </c>
      <c r="C21" s="69">
        <v>-324.32832703000003</v>
      </c>
      <c r="D21" s="69">
        <v>-316.04729176000001</v>
      </c>
      <c r="E21" s="69">
        <v>-306.17119862999999</v>
      </c>
      <c r="F21" s="69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94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04" t="s">
        <v>11</v>
      </c>
      <c r="B22" s="4" t="s">
        <v>7</v>
      </c>
      <c r="C22" s="71">
        <v>-321.49475412999999</v>
      </c>
      <c r="D22" s="71">
        <v>-312.86693224999999</v>
      </c>
      <c r="E22" s="71">
        <v>-302.96267734000003</v>
      </c>
      <c r="F22" s="71">
        <v>-308.27379459000002</v>
      </c>
      <c r="G22">
        <f>MIN(C22:C26)-C22</f>
        <v>-6.4961500000322303E-3</v>
      </c>
      <c r="H22">
        <f t="shared" ref="H22" si="48">MIN(D22:D26)-D22</f>
        <v>-0.17928241999999273</v>
      </c>
      <c r="I22">
        <f t="shared" ref="I22" si="49">MIN(E22:E26)-E22</f>
        <v>-0.1806289199999469</v>
      </c>
      <c r="J22">
        <f t="shared" ref="J22" si="50">MIN(F22:F26)-F22</f>
        <v>-0.41953882999996495</v>
      </c>
      <c r="L22">
        <f t="shared" ref="L22" si="51">MIN(C22:C26)</f>
        <v>-321.50125028000002</v>
      </c>
      <c r="M22">
        <f t="shared" ref="M22" si="52">MIN(D22:D26)</f>
        <v>-313.04621466999998</v>
      </c>
      <c r="N22">
        <f t="shared" ref="N22" si="53">MIN(E22:E26)</f>
        <v>-303.14330625999997</v>
      </c>
      <c r="O22">
        <f t="shared" ref="O22" si="54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94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04" t="s">
        <v>11</v>
      </c>
      <c r="B23" s="4" t="s">
        <v>25</v>
      </c>
      <c r="C23" s="71">
        <v>-320.94951571000001</v>
      </c>
      <c r="D23" s="71">
        <v>-311.95519496999998</v>
      </c>
      <c r="E23" s="71">
        <v>-302.33818683999999</v>
      </c>
      <c r="F23" s="71">
        <v>-307.60326949</v>
      </c>
      <c r="L23" s="63" t="str">
        <f t="shared" ref="L23" si="55">INDEX($B$2:$B$6, MATCH(MIN(C22:C26),C22:C26,0))</f>
        <v>hollow1</v>
      </c>
      <c r="M23" s="63" t="str">
        <f t="shared" ref="M23" si="56">INDEX($B$2:$B$6, MATCH(MIN(D22:D26),D22:D26,0))</f>
        <v>hollow1</v>
      </c>
      <c r="N23" s="63" t="str">
        <f t="shared" ref="N23" si="57">INDEX($B$2:$B$6, MATCH(MIN(E22:E26),E22:E26,0))</f>
        <v>hollow4</v>
      </c>
      <c r="O23" s="63" t="str">
        <f t="shared" ref="O23" si="58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94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04" t="s">
        <v>11</v>
      </c>
      <c r="B24" s="4" t="s">
        <v>8</v>
      </c>
      <c r="C24" s="71">
        <v>-321.50125028000002</v>
      </c>
      <c r="D24" s="71">
        <v>-313.04621466999998</v>
      </c>
      <c r="E24" s="71">
        <v>-302.80369794000001</v>
      </c>
      <c r="F24" s="71">
        <v>-308.69333341999999</v>
      </c>
      <c r="AA24">
        <f t="shared" si="7"/>
        <v>-299.54830048000002</v>
      </c>
      <c r="AC24" s="94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04" t="s">
        <v>11</v>
      </c>
      <c r="B25" s="4" t="s">
        <v>26</v>
      </c>
      <c r="C25" s="71">
        <v>-321.49433927000001</v>
      </c>
      <c r="D25" s="71">
        <v>-312.98675847999999</v>
      </c>
      <c r="E25" s="71">
        <v>-302.86595104999998</v>
      </c>
      <c r="F25" s="71">
        <v>-308.65093185000001</v>
      </c>
      <c r="AA25">
        <f t="shared" si="7"/>
        <v>-299.54830048000002</v>
      </c>
      <c r="AC25" s="94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04" t="s">
        <v>11</v>
      </c>
      <c r="B26" s="4" t="s">
        <v>30</v>
      </c>
      <c r="C26" s="71">
        <v>-320.79167428</v>
      </c>
      <c r="D26" s="71">
        <v>-312.86672012999998</v>
      </c>
      <c r="E26" s="71">
        <v>-303.14330625999997</v>
      </c>
      <c r="F26" s="71">
        <v>-308.55924671999998</v>
      </c>
      <c r="AA26">
        <f t="shared" si="7"/>
        <v>-299.54830048000002</v>
      </c>
      <c r="AC26" s="94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04" t="s">
        <v>12</v>
      </c>
      <c r="B27" s="4" t="s">
        <v>7</v>
      </c>
      <c r="C27" s="71">
        <v>-317.59680360999999</v>
      </c>
      <c r="D27" s="71">
        <v>-309.39267340999999</v>
      </c>
      <c r="E27" s="71">
        <v>-299.31212713999997</v>
      </c>
      <c r="F27" s="71">
        <v>-304.62804985999998</v>
      </c>
      <c r="G27">
        <f>MIN(C27:C31)-C27</f>
        <v>-0.52750587000002724</v>
      </c>
      <c r="H27">
        <f t="shared" ref="H27" si="59">MIN(D27:D31)-D27</f>
        <v>-0.13408301999999139</v>
      </c>
      <c r="I27">
        <f t="shared" ref="I27" si="60">MIN(E27:E31)-E27</f>
        <v>-0.50484013000004779</v>
      </c>
      <c r="J27">
        <f t="shared" ref="J27" si="61">MIN(F27:F31)-F27</f>
        <v>-0.50632276000004595</v>
      </c>
      <c r="L27">
        <f t="shared" ref="L27" si="62">MIN(C27:C31)</f>
        <v>-318.12430948000002</v>
      </c>
      <c r="M27">
        <f t="shared" ref="M27" si="63">MIN(D27:D31)</f>
        <v>-309.52675642999998</v>
      </c>
      <c r="N27">
        <f t="shared" ref="N27" si="64">MIN(E27:E31)</f>
        <v>-299.81696727000002</v>
      </c>
      <c r="O27">
        <f t="shared" ref="O27" si="65">MIN(F27:F31)</f>
        <v>-305.13437262000002</v>
      </c>
      <c r="AA27">
        <f t="shared" si="7"/>
        <v>-296.03595534999999</v>
      </c>
      <c r="AC27" s="94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04" t="s">
        <v>12</v>
      </c>
      <c r="B28" s="4" t="s">
        <v>25</v>
      </c>
      <c r="C28" s="71">
        <v>-317.44756475999998</v>
      </c>
      <c r="D28" s="71">
        <v>-308.38200309000001</v>
      </c>
      <c r="E28" s="71">
        <v>-298.88518133000002</v>
      </c>
      <c r="F28" s="71">
        <v>-303.60532695000001</v>
      </c>
      <c r="L28" s="63" t="str">
        <f t="shared" ref="L28" si="66">INDEX($B$2:$B$6, MATCH(MIN(C27:C31),C27:C31,0))</f>
        <v>hollow1</v>
      </c>
      <c r="M28" s="63" t="str">
        <f t="shared" ref="M28" si="67">INDEX($B$2:$B$6, MATCH(MIN(D27:D31),D27:D31,0))</f>
        <v>hollow2</v>
      </c>
      <c r="N28" s="63" t="str">
        <f t="shared" ref="N28" si="68">INDEX($B$2:$B$6, MATCH(MIN(E27:E31),E27:E31,0))</f>
        <v>hollow4</v>
      </c>
      <c r="O28" s="63" t="str">
        <f t="shared" ref="O28" si="69">INDEX($B$2:$B$6, MATCH(MIN(F27:F31),F27:F31,0))</f>
        <v>hollow2</v>
      </c>
      <c r="AA28">
        <f t="shared" si="7"/>
        <v>-296.03595534999999</v>
      </c>
      <c r="AC28" s="94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04" t="s">
        <v>12</v>
      </c>
      <c r="B29" s="4" t="s">
        <v>8</v>
      </c>
      <c r="C29" s="71">
        <v>-318.12430948000002</v>
      </c>
      <c r="D29" s="71">
        <v>-309.52578923999999</v>
      </c>
      <c r="E29" s="72">
        <v>-299.40052419</v>
      </c>
      <c r="F29" s="71">
        <v>-304.88887448000003</v>
      </c>
      <c r="AA29">
        <f t="shared" si="7"/>
        <v>-296.03595534999999</v>
      </c>
      <c r="AC29" s="94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04" t="s">
        <v>12</v>
      </c>
      <c r="B30" s="4" t="s">
        <v>26</v>
      </c>
      <c r="C30" s="71">
        <v>-317.97601867999998</v>
      </c>
      <c r="D30" s="71">
        <v>-309.52675642999998</v>
      </c>
      <c r="E30" s="71">
        <v>-299.36192018999998</v>
      </c>
      <c r="F30" s="71">
        <v>-305.13437262000002</v>
      </c>
      <c r="AA30">
        <f t="shared" si="7"/>
        <v>-296.03595534999999</v>
      </c>
      <c r="AC30" s="94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04" t="s">
        <v>12</v>
      </c>
      <c r="B31" s="4" t="s">
        <v>30</v>
      </c>
      <c r="C31" s="71">
        <v>-317.29384986000002</v>
      </c>
      <c r="D31" s="71">
        <v>-309.29738251999999</v>
      </c>
      <c r="E31" s="71">
        <v>-299.81696727000002</v>
      </c>
      <c r="F31" s="71">
        <v>-304.52169125</v>
      </c>
      <c r="AA31">
        <f t="shared" si="7"/>
        <v>-296.03595534999999</v>
      </c>
      <c r="AC31" s="94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04" t="s">
        <v>13</v>
      </c>
      <c r="B32" s="4" t="s">
        <v>7</v>
      </c>
      <c r="C32" s="71">
        <v>-313.87144940000002</v>
      </c>
      <c r="D32" s="71">
        <v>-305.27006605000003</v>
      </c>
      <c r="E32" s="71">
        <v>-295.43472795000002</v>
      </c>
      <c r="F32" s="71">
        <v>-300.53498073999998</v>
      </c>
      <c r="G32">
        <f>MIN(C32:C36)-C32</f>
        <v>-0.1937442400000009</v>
      </c>
      <c r="H32">
        <f t="shared" ref="H32" si="70">MIN(D32:D36)-D32</f>
        <v>-0.27136745999996492</v>
      </c>
      <c r="I32">
        <f t="shared" ref="I32" si="71">MIN(E32:E36)-E32</f>
        <v>-0.15056506999997055</v>
      </c>
      <c r="J32">
        <f t="shared" ref="J32" si="72">MIN(F32:F36)-F32</f>
        <v>-0.437607689999993</v>
      </c>
      <c r="L32">
        <f t="shared" ref="L32" si="73">MIN(C32:C36)</f>
        <v>-314.06519364000002</v>
      </c>
      <c r="M32">
        <f t="shared" ref="M32" si="74">MIN(D32:D36)</f>
        <v>-305.54143350999999</v>
      </c>
      <c r="N32">
        <f t="shared" ref="N32" si="75">MIN(E32:E36)</f>
        <v>-295.58529301999999</v>
      </c>
      <c r="O32">
        <f t="shared" ref="O32" si="76">MIN(F32:F36)</f>
        <v>-300.97258842999997</v>
      </c>
      <c r="AA32">
        <f t="shared" si="7"/>
        <v>-292.04746401</v>
      </c>
      <c r="AC32" s="94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04" t="s">
        <v>13</v>
      </c>
      <c r="B33" s="4" t="s">
        <v>25</v>
      </c>
      <c r="C33" s="71">
        <v>-313.75038232000003</v>
      </c>
      <c r="D33" s="71">
        <v>-304.68067346999999</v>
      </c>
      <c r="E33" s="71">
        <v>-295.24578487000002</v>
      </c>
      <c r="F33" s="71">
        <v>-299.90598245000001</v>
      </c>
      <c r="L33" s="63" t="str">
        <f t="shared" ref="L33" si="77">INDEX($B$2:$B$6, MATCH(MIN(C32:C36),C32:C36,0))</f>
        <v>hollow1</v>
      </c>
      <c r="M33" s="63" t="str">
        <f t="shared" ref="M33" si="78">INDEX($B$2:$B$6, MATCH(MIN(D32:D36),D32:D36,0))</f>
        <v>hollow1</v>
      </c>
      <c r="N33" s="63" t="str">
        <f t="shared" ref="N33" si="79">INDEX($B$2:$B$6, MATCH(MIN(E32:E36),E32:E36,0))</f>
        <v>hollow2</v>
      </c>
      <c r="O33" s="63" t="str">
        <f t="shared" ref="O33" si="80">INDEX($B$2:$B$6, MATCH(MIN(F32:F36),F32:F36,0))</f>
        <v>hollow2</v>
      </c>
      <c r="AA33">
        <f t="shared" si="7"/>
        <v>-292.04746401</v>
      </c>
      <c r="AC33" s="94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04" t="s">
        <v>13</v>
      </c>
      <c r="B34" s="4" t="s">
        <v>8</v>
      </c>
      <c r="C34" s="71">
        <v>-314.06519364000002</v>
      </c>
      <c r="D34" s="71">
        <v>-305.54143350999999</v>
      </c>
      <c r="E34" s="71">
        <v>-295.51266291000002</v>
      </c>
      <c r="F34" s="71">
        <v>-300.56414906999998</v>
      </c>
      <c r="AA34">
        <f t="shared" si="7"/>
        <v>-292.04746401</v>
      </c>
      <c r="AC34" s="94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04" t="s">
        <v>13</v>
      </c>
      <c r="B35" s="4" t="s">
        <v>26</v>
      </c>
      <c r="C35" s="71">
        <v>-313.88436951</v>
      </c>
      <c r="D35" s="71">
        <v>-305.40861489999998</v>
      </c>
      <c r="E35" s="72">
        <v>-295.58529301999999</v>
      </c>
      <c r="F35" s="71">
        <v>-300.97258842999997</v>
      </c>
      <c r="AA35">
        <f t="shared" si="7"/>
        <v>-292.04746401</v>
      </c>
      <c r="AC35" s="94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04" t="s">
        <v>13</v>
      </c>
      <c r="B36" s="4" t="s">
        <v>30</v>
      </c>
      <c r="C36" s="71">
        <v>-313.74915962</v>
      </c>
      <c r="D36" s="71">
        <v>-305.41882844999998</v>
      </c>
      <c r="E36" s="71">
        <v>-295.25706829000001</v>
      </c>
      <c r="F36" s="71">
        <v>-300.33435323999998</v>
      </c>
      <c r="AA36">
        <f t="shared" si="7"/>
        <v>-292.04746401</v>
      </c>
      <c r="AC36" s="94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04" t="s">
        <v>14</v>
      </c>
      <c r="B37" s="4" t="s">
        <v>7</v>
      </c>
      <c r="C37" s="71">
        <v>-308.18725461999998</v>
      </c>
      <c r="D37" s="71">
        <v>-299.44449441</v>
      </c>
      <c r="E37" s="71">
        <v>-289.75114711999998</v>
      </c>
      <c r="F37" s="71">
        <v>-294.76876694999999</v>
      </c>
      <c r="G37">
        <f>MIN(C37:C41)-C37</f>
        <v>-0.20038269000002629</v>
      </c>
      <c r="H37">
        <f t="shared" ref="H37" si="81">MIN(D37:D41)-D37</f>
        <v>0</v>
      </c>
      <c r="I37">
        <f t="shared" ref="I37" si="82">MIN(E37:E41)-E37</f>
        <v>-0.27914709000003768</v>
      </c>
      <c r="J37">
        <f t="shared" ref="J37" si="83">MIN(F37:F41)-F37</f>
        <v>-0.53649275999998736</v>
      </c>
      <c r="L37">
        <f t="shared" ref="L37" si="84">MIN(C37:C41)</f>
        <v>-308.38763731</v>
      </c>
      <c r="M37">
        <f t="shared" ref="M37" si="85">MIN(D37:D41)</f>
        <v>-299.44449441</v>
      </c>
      <c r="N37">
        <f t="shared" ref="N37" si="86">MIN(E37:E41)</f>
        <v>-290.03029421000002</v>
      </c>
      <c r="O37">
        <f t="shared" ref="O37" si="87">MIN(F37:F41)</f>
        <v>-295.30525970999997</v>
      </c>
      <c r="AA37">
        <f t="shared" si="7"/>
        <v>-286.78248882999998</v>
      </c>
      <c r="AC37" s="94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04" t="s">
        <v>14</v>
      </c>
      <c r="B38" s="4" t="s">
        <v>25</v>
      </c>
      <c r="C38" s="71">
        <v>-308.37174062000003</v>
      </c>
      <c r="D38" s="71">
        <v>-299.21096555000003</v>
      </c>
      <c r="E38" s="71">
        <v>-289.79186535999997</v>
      </c>
      <c r="F38" s="71">
        <v>-294.48741995</v>
      </c>
      <c r="L38" s="63" t="str">
        <f t="shared" ref="L38" si="88">INDEX($B$2:$B$6, MATCH(MIN(C37:C41),C37:C41,0))</f>
        <v>hollow4</v>
      </c>
      <c r="M38" s="63" t="str">
        <f t="shared" ref="M38" si="89">INDEX($B$2:$B$6, MATCH(MIN(D37:D41),D37:D41,0))</f>
        <v>top</v>
      </c>
      <c r="N38" s="63" t="str">
        <f t="shared" ref="N38" si="90">INDEX($B$2:$B$6, MATCH(MIN(E37:E41),E37:E41,0))</f>
        <v>hollow2</v>
      </c>
      <c r="O38" s="63" t="str">
        <f t="shared" ref="O38" si="91">INDEX($B$2:$B$6, MATCH(MIN(F37:F41),F37:F41,0))</f>
        <v>hollow2</v>
      </c>
      <c r="AA38">
        <f t="shared" si="7"/>
        <v>-286.78248882999998</v>
      </c>
      <c r="AC38" s="94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04" t="s">
        <v>14</v>
      </c>
      <c r="B39" s="4" t="s">
        <v>8</v>
      </c>
      <c r="C39" s="71">
        <v>-308.1630222</v>
      </c>
      <c r="D39" s="71">
        <v>-299.27034644000003</v>
      </c>
      <c r="E39" s="71">
        <v>-289.86889717999998</v>
      </c>
      <c r="F39" s="71">
        <v>-295.27836877999999</v>
      </c>
      <c r="AA39">
        <f t="shared" si="7"/>
        <v>-286.78248882999998</v>
      </c>
      <c r="AC39" s="94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04" t="s">
        <v>14</v>
      </c>
      <c r="B40" s="4" t="s">
        <v>26</v>
      </c>
      <c r="C40" s="71">
        <v>-308.20377979</v>
      </c>
      <c r="D40" s="71">
        <v>-299.35943078000003</v>
      </c>
      <c r="E40" s="72">
        <v>-290.03029421000002</v>
      </c>
      <c r="F40" s="71">
        <v>-295.30525970999997</v>
      </c>
      <c r="AA40">
        <f t="shared" si="7"/>
        <v>-286.78248882999998</v>
      </c>
      <c r="AC40" s="94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04" t="s">
        <v>14</v>
      </c>
      <c r="B41" s="4" t="s">
        <v>30</v>
      </c>
      <c r="C41" s="71">
        <v>-308.38763731</v>
      </c>
      <c r="D41" s="71">
        <v>-299.01353759</v>
      </c>
      <c r="E41" s="71">
        <v>-289.92151410999998</v>
      </c>
      <c r="F41" s="71">
        <v>-295.03184291000002</v>
      </c>
      <c r="AA41">
        <f t="shared" si="7"/>
        <v>-286.78248882999998</v>
      </c>
      <c r="AC41" s="94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04" t="s">
        <v>15</v>
      </c>
      <c r="B42" s="4" t="s">
        <v>7</v>
      </c>
      <c r="C42" s="71">
        <v>-299.67966446999998</v>
      </c>
      <c r="D42" s="71">
        <v>-291.1687551</v>
      </c>
      <c r="E42" s="71">
        <v>-281.83095436999997</v>
      </c>
      <c r="F42" s="71">
        <v>-286.81704309000003</v>
      </c>
      <c r="G42">
        <f>MIN(C42:C46)-C42</f>
        <v>-0.41390499000004866</v>
      </c>
      <c r="H42">
        <f t="shared" ref="H42" si="92">MIN(D42:D46)-D42</f>
        <v>0</v>
      </c>
      <c r="I42">
        <f t="shared" ref="I42" si="93">MIN(E42:E46)-E42</f>
        <v>-4.2808680000007371E-2</v>
      </c>
      <c r="J42">
        <f t="shared" ref="J42" si="94">MIN(F42:F46)-F42</f>
        <v>-0.55711817999997493</v>
      </c>
      <c r="L42">
        <f t="shared" ref="L42" si="95">MIN(C42:C46)</f>
        <v>-300.09356946000003</v>
      </c>
      <c r="M42">
        <f t="shared" ref="M42" si="96">MIN(D42:D46)</f>
        <v>-291.1687551</v>
      </c>
      <c r="N42">
        <f t="shared" ref="N42" si="97">MIN(E42:E46)</f>
        <v>-281.87376304999998</v>
      </c>
      <c r="O42">
        <f t="shared" ref="O42" si="98">MIN(F42:F46)</f>
        <v>-287.37416127</v>
      </c>
      <c r="AA42">
        <f t="shared" si="7"/>
        <v>-278.84469228</v>
      </c>
      <c r="AC42" s="94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04" t="s">
        <v>15</v>
      </c>
      <c r="B43" s="4" t="s">
        <v>25</v>
      </c>
      <c r="C43" s="71">
        <v>-300.09307128</v>
      </c>
      <c r="D43" s="71">
        <v>-291.0506671</v>
      </c>
      <c r="E43" s="71">
        <v>-281.68377649000001</v>
      </c>
      <c r="F43" s="71">
        <v>-286.42734840999998</v>
      </c>
      <c r="L43" s="63" t="str">
        <f t="shared" ref="L43" si="99">INDEX($B$2:$B$6, MATCH(MIN(C42:C46),C42:C46,0))</f>
        <v>hollow4</v>
      </c>
      <c r="M43" s="63" t="str">
        <f t="shared" ref="M43" si="100">INDEX($B$2:$B$6, MATCH(MIN(D42:D46),D42:D46,0))</f>
        <v>top</v>
      </c>
      <c r="N43" s="63" t="str">
        <f t="shared" ref="N43" si="101">INDEX($B$2:$B$6, MATCH(MIN(E42:E46),E42:E46,0))</f>
        <v>hollow4</v>
      </c>
      <c r="O43" s="63" t="str">
        <f t="shared" ref="O43" si="102">INDEX($B$2:$B$6, MATCH(MIN(F42:F46),F42:F46,0))</f>
        <v>hollow1</v>
      </c>
      <c r="AA43">
        <f t="shared" si="7"/>
        <v>-278.84469228</v>
      </c>
      <c r="AC43" s="94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04" t="s">
        <v>15</v>
      </c>
      <c r="B44" s="4" t="s">
        <v>8</v>
      </c>
      <c r="C44" s="71">
        <v>-299.64120580999997</v>
      </c>
      <c r="D44" s="71">
        <v>-291.07965526999999</v>
      </c>
      <c r="E44" s="71">
        <v>-281.65091643</v>
      </c>
      <c r="F44" s="71">
        <v>-287.37416127</v>
      </c>
      <c r="AA44">
        <f t="shared" si="7"/>
        <v>-278.84469228</v>
      </c>
      <c r="AC44" s="94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04" t="s">
        <v>15</v>
      </c>
      <c r="B45" s="4" t="s">
        <v>26</v>
      </c>
      <c r="C45" s="71">
        <v>-300.05743767000001</v>
      </c>
      <c r="D45" s="71">
        <v>-291.07708924999997</v>
      </c>
      <c r="E45" s="71">
        <v>-281.82687066</v>
      </c>
      <c r="F45" s="71">
        <v>-287.31779153999997</v>
      </c>
      <c r="AA45">
        <f t="shared" si="7"/>
        <v>-278.84469228</v>
      </c>
      <c r="AC45" s="94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04" t="s">
        <v>15</v>
      </c>
      <c r="B46" s="4" t="s">
        <v>30</v>
      </c>
      <c r="C46" s="71">
        <v>-300.09356946000003</v>
      </c>
      <c r="D46" s="71">
        <v>-291.07860998000001</v>
      </c>
      <c r="E46" s="72">
        <v>-281.87376304999998</v>
      </c>
      <c r="F46" s="71">
        <v>-286.81651354000002</v>
      </c>
      <c r="AA46">
        <f t="shared" si="7"/>
        <v>-278.84469228</v>
      </c>
      <c r="AC46" s="94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04" t="s">
        <v>16</v>
      </c>
      <c r="B47" s="4" t="s">
        <v>7</v>
      </c>
      <c r="C47" s="71">
        <v>-291.01575673999997</v>
      </c>
      <c r="D47" s="71">
        <v>-281.70287851000001</v>
      </c>
      <c r="E47" s="71">
        <v>-272.50499129000002</v>
      </c>
      <c r="F47" s="71">
        <v>-278.42098168000001</v>
      </c>
      <c r="G47">
        <f>MIN(C47:C51)-C47</f>
        <v>-4.924081000001479E-2</v>
      </c>
      <c r="H47">
        <f t="shared" ref="H47" si="103">MIN(D47:D51)-D47</f>
        <v>-0.2935691600000041</v>
      </c>
      <c r="I47">
        <f t="shared" ref="I47" si="104">MIN(E47:E51)-E47</f>
        <v>0</v>
      </c>
      <c r="J47">
        <f t="shared" ref="J47" si="105">MIN(F47:F51)-F47</f>
        <v>-0.29339369999996734</v>
      </c>
      <c r="L47">
        <f t="shared" ref="L47" si="106">MIN(C47:C51)</f>
        <v>-291.06499754999999</v>
      </c>
      <c r="M47">
        <f t="shared" ref="M47" si="107">MIN(D47:D51)</f>
        <v>-281.99644767000001</v>
      </c>
      <c r="N47">
        <f t="shared" ref="N47" si="108">MIN(E47:E51)</f>
        <v>-272.50499129000002</v>
      </c>
      <c r="O47">
        <f t="shared" ref="O47" si="109">MIN(F47:F51)</f>
        <v>-278.71437537999998</v>
      </c>
      <c r="AA47">
        <f t="shared" si="7"/>
        <v>-269.41707740999999</v>
      </c>
      <c r="AC47" s="94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04" t="s">
        <v>16</v>
      </c>
      <c r="B48" s="4" t="s">
        <v>25</v>
      </c>
      <c r="C48" s="71">
        <v>-290.78600458</v>
      </c>
      <c r="D48" s="71">
        <v>-281.99644767000001</v>
      </c>
      <c r="E48" s="71">
        <v>-272.44919959999999</v>
      </c>
      <c r="F48" s="71">
        <v>-278.16266567999998</v>
      </c>
      <c r="L48" s="63" t="str">
        <f t="shared" ref="L48" si="110">INDEX($B$2:$B$6, MATCH(MIN(C47:C51),C47:C51,0))</f>
        <v>hollow1</v>
      </c>
      <c r="M48" s="63" t="str">
        <f t="shared" ref="M48" si="111">INDEX($B$2:$B$6, MATCH(MIN(D47:D51),D47:D51,0))</f>
        <v>top2</v>
      </c>
      <c r="N48" s="63" t="str">
        <f t="shared" ref="N48" si="112">INDEX($B$2:$B$6, MATCH(MIN(E47:E51),E47:E51,0))</f>
        <v>top</v>
      </c>
      <c r="O48" s="63" t="str">
        <f t="shared" ref="O48" si="113">INDEX($B$2:$B$6, MATCH(MIN(F47:F51),F47:F51,0))</f>
        <v>hollow2</v>
      </c>
      <c r="AA48">
        <f t="shared" si="7"/>
        <v>-269.41707740999999</v>
      </c>
      <c r="AC48" s="94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04" t="s">
        <v>16</v>
      </c>
      <c r="B49" s="4" t="s">
        <v>8</v>
      </c>
      <c r="C49" s="71">
        <v>-291.06499754999999</v>
      </c>
      <c r="D49" s="71">
        <v>-281.59044670999998</v>
      </c>
      <c r="E49" s="71">
        <v>-272.41021248999999</v>
      </c>
      <c r="F49" s="71">
        <v>-278.57146577999998</v>
      </c>
      <c r="AA49">
        <f t="shared" si="7"/>
        <v>-269.41707740999999</v>
      </c>
      <c r="AC49" s="94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04" t="s">
        <v>16</v>
      </c>
      <c r="B50" s="4" t="s">
        <v>26</v>
      </c>
      <c r="C50" s="75">
        <v>-290.73244333000002</v>
      </c>
      <c r="D50" s="71">
        <v>-281.65771924000001</v>
      </c>
      <c r="E50" s="71">
        <v>-272.44725346000001</v>
      </c>
      <c r="F50" s="71">
        <v>-278.71437537999998</v>
      </c>
      <c r="AA50">
        <f t="shared" si="7"/>
        <v>-269.41707740999999</v>
      </c>
      <c r="AC50" s="94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04" t="s">
        <v>16</v>
      </c>
      <c r="B51" s="4" t="s">
        <v>30</v>
      </c>
      <c r="C51" s="71">
        <v>-290.81619482000002</v>
      </c>
      <c r="D51" s="71">
        <v>-281.69995148999999</v>
      </c>
      <c r="E51" s="71">
        <v>-272.43075963000001</v>
      </c>
      <c r="F51" s="71">
        <v>-278.43848417999999</v>
      </c>
      <c r="AA51">
        <f t="shared" si="7"/>
        <v>-269.41707740999999</v>
      </c>
      <c r="AC51" s="94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04" t="s">
        <v>17</v>
      </c>
      <c r="B52" s="4" t="s">
        <v>7</v>
      </c>
      <c r="C52" s="71">
        <v>-324.70962571000001</v>
      </c>
      <c r="D52" s="71">
        <v>-314.88208945000002</v>
      </c>
      <c r="E52" s="71">
        <v>-304.90532961999997</v>
      </c>
      <c r="F52" s="71">
        <v>-312.49467854</v>
      </c>
      <c r="G52">
        <f>MIN(C52:C56)-C52</f>
        <v>-0.57906851999996434</v>
      </c>
      <c r="H52">
        <f t="shared" ref="H52" si="114">MIN(D52:D56)-D52</f>
        <v>-0.80684826999998904</v>
      </c>
      <c r="I52">
        <f t="shared" ref="I52" si="115">MIN(E52:E56)-E52</f>
        <v>-1.9671579700000166</v>
      </c>
      <c r="J52">
        <f t="shared" ref="J52" si="116">MIN(F52:F56)-F52</f>
        <v>-0.73373374999999896</v>
      </c>
      <c r="L52">
        <f t="shared" ref="L52" si="117">MIN(C52:C56)</f>
        <v>-325.28869422999998</v>
      </c>
      <c r="M52">
        <f t="shared" ref="M52" si="118">MIN(D52:D56)</f>
        <v>-315.68893772000001</v>
      </c>
      <c r="N52">
        <f t="shared" ref="N52" si="119">MIN(E52:E56)</f>
        <v>-306.87248758999999</v>
      </c>
      <c r="O52">
        <f t="shared" ref="O52" si="120">MIN(F52:F56)</f>
        <v>-313.22841228999999</v>
      </c>
      <c r="AA52">
        <f t="shared" si="7"/>
        <v>-302.18925858</v>
      </c>
      <c r="AC52" s="94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04" t="s">
        <v>17</v>
      </c>
      <c r="B53" s="4" t="s">
        <v>25</v>
      </c>
      <c r="C53" s="71">
        <v>-325.28869422999998</v>
      </c>
      <c r="D53" s="75">
        <v>-315.68893772000001</v>
      </c>
      <c r="E53" s="71">
        <v>-306.87248758999999</v>
      </c>
      <c r="F53" s="71">
        <v>-312.66421664000001</v>
      </c>
      <c r="L53" s="63" t="str">
        <f t="shared" ref="L53" si="121">INDEX($B$2:$B$6, MATCH(MIN(C52:C56),C52:C56,0))</f>
        <v>top2</v>
      </c>
      <c r="M53" s="63" t="str">
        <f t="shared" ref="M53" si="122">INDEX($B$2:$B$6, MATCH(MIN(D52:D56),D52:D56,0))</f>
        <v>top2</v>
      </c>
      <c r="N53" s="63" t="str">
        <f t="shared" ref="N53" si="123">INDEX($B$2:$B$6, MATCH(MIN(E52:E56),E52:E56,0))</f>
        <v>top2</v>
      </c>
      <c r="O53" s="63" t="str">
        <f t="shared" ref="O53" si="124">INDEX($B$2:$B$6, MATCH(MIN(F52:F56),F52:F56,0))</f>
        <v>hollow1</v>
      </c>
      <c r="AA53">
        <f t="shared" si="7"/>
        <v>-302.18925858</v>
      </c>
      <c r="AC53" s="94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04" t="s">
        <v>17</v>
      </c>
      <c r="B54" s="4" t="s">
        <v>8</v>
      </c>
      <c r="C54" s="75">
        <v>-325.00278802999998</v>
      </c>
      <c r="D54" s="71">
        <v>-315.15510755000003</v>
      </c>
      <c r="E54" s="71">
        <v>-306.16619610999999</v>
      </c>
      <c r="F54" s="71">
        <v>-313.22841228999999</v>
      </c>
      <c r="AA54">
        <f t="shared" si="7"/>
        <v>-302.18925858</v>
      </c>
      <c r="AC54" s="94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04" t="s">
        <v>17</v>
      </c>
      <c r="B55" s="4" t="s">
        <v>26</v>
      </c>
      <c r="C55" s="71">
        <v>-324.20748818999999</v>
      </c>
      <c r="D55" s="71">
        <v>-314.87922225</v>
      </c>
      <c r="E55" s="71">
        <v>-306.85427229999999</v>
      </c>
      <c r="F55" s="71">
        <v>-312.87630927999999</v>
      </c>
      <c r="AA55">
        <f t="shared" si="7"/>
        <v>-302.18925858</v>
      </c>
      <c r="AC55" s="94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04" t="s">
        <v>17</v>
      </c>
      <c r="B56" s="4" t="s">
        <v>30</v>
      </c>
      <c r="C56" s="71">
        <v>-324.58878128999999</v>
      </c>
      <c r="D56" s="71">
        <v>-314.88613168000001</v>
      </c>
      <c r="E56" s="71">
        <v>-306.63599806000002</v>
      </c>
      <c r="F56" s="71">
        <v>-312.49488882999998</v>
      </c>
      <c r="AA56">
        <f t="shared" si="7"/>
        <v>-302.18925858</v>
      </c>
      <c r="AC56" s="94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04" t="s">
        <v>18</v>
      </c>
      <c r="B57" s="4" t="s">
        <v>7</v>
      </c>
      <c r="C57" s="71">
        <v>-328.81946796</v>
      </c>
      <c r="D57" s="71">
        <v>-319.80021827000002</v>
      </c>
      <c r="E57" s="71">
        <v>-309.92690456999998</v>
      </c>
      <c r="F57" s="71">
        <v>-317.34204538</v>
      </c>
      <c r="G57">
        <f>MIN(C57:C61)-C57</f>
        <v>-0.22046407999999929</v>
      </c>
      <c r="H57">
        <f t="shared" ref="H57" si="125">MIN(D57:D61)-D57</f>
        <v>0</v>
      </c>
      <c r="I57">
        <f t="shared" ref="I57" si="126">MIN(E57:E61)-E57</f>
        <v>-0.19679370000000063</v>
      </c>
      <c r="J57">
        <f t="shared" ref="J57" si="127">MIN(F57:F61)-F57</f>
        <v>-1.0467979999987165E-2</v>
      </c>
      <c r="L57">
        <f t="shared" ref="L57" si="128">MIN(C57:C61)</f>
        <v>-329.03993204</v>
      </c>
      <c r="M57">
        <f t="shared" ref="M57" si="129">MIN(D57:D61)</f>
        <v>-319.80021827000002</v>
      </c>
      <c r="N57">
        <f t="shared" ref="N57" si="130">MIN(E57:E61)</f>
        <v>-310.12369826999998</v>
      </c>
      <c r="O57">
        <f t="shared" ref="O57" si="131">MIN(F57:F61)</f>
        <v>-317.35251335999999</v>
      </c>
      <c r="AA57">
        <f t="shared" si="7"/>
        <v>-306.98385192000001</v>
      </c>
      <c r="AC57" s="94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04" t="s">
        <v>18</v>
      </c>
      <c r="B58" s="4" t="s">
        <v>25</v>
      </c>
      <c r="C58" s="75">
        <v>-328.50682067000002</v>
      </c>
      <c r="D58" s="71">
        <v>-319.52522998000001</v>
      </c>
      <c r="E58" s="71">
        <v>-310.00915688999999</v>
      </c>
      <c r="F58" s="71">
        <v>-316.79198645000002</v>
      </c>
      <c r="L58" s="63" t="str">
        <f t="shared" ref="L58" si="132">INDEX($B$2:$B$6, MATCH(MIN(C57:C61),C57:C61,0))</f>
        <v>hollow4</v>
      </c>
      <c r="M58" s="63" t="str">
        <f t="shared" ref="M58" si="133">INDEX($B$2:$B$6, MATCH(MIN(D57:D61),D57:D61,0))</f>
        <v>top</v>
      </c>
      <c r="N58" s="63" t="str">
        <f t="shared" ref="N58" si="134">INDEX($B$2:$B$6, MATCH(MIN(E57:E61),E57:E61,0))</f>
        <v>hollow2</v>
      </c>
      <c r="O58" s="63" t="str">
        <f t="shared" ref="O58" si="135">INDEX($B$2:$B$6, MATCH(MIN(F57:F61),F57:F61,0))</f>
        <v>hollow4</v>
      </c>
      <c r="AA58">
        <f t="shared" si="7"/>
        <v>-306.98385192000001</v>
      </c>
      <c r="AC58" s="94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04" t="s">
        <v>18</v>
      </c>
      <c r="B59" s="4" t="s">
        <v>8</v>
      </c>
      <c r="C59" s="71">
        <v>-327.87979870999999</v>
      </c>
      <c r="D59" s="71">
        <v>-319.58396334000003</v>
      </c>
      <c r="E59" s="71">
        <v>-310.01296015000003</v>
      </c>
      <c r="F59" s="71">
        <v>-316.54480152999997</v>
      </c>
      <c r="AA59">
        <f t="shared" si="7"/>
        <v>-306.98385192000001</v>
      </c>
      <c r="AC59" s="94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04" t="s">
        <v>18</v>
      </c>
      <c r="B60" s="4" t="s">
        <v>26</v>
      </c>
      <c r="C60" s="71">
        <v>-328.97424605999998</v>
      </c>
      <c r="D60" s="71">
        <v>-319.52111051999998</v>
      </c>
      <c r="E60" s="72">
        <v>-310.12369826999998</v>
      </c>
      <c r="F60" s="71">
        <v>-316.92833217999998</v>
      </c>
      <c r="AA60">
        <f t="shared" si="7"/>
        <v>-306.98385192000001</v>
      </c>
      <c r="AC60" s="94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04" t="s">
        <v>18</v>
      </c>
      <c r="B61" s="4" t="s">
        <v>30</v>
      </c>
      <c r="C61" s="71">
        <v>-329.03993204</v>
      </c>
      <c r="D61" s="71">
        <v>-319.60488822999997</v>
      </c>
      <c r="E61" s="71">
        <v>-310.06820169999997</v>
      </c>
      <c r="F61" s="71">
        <v>-317.35251335999999</v>
      </c>
      <c r="AA61">
        <f t="shared" si="7"/>
        <v>-306.98385192000001</v>
      </c>
      <c r="AC61" s="94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04" t="s">
        <v>19</v>
      </c>
      <c r="B62" s="4" t="s">
        <v>7</v>
      </c>
      <c r="C62" s="71">
        <v>-329.47671903999998</v>
      </c>
      <c r="D62" s="71">
        <v>-320.46236570999997</v>
      </c>
      <c r="E62" s="71">
        <v>-310.69429824000002</v>
      </c>
      <c r="F62" s="71">
        <v>-317.18902055000001</v>
      </c>
      <c r="G62">
        <f>MIN(C62:C66)-C62</f>
        <v>0</v>
      </c>
      <c r="H62">
        <f t="shared" ref="H62" si="136">MIN(D62:D66)-D62</f>
        <v>-7.7576110000052267E-2</v>
      </c>
      <c r="I62">
        <f t="shared" ref="I62" si="137">MIN(E62:E66)-E62</f>
        <v>-0.1100157199999785</v>
      </c>
      <c r="J62">
        <f t="shared" ref="J62" si="138">MIN(F62:F66)-F62</f>
        <v>-0.19558892999998534</v>
      </c>
      <c r="L62">
        <f t="shared" ref="L62" si="139">MIN(C62:C66)</f>
        <v>-329.47671903999998</v>
      </c>
      <c r="M62">
        <f t="shared" ref="M62" si="140">MIN(D62:D66)</f>
        <v>-320.53994182000002</v>
      </c>
      <c r="N62">
        <f t="shared" ref="N62" si="141">MIN(E62:E66)</f>
        <v>-310.80431396</v>
      </c>
      <c r="O62">
        <f t="shared" ref="O62" si="142">MIN(F62:F66)</f>
        <v>-317.38460947999999</v>
      </c>
      <c r="AA62">
        <f t="shared" si="7"/>
        <v>-307.56603160999998</v>
      </c>
      <c r="AC62" s="94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04" t="s">
        <v>19</v>
      </c>
      <c r="B63" s="4" t="s">
        <v>25</v>
      </c>
      <c r="C63" s="71">
        <v>-328.63369419000003</v>
      </c>
      <c r="D63" s="71">
        <v>-319.64269438999997</v>
      </c>
      <c r="E63" s="71">
        <v>-310.21815991</v>
      </c>
      <c r="F63" s="71">
        <v>-317.38460947999999</v>
      </c>
      <c r="L63" s="63" t="str">
        <f t="shared" ref="L63" si="143">INDEX($B$2:$B$6, MATCH(MIN(C62:C66),C62:C66,0))</f>
        <v>top</v>
      </c>
      <c r="M63" s="63" t="str">
        <f t="shared" ref="M63" si="144">INDEX($B$2:$B$6, MATCH(MIN(D62:D66),D62:D66,0))</f>
        <v>hollow2</v>
      </c>
      <c r="N63" s="63" t="str">
        <f t="shared" ref="N63" si="145">INDEX($B$2:$B$6, MATCH(MIN(E62:E66),E62:E66,0))</f>
        <v>hollow2</v>
      </c>
      <c r="O63" s="63" t="str">
        <f t="shared" ref="O63" si="146">INDEX($B$2:$B$6, MATCH(MIN(F62:F66),F62:F66,0))</f>
        <v>top2</v>
      </c>
      <c r="AA63">
        <f t="shared" si="7"/>
        <v>-307.56603160999998</v>
      </c>
      <c r="AC63" s="94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04" t="s">
        <v>19</v>
      </c>
      <c r="B64" s="4" t="s">
        <v>8</v>
      </c>
      <c r="C64" s="71">
        <v>-329.20374168000001</v>
      </c>
      <c r="D64" s="71">
        <v>-320.48400733</v>
      </c>
      <c r="E64" s="71">
        <v>-310.70520139000001</v>
      </c>
      <c r="F64" s="71">
        <v>-316.39387617</v>
      </c>
      <c r="AA64">
        <f t="shared" si="7"/>
        <v>-307.56603160999998</v>
      </c>
      <c r="AC64" s="94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04" t="s">
        <v>19</v>
      </c>
      <c r="B65" s="4" t="s">
        <v>26</v>
      </c>
      <c r="C65" s="71">
        <v>-329.45385400999999</v>
      </c>
      <c r="D65" s="71">
        <v>-320.53994182000002</v>
      </c>
      <c r="E65" s="72">
        <v>-310.80431396</v>
      </c>
      <c r="F65" s="71">
        <v>-317.04728071</v>
      </c>
      <c r="AA65">
        <f t="shared" si="7"/>
        <v>-307.56603160999998</v>
      </c>
      <c r="AC65" s="94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04" t="s">
        <v>19</v>
      </c>
      <c r="B66" s="4" t="s">
        <v>30</v>
      </c>
      <c r="C66" s="71">
        <v>-328.94501611999999</v>
      </c>
      <c r="D66" s="71">
        <v>-320.46257073999999</v>
      </c>
      <c r="E66" s="71">
        <v>-310.41573413999998</v>
      </c>
      <c r="F66" s="71">
        <v>-317.16946007000001</v>
      </c>
      <c r="AA66">
        <f t="shared" si="7"/>
        <v>-307.56603160999998</v>
      </c>
      <c r="AC66" s="94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04" t="s">
        <v>20</v>
      </c>
      <c r="B67" s="4" t="s">
        <v>7</v>
      </c>
      <c r="C67" s="71">
        <v>-329.98339069999997</v>
      </c>
      <c r="D67" s="71">
        <v>-321.0461181</v>
      </c>
      <c r="E67" s="71">
        <v>-311.2365896</v>
      </c>
      <c r="F67" s="71">
        <v>-316.91563668999999</v>
      </c>
      <c r="G67">
        <f>MIN(C67:C71)-C67</f>
        <v>-2.1483700000430872E-3</v>
      </c>
      <c r="H67">
        <f t="shared" ref="H67" si="147">MIN(D67:D71)-D67</f>
        <v>-0.28350365000000011</v>
      </c>
      <c r="I67">
        <f t="shared" ref="I67" si="148">MIN(E67:E71)-E67</f>
        <v>-1.0009399999830748E-3</v>
      </c>
      <c r="J67">
        <f t="shared" ref="J67" si="149">MIN(F67:F71)-F67</f>
        <v>-0.61030077999998866</v>
      </c>
      <c r="L67">
        <f t="shared" ref="L67" si="150">MIN(C67:C71)</f>
        <v>-329.98553907000002</v>
      </c>
      <c r="M67">
        <f t="shared" ref="M67" si="151">MIN(D67:D71)</f>
        <v>-321.32962175</v>
      </c>
      <c r="N67">
        <f t="shared" ref="N67" si="152">MIN(E67:E71)</f>
        <v>-311.23759053999999</v>
      </c>
      <c r="O67">
        <f t="shared" ref="O67" si="153">MIN(F67:F71)</f>
        <v>-317.52593746999997</v>
      </c>
      <c r="AA67">
        <f t="shared" ref="AA67:AA111" si="154">INDEX($Z$2:$Z$23,ROUND(ROW(Z68)/5, 0))</f>
        <v>-307.86431127999998</v>
      </c>
      <c r="AC67" s="94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04" t="s">
        <v>20</v>
      </c>
      <c r="B68" s="4" t="s">
        <v>25</v>
      </c>
      <c r="C68" s="71">
        <v>-329.10743810999998</v>
      </c>
      <c r="D68" s="71">
        <v>-320.13654945000002</v>
      </c>
      <c r="E68" s="71">
        <v>-310.63637605000002</v>
      </c>
      <c r="F68" s="71">
        <v>-317.52593746999997</v>
      </c>
      <c r="L68" s="63" t="str">
        <f t="shared" ref="L68" si="155">INDEX($B$2:$B$6, MATCH(MIN(C67:C71),C67:C71,0))</f>
        <v>hollow2</v>
      </c>
      <c r="M68" s="63" t="str">
        <f t="shared" ref="M68" si="156">INDEX($B$2:$B$6, MATCH(MIN(D67:D71),D67:D71,0))</f>
        <v>hollow1</v>
      </c>
      <c r="N68" s="63" t="str">
        <f t="shared" ref="N68" si="157">INDEX($B$2:$B$6, MATCH(MIN(E67:E71),E67:E71,0))</f>
        <v>hollow2</v>
      </c>
      <c r="O68" s="63" t="str">
        <f t="shared" ref="O68" si="158">INDEX($B$2:$B$6, MATCH(MIN(F67:F71),F67:F71,0))</f>
        <v>top2</v>
      </c>
      <c r="AA68">
        <f t="shared" si="154"/>
        <v>-307.86431127999998</v>
      </c>
      <c r="AC68" s="94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04" t="s">
        <v>20</v>
      </c>
      <c r="B69" s="4" t="s">
        <v>8</v>
      </c>
      <c r="C69" s="71">
        <v>-329.68781522</v>
      </c>
      <c r="D69" s="71">
        <v>-321.32962175</v>
      </c>
      <c r="E69" s="71">
        <v>-310.98124258000001</v>
      </c>
      <c r="F69" s="71">
        <v>-316.5829827</v>
      </c>
      <c r="AA69">
        <f t="shared" si="154"/>
        <v>-307.86431127999998</v>
      </c>
      <c r="AC69" s="94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04" t="s">
        <v>20</v>
      </c>
      <c r="B70" s="4" t="s">
        <v>26</v>
      </c>
      <c r="C70" s="71">
        <v>-329.98553907000002</v>
      </c>
      <c r="D70" s="71">
        <v>-321.09331136999998</v>
      </c>
      <c r="E70" s="72">
        <v>-311.23759053999999</v>
      </c>
      <c r="F70" s="71">
        <v>-317.22476347999998</v>
      </c>
      <c r="AA70">
        <f t="shared" si="154"/>
        <v>-307.86431127999998</v>
      </c>
      <c r="AC70" s="94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04" t="s">
        <v>20</v>
      </c>
      <c r="B71" s="4" t="s">
        <v>30</v>
      </c>
      <c r="C71" s="71">
        <v>-329.86644944</v>
      </c>
      <c r="D71" s="71">
        <v>-321.02467124999998</v>
      </c>
      <c r="E71" s="71">
        <v>-310.94564193999997</v>
      </c>
      <c r="F71" s="71">
        <v>-316.91383100000002</v>
      </c>
      <c r="AA71">
        <f t="shared" si="154"/>
        <v>-307.86431127999998</v>
      </c>
      <c r="AC71" s="94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04" t="s">
        <v>21</v>
      </c>
      <c r="B72" s="4" t="s">
        <v>7</v>
      </c>
      <c r="C72" s="71">
        <v>-321.53195857999998</v>
      </c>
      <c r="D72" s="71">
        <v>-313.24848709000003</v>
      </c>
      <c r="E72" s="71">
        <v>-303.46667228000001</v>
      </c>
      <c r="F72" s="71">
        <v>-308.08061524999999</v>
      </c>
      <c r="G72">
        <f>MIN(C72:C76)-C72</f>
        <v>-0.25835360000002083</v>
      </c>
      <c r="H72">
        <f t="shared" ref="H72" si="159">MIN(D72:D76)-D72</f>
        <v>-5.3706099999999424E-2</v>
      </c>
      <c r="I72">
        <f t="shared" ref="I72" si="160">MIN(E72:E76)-E72</f>
        <v>-0.11818914999997787</v>
      </c>
      <c r="J72">
        <f t="shared" ref="J72" si="161">MIN(F72:F76)-F72</f>
        <v>-0.51943471999999247</v>
      </c>
      <c r="L72">
        <f t="shared" ref="L72" si="162">MIN(C72:C76)</f>
        <v>-321.79031218</v>
      </c>
      <c r="M72">
        <f t="shared" ref="M72" si="163">MIN(D72:D76)</f>
        <v>-313.30219319000003</v>
      </c>
      <c r="N72">
        <f t="shared" ref="N72" si="164">MIN(E72:E76)</f>
        <v>-303.58486142999999</v>
      </c>
      <c r="O72">
        <f t="shared" ref="O72" si="165">MIN(F72:F76)</f>
        <v>-308.60004996999999</v>
      </c>
      <c r="AA72">
        <f t="shared" si="154"/>
        <v>-299.79063910999997</v>
      </c>
      <c r="AC72" s="94" t="s">
        <v>21</v>
      </c>
      <c r="AD72" s="64" t="s">
        <v>97</v>
      </c>
      <c r="AE72" s="67">
        <f t="shared" ref="AE72:AE111" si="166">C72-AA72-$R$4-0.5*$R$3</f>
        <v>0.29668052999999217</v>
      </c>
      <c r="AF72" s="67">
        <f t="shared" ref="AF72:AF111" si="167">D72-AA72-$R$6</f>
        <v>-1.3398479800000533</v>
      </c>
      <c r="AG72" s="67">
        <f t="shared" ref="AG72:AG111" si="168">E72-AA72-0.5*$R$3</f>
        <v>-9.7033170000039082E-2</v>
      </c>
      <c r="AH72" s="67">
        <f t="shared" ref="AH72:AH111" si="169">F72-AA72-$R$5+0.5*$R$3</f>
        <v>0.96402385999997842</v>
      </c>
    </row>
    <row r="73" spans="1:34" x14ac:dyDescent="0.35">
      <c r="A73" s="104" t="s">
        <v>21</v>
      </c>
      <c r="B73" s="4" t="s">
        <v>25</v>
      </c>
      <c r="C73" s="71">
        <v>-321.07714619000001</v>
      </c>
      <c r="D73" s="71">
        <v>-313.12390090000002</v>
      </c>
      <c r="E73" s="71">
        <v>-302.60922862000001</v>
      </c>
      <c r="F73" s="71">
        <v>-307.56831366</v>
      </c>
      <c r="L73" s="63" t="str">
        <f t="shared" ref="L73" si="170">INDEX($B$2:$B$6, MATCH(MIN(C72:C76),C72:C76,0))</f>
        <v>hollow2</v>
      </c>
      <c r="M73" s="63" t="str">
        <f t="shared" ref="M73" si="171">INDEX($B$2:$B$6, MATCH(MIN(D72:D76),D72:D76,0))</f>
        <v>hollow2</v>
      </c>
      <c r="N73" s="63" t="str">
        <f t="shared" ref="N73" si="172">INDEX($B$2:$B$6, MATCH(MIN(E72:E76),E72:E76,0))</f>
        <v>hollow1</v>
      </c>
      <c r="O73" s="63" t="str">
        <f t="shared" ref="O73" si="173">INDEX($B$2:$B$6, MATCH(MIN(F72:F76),F72:F76,0))</f>
        <v>hollow2</v>
      </c>
      <c r="AA73">
        <f t="shared" si="154"/>
        <v>-299.79063910999997</v>
      </c>
      <c r="AC73" s="94" t="s">
        <v>21</v>
      </c>
      <c r="AD73" s="64" t="s">
        <v>25</v>
      </c>
      <c r="AE73" s="67">
        <f t="shared" si="166"/>
        <v>0.75149291999996448</v>
      </c>
      <c r="AF73" s="67">
        <f t="shared" si="167"/>
        <v>-1.2152617900000511</v>
      </c>
      <c r="AG73" s="67">
        <f t="shared" si="168"/>
        <v>0.76041048999996219</v>
      </c>
      <c r="AH73" s="67">
        <f t="shared" si="169"/>
        <v>1.4763254499999712</v>
      </c>
    </row>
    <row r="74" spans="1:34" x14ac:dyDescent="0.35">
      <c r="A74" s="104" t="s">
        <v>21</v>
      </c>
      <c r="B74" s="4" t="s">
        <v>8</v>
      </c>
      <c r="C74" s="71">
        <v>-321.63572176000002</v>
      </c>
      <c r="D74" s="71">
        <v>-313.29719297000003</v>
      </c>
      <c r="E74" s="72">
        <v>-303.58486142999999</v>
      </c>
      <c r="F74" s="71">
        <v>-308.54002309999998</v>
      </c>
      <c r="AA74">
        <f t="shared" si="154"/>
        <v>-299.79063910999997</v>
      </c>
      <c r="AC74" s="94" t="s">
        <v>21</v>
      </c>
      <c r="AD74" s="64" t="s">
        <v>8</v>
      </c>
      <c r="AE74" s="67">
        <f t="shared" si="166"/>
        <v>0.19291734999994814</v>
      </c>
      <c r="AF74" s="67">
        <f t="shared" si="167"/>
        <v>-1.3885538600000533</v>
      </c>
      <c r="AG74" s="67">
        <f t="shared" si="168"/>
        <v>-0.21522232000001695</v>
      </c>
      <c r="AH74" s="67">
        <f t="shared" si="169"/>
        <v>0.50461600999998746</v>
      </c>
    </row>
    <row r="75" spans="1:34" x14ac:dyDescent="0.35">
      <c r="A75" s="104" t="s">
        <v>21</v>
      </c>
      <c r="B75" s="4" t="s">
        <v>26</v>
      </c>
      <c r="C75" s="71">
        <v>-321.79031218</v>
      </c>
      <c r="D75" s="71">
        <v>-313.30219319000003</v>
      </c>
      <c r="E75" s="71">
        <v>-303.22539735999999</v>
      </c>
      <c r="F75" s="71">
        <v>-308.60004996999999</v>
      </c>
      <c r="AA75">
        <f t="shared" si="154"/>
        <v>-299.79063910999997</v>
      </c>
      <c r="AC75" s="94" t="s">
        <v>21</v>
      </c>
      <c r="AD75" s="64" t="s">
        <v>26</v>
      </c>
      <c r="AE75" s="67">
        <f t="shared" si="166"/>
        <v>3.8326929999971338E-2</v>
      </c>
      <c r="AF75" s="67">
        <f t="shared" si="167"/>
        <v>-1.3935540800000528</v>
      </c>
      <c r="AG75" s="67">
        <f t="shared" si="168"/>
        <v>0.1442417499999844</v>
      </c>
      <c r="AH75" s="67">
        <f t="shared" si="169"/>
        <v>0.44458913999998595</v>
      </c>
    </row>
    <row r="76" spans="1:34" x14ac:dyDescent="0.35">
      <c r="A76" s="104" t="s">
        <v>21</v>
      </c>
      <c r="B76" s="4" t="s">
        <v>30</v>
      </c>
      <c r="C76" s="71">
        <v>-320.70516153</v>
      </c>
      <c r="D76" s="71">
        <v>-313.24910227999999</v>
      </c>
      <c r="E76" s="71">
        <v>-303.46862784000001</v>
      </c>
      <c r="F76" s="71">
        <v>-308.02227984000001</v>
      </c>
      <c r="AA76">
        <f t="shared" si="154"/>
        <v>-299.79063910999997</v>
      </c>
      <c r="AC76" s="94" t="s">
        <v>21</v>
      </c>
      <c r="AD76" s="64" t="s">
        <v>28</v>
      </c>
      <c r="AE76" s="67">
        <f t="shared" si="166"/>
        <v>1.1234775799999741</v>
      </c>
      <c r="AF76" s="67">
        <f t="shared" si="167"/>
        <v>-1.3404631700000156</v>
      </c>
      <c r="AG76" s="67">
        <f t="shared" si="168"/>
        <v>-9.898873000003805E-2</v>
      </c>
      <c r="AH76" s="67">
        <f t="shared" si="169"/>
        <v>1.0223592699999622</v>
      </c>
    </row>
    <row r="77" spans="1:34" x14ac:dyDescent="0.35">
      <c r="A77" s="104" t="s">
        <v>22</v>
      </c>
      <c r="B77" s="4" t="s">
        <v>7</v>
      </c>
      <c r="C77" s="71">
        <v>-315.99314398000001</v>
      </c>
      <c r="D77" s="71">
        <v>-307.30444377999999</v>
      </c>
      <c r="E77" s="71">
        <v>-297.84427699000003</v>
      </c>
      <c r="F77" s="71">
        <v>-302.25881290000001</v>
      </c>
      <c r="G77">
        <f>MIN(C77:C81)-C77</f>
        <v>0</v>
      </c>
      <c r="H77">
        <f t="shared" ref="H77" si="174">MIN(D77:D81)-D77</f>
        <v>-5.6469950000007429E-2</v>
      </c>
      <c r="I77">
        <f t="shared" ref="I77" si="175">MIN(E77:E81)-E77</f>
        <v>0</v>
      </c>
      <c r="J77">
        <f t="shared" ref="J77" si="176">MIN(F77:F81)-F77</f>
        <v>-0.21771492999999964</v>
      </c>
      <c r="L77">
        <f t="shared" ref="L77" si="177">MIN(C77:C81)</f>
        <v>-315.99314398000001</v>
      </c>
      <c r="M77">
        <f t="shared" ref="M77" si="178">MIN(D77:D81)</f>
        <v>-307.36091372999999</v>
      </c>
      <c r="N77">
        <f t="shared" ref="N77" si="179">MIN(E77:E81)</f>
        <v>-297.84427699000003</v>
      </c>
      <c r="O77">
        <f t="shared" ref="O77" si="180">MIN(F77:F81)</f>
        <v>-302.47652783000001</v>
      </c>
      <c r="AA77">
        <f t="shared" si="154"/>
        <v>-294.44890693999997</v>
      </c>
      <c r="AC77" s="94" t="s">
        <v>22</v>
      </c>
      <c r="AD77" s="64" t="s">
        <v>97</v>
      </c>
      <c r="AE77" s="67">
        <f t="shared" si="166"/>
        <v>0.49376295999995845</v>
      </c>
      <c r="AF77" s="67">
        <f t="shared" si="167"/>
        <v>-0.73753684000001307</v>
      </c>
      <c r="AG77" s="67">
        <f t="shared" si="168"/>
        <v>0.18362994999994653</v>
      </c>
      <c r="AH77" s="67">
        <f t="shared" si="169"/>
        <v>1.4440940399999627</v>
      </c>
    </row>
    <row r="78" spans="1:34" x14ac:dyDescent="0.35">
      <c r="A78" s="104" t="s">
        <v>22</v>
      </c>
      <c r="B78" s="4" t="s">
        <v>25</v>
      </c>
      <c r="C78" s="71">
        <v>-315.74535150000003</v>
      </c>
      <c r="D78" s="71">
        <v>-306.71291663</v>
      </c>
      <c r="E78" s="71">
        <v>-297.27237229999997</v>
      </c>
      <c r="F78" s="71">
        <v>-301.89335023000001</v>
      </c>
      <c r="L78" s="63" t="str">
        <f t="shared" ref="L78" si="181">INDEX($B$2:$B$6, MATCH(MIN(C77:C81),C77:C81,0))</f>
        <v>top</v>
      </c>
      <c r="M78" s="63" t="str">
        <f t="shared" ref="M78" si="182">INDEX($B$2:$B$6, MATCH(MIN(D77:D81),D77:D81,0))</f>
        <v>hollow1</v>
      </c>
      <c r="N78" s="63" t="str">
        <f t="shared" ref="N78" si="183">INDEX($B$2:$B$6, MATCH(MIN(E77:E81),E77:E81,0))</f>
        <v>top</v>
      </c>
      <c r="O78" s="63" t="str">
        <f t="shared" ref="O78" si="184">INDEX($B$2:$B$6, MATCH(MIN(F77:F81),F77:F81,0))</f>
        <v>hollow1</v>
      </c>
      <c r="AA78">
        <f t="shared" si="154"/>
        <v>-294.44890693999997</v>
      </c>
      <c r="AC78" s="94" t="s">
        <v>22</v>
      </c>
      <c r="AD78" s="64" t="s">
        <v>25</v>
      </c>
      <c r="AE78" s="67">
        <f t="shared" si="166"/>
        <v>0.74155543999994533</v>
      </c>
      <c r="AF78" s="67">
        <f t="shared" si="167"/>
        <v>-0.14600969000002273</v>
      </c>
      <c r="AG78" s="67">
        <f t="shared" si="168"/>
        <v>0.75553464000000004</v>
      </c>
      <c r="AH78" s="67">
        <f t="shared" si="169"/>
        <v>1.8095567099999621</v>
      </c>
    </row>
    <row r="79" spans="1:34" x14ac:dyDescent="0.35">
      <c r="A79" s="104" t="s">
        <v>22</v>
      </c>
      <c r="B79" s="4" t="s">
        <v>8</v>
      </c>
      <c r="C79" s="71">
        <v>-315.94334007999998</v>
      </c>
      <c r="D79" s="71">
        <v>-307.36091372999999</v>
      </c>
      <c r="E79" s="71">
        <v>-297.55485543999998</v>
      </c>
      <c r="F79" s="71">
        <v>-302.47652783000001</v>
      </c>
      <c r="AA79">
        <f t="shared" si="154"/>
        <v>-294.44890693999997</v>
      </c>
      <c r="AC79" s="94" t="s">
        <v>22</v>
      </c>
      <c r="AD79" s="64" t="s">
        <v>8</v>
      </c>
      <c r="AE79" s="67">
        <f t="shared" si="166"/>
        <v>0.54356685999998744</v>
      </c>
      <c r="AF79" s="67">
        <f t="shared" si="167"/>
        <v>-0.7940067900000205</v>
      </c>
      <c r="AG79" s="67">
        <f t="shared" si="168"/>
        <v>0.4730514999999893</v>
      </c>
      <c r="AH79" s="67">
        <f t="shared" si="169"/>
        <v>1.226379109999963</v>
      </c>
    </row>
    <row r="80" spans="1:34" x14ac:dyDescent="0.35">
      <c r="A80" s="104" t="s">
        <v>22</v>
      </c>
      <c r="B80" s="4" t="s">
        <v>26</v>
      </c>
      <c r="C80" s="71">
        <v>-315.87594861000002</v>
      </c>
      <c r="D80" s="71">
        <v>-307.31585811000002</v>
      </c>
      <c r="E80" s="71">
        <v>-297.63034737999999</v>
      </c>
      <c r="F80" s="71">
        <v>-302.45488983000001</v>
      </c>
      <c r="AA80">
        <f t="shared" si="154"/>
        <v>-294.44890693999997</v>
      </c>
      <c r="AC80" s="94" t="s">
        <v>22</v>
      </c>
      <c r="AD80" s="64" t="s">
        <v>26</v>
      </c>
      <c r="AE80" s="67">
        <f t="shared" si="166"/>
        <v>0.61095832999994881</v>
      </c>
      <c r="AF80" s="67">
        <f t="shared" si="167"/>
        <v>-0.74895117000004952</v>
      </c>
      <c r="AG80" s="67">
        <f t="shared" si="168"/>
        <v>0.39755955999998305</v>
      </c>
      <c r="AH80" s="67">
        <f t="shared" si="169"/>
        <v>1.2480171099999589</v>
      </c>
    </row>
    <row r="81" spans="1:34" x14ac:dyDescent="0.35">
      <c r="A81" s="104" t="s">
        <v>22</v>
      </c>
      <c r="B81" s="4" t="s">
        <v>30</v>
      </c>
      <c r="C81" s="71">
        <v>-315.69215654999999</v>
      </c>
      <c r="D81" s="71">
        <v>-307.24469906000002</v>
      </c>
      <c r="E81" s="71">
        <v>-297.53219614</v>
      </c>
      <c r="F81" s="71">
        <v>-302.18542882999998</v>
      </c>
      <c r="AA81">
        <f t="shared" si="154"/>
        <v>-294.44890693999997</v>
      </c>
      <c r="AC81" s="94" t="s">
        <v>22</v>
      </c>
      <c r="AD81" s="64" t="s">
        <v>28</v>
      </c>
      <c r="AE81" s="67">
        <f t="shared" si="166"/>
        <v>0.79475038999997905</v>
      </c>
      <c r="AF81" s="67">
        <f t="shared" si="167"/>
        <v>-0.67779212000004385</v>
      </c>
      <c r="AG81" s="67">
        <f t="shared" si="168"/>
        <v>0.49571079999997592</v>
      </c>
      <c r="AH81" s="67">
        <f t="shared" si="169"/>
        <v>1.5174781099999941</v>
      </c>
    </row>
    <row r="82" spans="1:34" x14ac:dyDescent="0.35">
      <c r="A82" s="104" t="s">
        <v>23</v>
      </c>
      <c r="B82" s="4" t="s">
        <v>7</v>
      </c>
      <c r="C82" s="71">
        <v>-294.64749252000001</v>
      </c>
      <c r="D82" s="71">
        <v>-286.39191656999998</v>
      </c>
      <c r="E82" s="71">
        <v>-277.02213</v>
      </c>
      <c r="F82" s="71">
        <v>-281.69337496999998</v>
      </c>
      <c r="G82">
        <f>MIN(C82:C86)-C82</f>
        <v>-0.61532672999999249</v>
      </c>
      <c r="H82">
        <f t="shared" ref="H82" si="185">MIN(D82:D86)-D82</f>
        <v>-2.2963900000036119E-2</v>
      </c>
      <c r="I82">
        <f t="shared" ref="I82" si="186">MIN(E82:E86)-E82</f>
        <v>-5.9410150000019257E-2</v>
      </c>
      <c r="J82">
        <f t="shared" ref="J82" si="187">MIN(F82:F86)-F82</f>
        <v>-2.3008929900000226</v>
      </c>
      <c r="L82">
        <f t="shared" ref="L82" si="188">MIN(C82:C86)</f>
        <v>-295.26281925000001</v>
      </c>
      <c r="M82">
        <f t="shared" ref="M82" si="189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4"/>
        <v>-274.17038107000002</v>
      </c>
      <c r="AC82" s="94" t="s">
        <v>23</v>
      </c>
      <c r="AD82" s="64" t="s">
        <v>97</v>
      </c>
      <c r="AE82" s="67">
        <f t="shared" si="166"/>
        <v>1.5608885500000045</v>
      </c>
      <c r="AF82" s="67">
        <f t="shared" si="167"/>
        <v>-0.1035354999999587</v>
      </c>
      <c r="AG82" s="67">
        <f t="shared" si="168"/>
        <v>0.72725107000001499</v>
      </c>
      <c r="AH82" s="67">
        <f t="shared" si="169"/>
        <v>1.7310061000000396</v>
      </c>
    </row>
    <row r="83" spans="1:34" x14ac:dyDescent="0.35">
      <c r="A83" s="104" t="s">
        <v>23</v>
      </c>
      <c r="B83" s="4" t="s">
        <v>25</v>
      </c>
      <c r="C83" s="71">
        <v>-295.26119316</v>
      </c>
      <c r="D83" s="71">
        <v>-286.24937107</v>
      </c>
      <c r="E83" s="71">
        <v>-276.89664893000003</v>
      </c>
      <c r="F83" s="71">
        <v>-283.99426796</v>
      </c>
      <c r="L83" s="63" t="str">
        <f t="shared" ref="L83" si="190">INDEX($B$2:$B$6, MATCH(MIN(C82:C86),C82:C86,0))</f>
        <v>hollow4</v>
      </c>
      <c r="M83" s="63" t="str">
        <f t="shared" ref="M83" si="191">INDEX($B$2:$B$6, MATCH(MIN(D82:D86),D82:D86,0))</f>
        <v>hollow4</v>
      </c>
      <c r="N83" s="63" t="str">
        <f t="shared" ref="N83" si="192">INDEX($B$2:$B$6, MATCH(MIN(E82:E86),E82:E86,0))</f>
        <v>hollow4</v>
      </c>
      <c r="O83" s="63" t="str">
        <f t="shared" ref="O83" si="193">INDEX($B$2:$B$6, MATCH(MIN(F82:F86),F82:F86,0))</f>
        <v>top2</v>
      </c>
      <c r="AA83">
        <f t="shared" si="154"/>
        <v>-274.17038107000002</v>
      </c>
      <c r="AC83" s="94" t="s">
        <v>23</v>
      </c>
      <c r="AD83" s="64" t="s">
        <v>25</v>
      </c>
      <c r="AE83" s="67">
        <f t="shared" si="166"/>
        <v>0.94718791000001401</v>
      </c>
      <c r="AF83" s="67">
        <f t="shared" si="167"/>
        <v>3.9010000000024192E-2</v>
      </c>
      <c r="AG83" s="67">
        <f t="shared" si="168"/>
        <v>0.85273213999999298</v>
      </c>
      <c r="AH83" s="67">
        <f t="shared" si="169"/>
        <v>-0.56988688999998294</v>
      </c>
    </row>
    <row r="84" spans="1:34" x14ac:dyDescent="0.35">
      <c r="A84" s="104" t="s">
        <v>23</v>
      </c>
      <c r="B84" s="4" t="s">
        <v>8</v>
      </c>
      <c r="C84" s="71">
        <v>-294.64488204000003</v>
      </c>
      <c r="D84" s="71">
        <v>-286.3935851</v>
      </c>
      <c r="E84" s="71">
        <v>-276.64078642999999</v>
      </c>
      <c r="F84" s="71">
        <v>-282.36774150000002</v>
      </c>
      <c r="AA84">
        <f t="shared" si="154"/>
        <v>-274.17038107000002</v>
      </c>
      <c r="AC84" s="94" t="s">
        <v>23</v>
      </c>
      <c r="AD84" s="64" t="s">
        <v>8</v>
      </c>
      <c r="AE84" s="67">
        <f t="shared" si="166"/>
        <v>1.5634990299999916</v>
      </c>
      <c r="AF84" s="67">
        <f t="shared" si="167"/>
        <v>-0.10520402999997636</v>
      </c>
      <c r="AG84" s="67">
        <f t="shared" si="168"/>
        <v>1.1085946400000277</v>
      </c>
      <c r="AH84" s="67">
        <f t="shared" si="169"/>
        <v>1.0566395699999966</v>
      </c>
    </row>
    <row r="85" spans="1:34" x14ac:dyDescent="0.35">
      <c r="A85" s="104" t="s">
        <v>23</v>
      </c>
      <c r="B85" s="4" t="s">
        <v>26</v>
      </c>
      <c r="C85" s="71">
        <v>-295.21973444000002</v>
      </c>
      <c r="D85" s="75">
        <v>-286.40228981000001</v>
      </c>
      <c r="E85" s="71">
        <v>-276.84475402999999</v>
      </c>
      <c r="F85" s="71">
        <v>-282.00100904999999</v>
      </c>
      <c r="AA85">
        <f t="shared" si="154"/>
        <v>-274.17038107000002</v>
      </c>
      <c r="AC85" s="94" t="s">
        <v>23</v>
      </c>
      <c r="AD85" s="64" t="s">
        <v>26</v>
      </c>
      <c r="AE85" s="67">
        <f t="shared" si="166"/>
        <v>0.98864662999999409</v>
      </c>
      <c r="AF85" s="67">
        <f t="shared" si="167"/>
        <v>-0.11390873999999407</v>
      </c>
      <c r="AG85" s="67">
        <f t="shared" si="168"/>
        <v>0.90462704000002914</v>
      </c>
      <c r="AH85" s="67">
        <f t="shared" si="169"/>
        <v>1.4233720200000257</v>
      </c>
    </row>
    <row r="86" spans="1:34" x14ac:dyDescent="0.35">
      <c r="A86" s="104" t="s">
        <v>23</v>
      </c>
      <c r="B86" s="4" t="s">
        <v>30</v>
      </c>
      <c r="C86" s="71">
        <v>-295.26281925000001</v>
      </c>
      <c r="D86" s="71">
        <v>-286.41488047000001</v>
      </c>
      <c r="E86" s="71">
        <v>-277.08154015000002</v>
      </c>
      <c r="F86" s="71">
        <v>-281.80017805</v>
      </c>
      <c r="AA86">
        <f t="shared" si="154"/>
        <v>-274.17038107000002</v>
      </c>
      <c r="AC86" s="94" t="s">
        <v>23</v>
      </c>
      <c r="AD86" s="64" t="s">
        <v>28</v>
      </c>
      <c r="AE86" s="67">
        <f t="shared" si="166"/>
        <v>0.94556182000001199</v>
      </c>
      <c r="AF86" s="67">
        <f t="shared" si="167"/>
        <v>-0.12649939999999482</v>
      </c>
      <c r="AG86" s="67">
        <f t="shared" si="168"/>
        <v>0.66784091999999573</v>
      </c>
      <c r="AH86" s="67">
        <f t="shared" si="169"/>
        <v>1.6242030200000195</v>
      </c>
    </row>
    <row r="87" spans="1:34" x14ac:dyDescent="0.35">
      <c r="A87" s="104" t="s">
        <v>88</v>
      </c>
      <c r="B87" s="4" t="s">
        <v>7</v>
      </c>
      <c r="C87" s="71">
        <v>-288.4865264</v>
      </c>
      <c r="D87" s="71">
        <v>-279.39368972</v>
      </c>
      <c r="E87" s="71">
        <v>-270.08605725000001</v>
      </c>
      <c r="F87" s="71">
        <v>-275.77994182999998</v>
      </c>
      <c r="G87">
        <f t="shared" ref="G87" si="194">MIN(C87:C91)-C87</f>
        <v>-1.1459990899999752</v>
      </c>
      <c r="H87">
        <f t="shared" ref="H87" si="195">MIN(D87:D91)-D87</f>
        <v>-8.929760000000897E-2</v>
      </c>
      <c r="I87">
        <f t="shared" ref="I87" si="196">MIN(E87:E91)-E87</f>
        <v>0</v>
      </c>
      <c r="J87">
        <f t="shared" ref="J87" si="197">MIN(F87:F91)-F87</f>
        <v>-1.2586020699999949</v>
      </c>
      <c r="L87">
        <f t="shared" ref="L87" si="198">MIN(C87:C91)</f>
        <v>-289.63252548999998</v>
      </c>
      <c r="M87">
        <f t="shared" ref="M87" si="199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4"/>
        <v>-266.82272604000002</v>
      </c>
      <c r="AC87" s="94" t="s">
        <v>88</v>
      </c>
      <c r="AD87" s="64" t="s">
        <v>97</v>
      </c>
      <c r="AE87" s="67">
        <f t="shared" si="166"/>
        <v>0.37419964000001782</v>
      </c>
      <c r="AF87" s="67">
        <f t="shared" si="167"/>
        <v>-0.45296367999997678</v>
      </c>
      <c r="AG87" s="67">
        <f t="shared" si="168"/>
        <v>0.31566879000001036</v>
      </c>
      <c r="AH87" s="67">
        <f t="shared" si="169"/>
        <v>0.29678421000003619</v>
      </c>
    </row>
    <row r="88" spans="1:34" x14ac:dyDescent="0.35">
      <c r="A88" s="104" t="s">
        <v>88</v>
      </c>
      <c r="B88" s="4" t="s">
        <v>25</v>
      </c>
      <c r="C88" s="71">
        <v>-288.21838948999999</v>
      </c>
      <c r="D88" s="71">
        <v>-279.48298732000001</v>
      </c>
      <c r="E88" s="71">
        <v>-269.78831109999999</v>
      </c>
      <c r="F88" s="71">
        <v>-277.03854389999998</v>
      </c>
      <c r="L88" s="63" t="str">
        <f t="shared" ref="L88" si="200">INDEX($B$2:$B$6, MATCH(MIN(C87:C91),C87:C91,0))</f>
        <v>hollow1</v>
      </c>
      <c r="M88" s="63" t="str">
        <f t="shared" ref="M88" si="201">INDEX($B$2:$B$6, MATCH(MIN(D87:D91),D87:D91,0))</f>
        <v>top2</v>
      </c>
      <c r="N88" s="63" t="str">
        <f t="shared" ref="N88" si="202">INDEX($B$2:$B$6, MATCH(MIN(E87:E91),E87:E91,0))</f>
        <v>top</v>
      </c>
      <c r="O88" s="63" t="str">
        <f t="shared" ref="O88" si="203">INDEX($B$2:$B$6, MATCH(MIN(F87:F91),F87:F91,0))</f>
        <v>top2</v>
      </c>
      <c r="AA88">
        <f t="shared" si="154"/>
        <v>-266.82272604000002</v>
      </c>
      <c r="AC88" s="94" t="s">
        <v>88</v>
      </c>
      <c r="AD88" s="64" t="s">
        <v>25</v>
      </c>
      <c r="AE88" s="67">
        <f t="shared" si="166"/>
        <v>0.64233655000002754</v>
      </c>
      <c r="AF88" s="67">
        <f t="shared" si="167"/>
        <v>-0.54226127999998575</v>
      </c>
      <c r="AG88" s="67">
        <f t="shared" si="168"/>
        <v>0.61341494000003349</v>
      </c>
      <c r="AH88" s="67">
        <f t="shared" si="169"/>
        <v>-0.96181785999995872</v>
      </c>
    </row>
    <row r="89" spans="1:34" x14ac:dyDescent="0.35">
      <c r="A89" s="104" t="s">
        <v>88</v>
      </c>
      <c r="B89" s="4" t="s">
        <v>8</v>
      </c>
      <c r="C89" s="71">
        <v>-289.63252548999998</v>
      </c>
      <c r="D89" s="71">
        <v>-279.38277918</v>
      </c>
      <c r="E89" s="71">
        <v>-269.23443748</v>
      </c>
      <c r="F89" s="71">
        <v>-275.99031249000001</v>
      </c>
      <c r="AA89">
        <f t="shared" si="154"/>
        <v>-266.82272604000002</v>
      </c>
      <c r="AC89" s="94" t="s">
        <v>88</v>
      </c>
      <c r="AD89" s="64" t="s">
        <v>8</v>
      </c>
      <c r="AE89" s="67">
        <f t="shared" si="166"/>
        <v>-0.77179944999995742</v>
      </c>
      <c r="AF89" s="67">
        <f t="shared" si="167"/>
        <v>-0.44205313999997919</v>
      </c>
      <c r="AG89" s="67">
        <f t="shared" si="168"/>
        <v>1.1672885600000238</v>
      </c>
      <c r="AH89" s="67">
        <f t="shared" si="169"/>
        <v>8.6413550000012496E-2</v>
      </c>
    </row>
    <row r="90" spans="1:34" x14ac:dyDescent="0.35">
      <c r="A90" s="104" t="s">
        <v>88</v>
      </c>
      <c r="B90" s="4" t="s">
        <v>26</v>
      </c>
      <c r="C90" s="71">
        <v>-288.39141463999999</v>
      </c>
      <c r="D90" s="71">
        <v>-279.20560983000001</v>
      </c>
      <c r="E90" s="71">
        <v>-269.79131698999998</v>
      </c>
      <c r="F90" s="71">
        <v>-276.14414370999998</v>
      </c>
      <c r="AA90">
        <f t="shared" si="154"/>
        <v>-266.82272604000002</v>
      </c>
      <c r="AC90" s="94" t="s">
        <v>88</v>
      </c>
      <c r="AD90" s="64" t="s">
        <v>26</v>
      </c>
      <c r="AE90" s="67">
        <f t="shared" si="166"/>
        <v>0.46931140000002669</v>
      </c>
      <c r="AF90" s="67">
        <f t="shared" si="167"/>
        <v>-0.26488378999999362</v>
      </c>
      <c r="AG90" s="67">
        <f t="shared" si="168"/>
        <v>0.61040905000003631</v>
      </c>
      <c r="AH90" s="67">
        <f t="shared" si="169"/>
        <v>-6.7417669999959795E-2</v>
      </c>
    </row>
    <row r="91" spans="1:34" x14ac:dyDescent="0.35">
      <c r="A91" s="104" t="s">
        <v>88</v>
      </c>
      <c r="B91" s="4" t="s">
        <v>30</v>
      </c>
      <c r="C91" s="71">
        <v>-288.27829056000002</v>
      </c>
      <c r="D91" s="71">
        <v>-279.36466189999999</v>
      </c>
      <c r="E91" s="71">
        <v>-270.08540459</v>
      </c>
      <c r="F91" s="71">
        <v>-275.72440836999999</v>
      </c>
      <c r="AA91">
        <f t="shared" si="154"/>
        <v>-266.82272604000002</v>
      </c>
      <c r="AC91" s="94" t="s">
        <v>88</v>
      </c>
      <c r="AD91" s="64" t="s">
        <v>28</v>
      </c>
      <c r="AE91" s="67">
        <f t="shared" si="166"/>
        <v>0.582435480000004</v>
      </c>
      <c r="AF91" s="67">
        <f t="shared" si="167"/>
        <v>-0.42393585999996652</v>
      </c>
      <c r="AG91" s="67">
        <f t="shared" si="168"/>
        <v>0.31632145000002465</v>
      </c>
      <c r="AH91" s="67">
        <f t="shared" si="169"/>
        <v>0.35231767000002856</v>
      </c>
    </row>
    <row r="92" spans="1:34" x14ac:dyDescent="0.35">
      <c r="A92" s="104" t="s">
        <v>89</v>
      </c>
      <c r="B92" s="4" t="s">
        <v>7</v>
      </c>
      <c r="C92" s="71">
        <v>-337.45729309000001</v>
      </c>
      <c r="D92" s="71">
        <v>-328.18971004999997</v>
      </c>
      <c r="E92" s="71">
        <v>-318.32273445999999</v>
      </c>
      <c r="F92" s="71">
        <v>-325.73629980999999</v>
      </c>
      <c r="G92">
        <f t="shared" ref="G92" si="204">MIN(C92:C96)-C92</f>
        <v>-1.8730499999719541E-3</v>
      </c>
      <c r="H92">
        <f t="shared" ref="H92" si="205">MIN(D92:D96)-D92</f>
        <v>0</v>
      </c>
      <c r="I92">
        <f t="shared" ref="I92" si="206">MIN(E92:E96)-E92</f>
        <v>-0.27971539000003531</v>
      </c>
      <c r="J92">
        <f t="shared" ref="J92" si="207">MIN(F92:F96)-F92</f>
        <v>-2.5327999998125961E-4</v>
      </c>
      <c r="L92">
        <f t="shared" ref="L92" si="208">MIN(C92:C96)</f>
        <v>-337.45916613999998</v>
      </c>
      <c r="M92">
        <f t="shared" ref="M92:N92" si="209">MIN(D92:D96)</f>
        <v>-328.18971004999997</v>
      </c>
      <c r="N92">
        <f t="shared" si="209"/>
        <v>-318.60244985000003</v>
      </c>
      <c r="O92">
        <f t="shared" ref="O92" si="210">MIN(F92,F92:F96)</f>
        <v>-325.73655308999997</v>
      </c>
      <c r="AA92">
        <f t="shared" si="154"/>
        <v>-315.25556746000001</v>
      </c>
      <c r="AC92" s="94" t="s">
        <v>89</v>
      </c>
      <c r="AD92" s="64" t="s">
        <v>97</v>
      </c>
      <c r="AE92" s="67">
        <f t="shared" si="166"/>
        <v>-0.16372562999999873</v>
      </c>
      <c r="AF92" s="67">
        <f t="shared" si="167"/>
        <v>-0.81614258999996458</v>
      </c>
      <c r="AG92" s="67">
        <f t="shared" si="168"/>
        <v>0.51183300000001664</v>
      </c>
      <c r="AH92" s="67">
        <f t="shared" si="169"/>
        <v>-1.2267323499999825</v>
      </c>
    </row>
    <row r="93" spans="1:34" x14ac:dyDescent="0.35">
      <c r="A93" s="104" t="s">
        <v>89</v>
      </c>
      <c r="B93" s="4" t="s">
        <v>25</v>
      </c>
      <c r="C93" s="71">
        <v>-336.59909352</v>
      </c>
      <c r="D93" s="71">
        <v>-327.70019275999999</v>
      </c>
      <c r="E93" s="71">
        <v>-318.17478972999999</v>
      </c>
      <c r="F93" s="71">
        <v>-324.85282094000002</v>
      </c>
      <c r="L93" s="63" t="str">
        <f t="shared" ref="L93" si="211">INDEX($B$2:$B$6, MATCH(MIN(C92:C96),C92:C96,0))</f>
        <v>hollow2</v>
      </c>
      <c r="M93" s="63" t="str">
        <f t="shared" ref="M93" si="212">INDEX($B$2:$B$6, MATCH(MIN(D92:D96),D92:D96,0))</f>
        <v>top</v>
      </c>
      <c r="N93" s="63" t="str">
        <f t="shared" ref="N93" si="213">INDEX($B$2:$B$6, MATCH(MIN(E92:E96),E92:E96,0))</f>
        <v>hollow4</v>
      </c>
      <c r="O93" s="63" t="str">
        <f t="shared" ref="O93" si="214">INDEX($B$2:$B$6, MATCH(MIN(F92:F96),F92:F96,0))</f>
        <v>hollow4</v>
      </c>
      <c r="AA93">
        <f t="shared" si="154"/>
        <v>-315.25556746000001</v>
      </c>
      <c r="AC93" s="94" t="s">
        <v>89</v>
      </c>
      <c r="AD93" s="64" t="s">
        <v>25</v>
      </c>
      <c r="AE93" s="67">
        <f t="shared" si="166"/>
        <v>0.69447394000001195</v>
      </c>
      <c r="AF93" s="67">
        <f t="shared" si="167"/>
        <v>-0.32662529999998391</v>
      </c>
      <c r="AG93" s="67">
        <f t="shared" si="168"/>
        <v>0.65977773000002271</v>
      </c>
      <c r="AH93" s="67">
        <f t="shared" si="169"/>
        <v>-0.34325348000000622</v>
      </c>
    </row>
    <row r="94" spans="1:34" x14ac:dyDescent="0.35">
      <c r="A94" s="104" t="s">
        <v>89</v>
      </c>
      <c r="B94" s="4" t="s">
        <v>8</v>
      </c>
      <c r="C94" s="71">
        <v>-337.01792015000001</v>
      </c>
      <c r="D94" s="71">
        <v>-327.43205121</v>
      </c>
      <c r="E94" s="71">
        <v>-318.26624720000001</v>
      </c>
      <c r="F94" s="71">
        <v>-324.97695261000001</v>
      </c>
      <c r="AA94">
        <f t="shared" si="154"/>
        <v>-315.25556746000001</v>
      </c>
      <c r="AC94" s="94" t="s">
        <v>89</v>
      </c>
      <c r="AD94" s="64" t="s">
        <v>8</v>
      </c>
      <c r="AE94" s="67">
        <f t="shared" si="166"/>
        <v>0.27564730999999965</v>
      </c>
      <c r="AF94" s="67">
        <f t="shared" si="167"/>
        <v>-5.8483749999988177E-2</v>
      </c>
      <c r="AG94" s="67">
        <f t="shared" si="168"/>
        <v>0.56832025999999969</v>
      </c>
      <c r="AH94" s="67">
        <f t="shared" si="169"/>
        <v>-0.46738515000000325</v>
      </c>
    </row>
    <row r="95" spans="1:34" x14ac:dyDescent="0.35">
      <c r="A95" s="104" t="s">
        <v>89</v>
      </c>
      <c r="B95" s="4" t="s">
        <v>26</v>
      </c>
      <c r="C95" s="71">
        <v>-337.45916613999998</v>
      </c>
      <c r="D95" s="71">
        <v>-327.90406782000002</v>
      </c>
      <c r="E95" s="71">
        <v>-318.51018207999999</v>
      </c>
      <c r="F95" s="71">
        <v>-325.25446108</v>
      </c>
      <c r="AA95">
        <f t="shared" si="154"/>
        <v>-315.25556746000001</v>
      </c>
      <c r="AC95" s="94" t="s">
        <v>89</v>
      </c>
      <c r="AD95" s="64" t="s">
        <v>26</v>
      </c>
      <c r="AE95" s="67">
        <f t="shared" si="166"/>
        <v>-0.16559867999997069</v>
      </c>
      <c r="AF95" s="67">
        <f t="shared" si="167"/>
        <v>-0.53050036000001377</v>
      </c>
      <c r="AG95" s="67">
        <f t="shared" si="168"/>
        <v>0.32438538000001627</v>
      </c>
      <c r="AH95" s="67">
        <f t="shared" si="169"/>
        <v>-0.74489361999998982</v>
      </c>
    </row>
    <row r="96" spans="1:34" x14ac:dyDescent="0.35">
      <c r="A96" s="104" t="s">
        <v>89</v>
      </c>
      <c r="B96" s="4" t="s">
        <v>30</v>
      </c>
      <c r="C96" s="71">
        <v>-337.35018794000001</v>
      </c>
      <c r="D96" s="71">
        <v>-327.99719842000002</v>
      </c>
      <c r="E96" s="71">
        <v>-318.60244985000003</v>
      </c>
      <c r="F96" s="71">
        <v>-325.73655308999997</v>
      </c>
      <c r="AA96">
        <f t="shared" si="154"/>
        <v>-315.25556746000001</v>
      </c>
      <c r="AC96" s="94" t="s">
        <v>89</v>
      </c>
      <c r="AD96" s="64" t="s">
        <v>28</v>
      </c>
      <c r="AE96" s="67">
        <f t="shared" si="166"/>
        <v>-5.6620480000003415E-2</v>
      </c>
      <c r="AF96" s="67">
        <f t="shared" si="167"/>
        <v>-0.62363096000000873</v>
      </c>
      <c r="AG96" s="67">
        <f t="shared" si="168"/>
        <v>0.23211760999998132</v>
      </c>
      <c r="AH96" s="67">
        <f t="shared" si="169"/>
        <v>-1.2269856299999637</v>
      </c>
    </row>
    <row r="97" spans="1:34" x14ac:dyDescent="0.35">
      <c r="A97" s="104" t="s">
        <v>90</v>
      </c>
      <c r="B97" s="4" t="s">
        <v>7</v>
      </c>
      <c r="C97" s="71">
        <v>-337.74187093</v>
      </c>
      <c r="D97" s="71">
        <v>-328.74040609999997</v>
      </c>
      <c r="E97" s="71">
        <v>-319.03135635000001</v>
      </c>
      <c r="F97" s="71">
        <v>-325.55611339000001</v>
      </c>
      <c r="G97">
        <f t="shared" ref="G97" si="215">MIN(C97:C101)-C97</f>
        <v>-3.7088610000012068E-2</v>
      </c>
      <c r="H97">
        <f t="shared" ref="H97" si="216">MIN(D97:D101)-D97</f>
        <v>-0.12641877000004342</v>
      </c>
      <c r="I97">
        <f t="shared" ref="I97" si="217">MIN(E97:E101)-E97</f>
        <v>-0.25582759999997506</v>
      </c>
      <c r="J97">
        <f t="shared" ref="J97" si="218">MIN(F97:F101)-F97</f>
        <v>-0.28900604000000385</v>
      </c>
      <c r="L97">
        <f t="shared" ref="L97" si="219">MIN(C97:C101)</f>
        <v>-337.77895954000002</v>
      </c>
      <c r="M97">
        <f t="shared" ref="M97:N97" si="220">MIN(D97:D101)</f>
        <v>-328.86682487000002</v>
      </c>
      <c r="N97">
        <f t="shared" si="220"/>
        <v>-319.28718394999999</v>
      </c>
      <c r="O97">
        <f t="shared" ref="O97" si="221">MIN(F97,F97:F101)</f>
        <v>-325.84511943000001</v>
      </c>
      <c r="AA97">
        <f t="shared" si="154"/>
        <v>-315.89774790000001</v>
      </c>
      <c r="AC97" s="94" t="s">
        <v>90</v>
      </c>
      <c r="AD97" s="64" t="s">
        <v>97</v>
      </c>
      <c r="AE97" s="67">
        <f t="shared" si="166"/>
        <v>0.19387697000000825</v>
      </c>
      <c r="AF97" s="67">
        <f t="shared" si="167"/>
        <v>-0.72465819999995951</v>
      </c>
      <c r="AG97" s="67">
        <f t="shared" si="168"/>
        <v>0.44539155000000319</v>
      </c>
      <c r="AH97" s="67">
        <f t="shared" si="169"/>
        <v>-0.40436548999999422</v>
      </c>
    </row>
    <row r="98" spans="1:34" x14ac:dyDescent="0.35">
      <c r="A98" s="104" t="s">
        <v>90</v>
      </c>
      <c r="B98" s="4" t="s">
        <v>25</v>
      </c>
      <c r="C98" s="71">
        <v>-336.91214160999999</v>
      </c>
      <c r="D98" s="71">
        <v>-327.94539947999999</v>
      </c>
      <c r="E98" s="71">
        <v>-318.49728743999998</v>
      </c>
      <c r="F98" s="71">
        <v>-325.84511943000001</v>
      </c>
      <c r="L98" s="63" t="str">
        <f t="shared" ref="L98" si="222">INDEX($B$2:$B$6, MATCH(MIN(C97:C101),C97:C101,0))</f>
        <v>hollow2</v>
      </c>
      <c r="M98" s="63" t="str">
        <f t="shared" ref="M98" si="223">INDEX($B$2:$B$6, MATCH(MIN(D97:D101),D97:D101,0))</f>
        <v>hollow2</v>
      </c>
      <c r="N98" s="63" t="str">
        <f t="shared" ref="N98" si="224">INDEX($B$2:$B$6, MATCH(MIN(E97:E101),E97:E101,0))</f>
        <v>hollow2</v>
      </c>
      <c r="O98" s="63" t="str">
        <f t="shared" ref="O98" si="225">INDEX($B$2:$B$6, MATCH(MIN(F97:F101),F97:F101,0))</f>
        <v>top2</v>
      </c>
      <c r="AA98">
        <f t="shared" si="154"/>
        <v>-315.89774790000001</v>
      </c>
      <c r="AC98" s="94" t="s">
        <v>90</v>
      </c>
      <c r="AD98" s="64" t="s">
        <v>25</v>
      </c>
      <c r="AE98" s="67">
        <f t="shared" si="166"/>
        <v>1.0236062900000209</v>
      </c>
      <c r="AF98" s="67">
        <f t="shared" si="167"/>
        <v>7.0348420000021505E-2</v>
      </c>
      <c r="AG98" s="67">
        <f t="shared" si="168"/>
        <v>0.97946046000003362</v>
      </c>
      <c r="AH98" s="67">
        <f t="shared" si="169"/>
        <v>-0.69337152999999807</v>
      </c>
    </row>
    <row r="99" spans="1:34" x14ac:dyDescent="0.35">
      <c r="A99" s="104" t="s">
        <v>90</v>
      </c>
      <c r="B99" s="4" t="s">
        <v>8</v>
      </c>
      <c r="C99" s="71">
        <v>-337.63306377999999</v>
      </c>
      <c r="D99" s="71">
        <v>-328.79554110999999</v>
      </c>
      <c r="E99" s="71">
        <v>-318.85254300000003</v>
      </c>
      <c r="F99" s="71">
        <v>-325.56195960000002</v>
      </c>
      <c r="AA99">
        <f t="shared" si="154"/>
        <v>-315.89774790000001</v>
      </c>
      <c r="AC99" s="94" t="s">
        <v>90</v>
      </c>
      <c r="AD99" s="64" t="s">
        <v>8</v>
      </c>
      <c r="AE99" s="67">
        <f t="shared" si="166"/>
        <v>0.30268412000002654</v>
      </c>
      <c r="AF99" s="67">
        <f t="shared" si="167"/>
        <v>-0.77979320999997448</v>
      </c>
      <c r="AG99" s="67">
        <f t="shared" si="168"/>
        <v>0.62420489999998763</v>
      </c>
      <c r="AH99" s="67">
        <f t="shared" si="169"/>
        <v>-0.41021170000000984</v>
      </c>
    </row>
    <row r="100" spans="1:34" x14ac:dyDescent="0.35">
      <c r="A100" s="104" t="s">
        <v>90</v>
      </c>
      <c r="B100" s="4" t="s">
        <v>26</v>
      </c>
      <c r="C100" s="71">
        <v>-337.77895954000002</v>
      </c>
      <c r="D100" s="71">
        <v>-328.86682487000002</v>
      </c>
      <c r="E100" s="71">
        <v>-319.28718394999999</v>
      </c>
      <c r="F100" s="71">
        <v>-325.44084291000001</v>
      </c>
      <c r="AA100">
        <f t="shared" si="154"/>
        <v>-315.89774790000001</v>
      </c>
      <c r="AC100" s="94" t="s">
        <v>90</v>
      </c>
      <c r="AD100" s="64" t="s">
        <v>26</v>
      </c>
      <c r="AE100" s="67">
        <f t="shared" si="166"/>
        <v>0.15678835999999619</v>
      </c>
      <c r="AF100" s="67">
        <f t="shared" si="167"/>
        <v>-0.85107697000000293</v>
      </c>
      <c r="AG100" s="67">
        <f t="shared" si="168"/>
        <v>0.18956395000002813</v>
      </c>
      <c r="AH100" s="67">
        <f t="shared" si="169"/>
        <v>-0.28909501000000182</v>
      </c>
    </row>
    <row r="101" spans="1:34" x14ac:dyDescent="0.35">
      <c r="A101" s="104" t="s">
        <v>90</v>
      </c>
      <c r="B101" s="4" t="s">
        <v>30</v>
      </c>
      <c r="C101" s="71">
        <v>-337.24087479000002</v>
      </c>
      <c r="D101" s="71">
        <v>-328.74083693</v>
      </c>
      <c r="E101" s="71">
        <v>-319.03028755999998</v>
      </c>
      <c r="F101" s="71">
        <v>-325.57583942999997</v>
      </c>
      <c r="AA101">
        <f t="shared" si="154"/>
        <v>-315.89774790000001</v>
      </c>
      <c r="AC101" s="94" t="s">
        <v>90</v>
      </c>
      <c r="AD101" s="64" t="s">
        <v>28</v>
      </c>
      <c r="AE101" s="67">
        <f t="shared" si="166"/>
        <v>0.69487310999999208</v>
      </c>
      <c r="AF101" s="67">
        <f t="shared" si="167"/>
        <v>-0.72508902999998703</v>
      </c>
      <c r="AG101" s="67">
        <f t="shared" si="168"/>
        <v>0.44646034000003665</v>
      </c>
      <c r="AH101" s="67">
        <f t="shared" si="169"/>
        <v>-0.42409152999996058</v>
      </c>
    </row>
    <row r="102" spans="1:34" x14ac:dyDescent="0.35">
      <c r="A102" s="104" t="s">
        <v>91</v>
      </c>
      <c r="B102" s="4" t="s">
        <v>7</v>
      </c>
      <c r="C102" s="71">
        <v>-337.96735253999998</v>
      </c>
      <c r="D102" s="71">
        <v>-328.86288008000002</v>
      </c>
      <c r="E102" s="71">
        <v>-319.13771422000002</v>
      </c>
      <c r="F102" s="71">
        <v>-324.91241551000002</v>
      </c>
      <c r="G102">
        <f t="shared" ref="G102" si="226">MIN(C102:C106)-C102</f>
        <v>-2.4564000000282249E-4</v>
      </c>
      <c r="H102">
        <f t="shared" ref="H102" si="227">MIN(D102:D106)-D102</f>
        <v>-0.1452199999999948</v>
      </c>
      <c r="I102">
        <f t="shared" ref="I102" si="228">MIN(E102:E106)-E102</f>
        <v>-0.44533842999999251</v>
      </c>
      <c r="J102">
        <f t="shared" ref="J102" si="229">MIN(F102:F106)-F102</f>
        <v>-0.48120957999998382</v>
      </c>
      <c r="L102">
        <f t="shared" ref="L102" si="230">MIN(C102:C106)</f>
        <v>-337.96759817999998</v>
      </c>
      <c r="M102">
        <f t="shared" ref="M102:N102" si="231">MIN(D102:D106)</f>
        <v>-329.00810008000002</v>
      </c>
      <c r="N102">
        <f t="shared" si="231"/>
        <v>-319.58305265000001</v>
      </c>
      <c r="O102">
        <f t="shared" ref="O102" si="232">MIN(F102,F102:F106)</f>
        <v>-325.39362509</v>
      </c>
      <c r="AA102">
        <f t="shared" si="154"/>
        <v>-315.67879628999998</v>
      </c>
      <c r="AC102" s="94" t="s">
        <v>91</v>
      </c>
      <c r="AD102" s="64" t="s">
        <v>97</v>
      </c>
      <c r="AE102" s="67">
        <f t="shared" si="166"/>
        <v>-0.25055624999999937</v>
      </c>
      <c r="AF102" s="67">
        <f t="shared" si="167"/>
        <v>-1.0660837900000448</v>
      </c>
      <c r="AG102" s="67">
        <f t="shared" si="168"/>
        <v>0.12008206999995918</v>
      </c>
      <c r="AH102" s="67">
        <f t="shared" si="169"/>
        <v>2.0380779999963128E-2</v>
      </c>
    </row>
    <row r="103" spans="1:34" x14ac:dyDescent="0.35">
      <c r="A103" s="104" t="s">
        <v>91</v>
      </c>
      <c r="B103" s="4" t="s">
        <v>25</v>
      </c>
      <c r="C103" s="71">
        <v>-336.82768332000001</v>
      </c>
      <c r="D103" s="71">
        <v>-328.39883394999998</v>
      </c>
      <c r="E103" s="71">
        <v>-319.39188108000002</v>
      </c>
      <c r="F103" s="71">
        <v>-323.93738645000002</v>
      </c>
      <c r="L103" s="63" t="str">
        <f t="shared" ref="L103" si="233">INDEX($B$2:$B$6, MATCH(MIN(C102:C106),C102:C106,0))</f>
        <v>hollow2</v>
      </c>
      <c r="M103" s="63" t="str">
        <f t="shared" ref="M103" si="234">INDEX($B$2:$B$6, MATCH(MIN(D102:D106),D102:D106,0))</f>
        <v>hollow1</v>
      </c>
      <c r="N103" s="63" t="str">
        <f t="shared" ref="N103" si="235">INDEX($B$2:$B$6, MATCH(MIN(E102:E106),E102:E106,0))</f>
        <v>hollow2</v>
      </c>
      <c r="O103" s="63" t="str">
        <f t="shared" ref="O103" si="236">INDEX($B$2:$B$6, MATCH(MIN(F102:F106),F102:F106,0))</f>
        <v>hollow2</v>
      </c>
      <c r="AA103">
        <f t="shared" si="154"/>
        <v>-315.67879628999998</v>
      </c>
      <c r="AC103" s="94" t="s">
        <v>91</v>
      </c>
      <c r="AD103" s="64" t="s">
        <v>25</v>
      </c>
      <c r="AE103" s="67">
        <f t="shared" si="166"/>
        <v>0.88911296999997402</v>
      </c>
      <c r="AF103" s="67">
        <f t="shared" si="167"/>
        <v>-0.60203766000000236</v>
      </c>
      <c r="AG103" s="67">
        <f t="shared" si="168"/>
        <v>-0.13408479000003881</v>
      </c>
      <c r="AH103" s="67">
        <f t="shared" si="169"/>
        <v>0.99540983999996024</v>
      </c>
    </row>
    <row r="104" spans="1:34" x14ac:dyDescent="0.35">
      <c r="A104" s="104" t="s">
        <v>91</v>
      </c>
      <c r="B104" s="4" t="s">
        <v>8</v>
      </c>
      <c r="C104" s="71">
        <v>-337.46900503000001</v>
      </c>
      <c r="D104" s="71">
        <v>-329.00810008000002</v>
      </c>
      <c r="E104" s="71">
        <v>-319.19849912000001</v>
      </c>
      <c r="F104" s="71">
        <v>-324.81341185999997</v>
      </c>
      <c r="AA104">
        <f t="shared" si="154"/>
        <v>-315.67879628999998</v>
      </c>
      <c r="AC104" s="94" t="s">
        <v>91</v>
      </c>
      <c r="AD104" s="64" t="s">
        <v>8</v>
      </c>
      <c r="AE104" s="67">
        <f t="shared" si="166"/>
        <v>0.24779125999997431</v>
      </c>
      <c r="AF104" s="67">
        <f t="shared" si="167"/>
        <v>-1.2113037900000396</v>
      </c>
      <c r="AG104" s="67">
        <f t="shared" si="168"/>
        <v>5.929716999997181E-2</v>
      </c>
      <c r="AH104" s="67">
        <f t="shared" si="169"/>
        <v>0.11938443000000598</v>
      </c>
    </row>
    <row r="105" spans="1:34" x14ac:dyDescent="0.35">
      <c r="A105" s="104" t="s">
        <v>91</v>
      </c>
      <c r="B105" s="4" t="s">
        <v>26</v>
      </c>
      <c r="C105" s="71">
        <v>-337.96759817999998</v>
      </c>
      <c r="D105" s="71">
        <v>-328.95365837999998</v>
      </c>
      <c r="E105" s="71">
        <v>-319.58305265000001</v>
      </c>
      <c r="F105" s="71">
        <v>-325.39362509</v>
      </c>
      <c r="AA105">
        <f t="shared" si="154"/>
        <v>-315.67879628999998</v>
      </c>
      <c r="AC105" s="94" t="s">
        <v>91</v>
      </c>
      <c r="AD105" s="64" t="s">
        <v>26</v>
      </c>
      <c r="AE105" s="67">
        <f t="shared" si="166"/>
        <v>-0.25080189000000219</v>
      </c>
      <c r="AF105" s="67">
        <f t="shared" si="167"/>
        <v>-1.1568620899999988</v>
      </c>
      <c r="AG105" s="67">
        <f t="shared" si="168"/>
        <v>-0.32525636000003333</v>
      </c>
      <c r="AH105" s="67">
        <f t="shared" si="169"/>
        <v>-0.46082880000002069</v>
      </c>
    </row>
    <row r="106" spans="1:34" x14ac:dyDescent="0.35">
      <c r="A106" s="104" t="s">
        <v>91</v>
      </c>
      <c r="B106" s="4" t="s">
        <v>30</v>
      </c>
      <c r="C106" s="71">
        <v>-337.73223875999997</v>
      </c>
      <c r="D106" s="71">
        <v>-328.86163542000003</v>
      </c>
      <c r="E106" s="71">
        <v>-319.13692523999998</v>
      </c>
      <c r="F106" s="71">
        <v>-324.91238765000003</v>
      </c>
      <c r="AA106">
        <f t="shared" si="154"/>
        <v>-315.67879628999998</v>
      </c>
      <c r="AC106" s="94" t="s">
        <v>91</v>
      </c>
      <c r="AD106" s="64" t="s">
        <v>28</v>
      </c>
      <c r="AE106" s="67">
        <f t="shared" si="166"/>
        <v>-1.5442469999993325E-2</v>
      </c>
      <c r="AF106" s="67">
        <f t="shared" si="167"/>
        <v>-1.0648391300000473</v>
      </c>
      <c r="AG106" s="67">
        <f t="shared" si="168"/>
        <v>0.12087104999999765</v>
      </c>
      <c r="AH106" s="67">
        <f t="shared" si="169"/>
        <v>2.0408639999951905E-2</v>
      </c>
    </row>
    <row r="107" spans="1:34" x14ac:dyDescent="0.35">
      <c r="A107" s="104" t="s">
        <v>92</v>
      </c>
      <c r="B107" s="4" t="s">
        <v>7</v>
      </c>
      <c r="C107" s="71">
        <v>-333.28892335</v>
      </c>
      <c r="D107" s="71">
        <v>-324.91995007000003</v>
      </c>
      <c r="E107" s="71">
        <v>-315.24939839000001</v>
      </c>
      <c r="F107" s="71">
        <v>-320.33044416000001</v>
      </c>
      <c r="G107">
        <f t="shared" ref="G107" si="237">MIN(C107:C111)-C107</f>
        <v>-0.59375067000001991</v>
      </c>
      <c r="H107">
        <f t="shared" ref="H107" si="238">MIN(D107:D111)-D107</f>
        <v>-0.27744606999999633</v>
      </c>
      <c r="I107">
        <f t="shared" ref="I107" si="239">MIN(E107:E111)-E107</f>
        <v>-0.21866989000000103</v>
      </c>
      <c r="J107">
        <f t="shared" ref="J107" si="240">MIN(F107:F111)-F107</f>
        <v>-0.56760715000001483</v>
      </c>
      <c r="L107">
        <f t="shared" ref="L107" si="241">MIN(C107:C111)</f>
        <v>-333.88267402000002</v>
      </c>
      <c r="M107">
        <f t="shared" ref="M107:N107" si="242">MIN(D107:D111)</f>
        <v>-325.19739614000002</v>
      </c>
      <c r="N107">
        <f t="shared" si="242"/>
        <v>-315.46806828000001</v>
      </c>
      <c r="O107">
        <f t="shared" ref="O107" si="243">MIN(F107,F107:F111)</f>
        <v>-320.89805131000003</v>
      </c>
      <c r="AA107">
        <f t="shared" si="154"/>
        <v>-311.59403677</v>
      </c>
      <c r="AC107" s="94" t="s">
        <v>92</v>
      </c>
      <c r="AD107" s="64" t="s">
        <v>97</v>
      </c>
      <c r="AE107" s="67">
        <f t="shared" si="166"/>
        <v>0.34311341999999767</v>
      </c>
      <c r="AF107" s="67">
        <f t="shared" si="167"/>
        <v>-1.2079133000000244</v>
      </c>
      <c r="AG107" s="67">
        <f t="shared" si="168"/>
        <v>-7.6361620000007679E-2</v>
      </c>
      <c r="AH107" s="67">
        <f t="shared" si="169"/>
        <v>0.51759260999998924</v>
      </c>
    </row>
    <row r="108" spans="1:34" x14ac:dyDescent="0.35">
      <c r="A108" s="104" t="s">
        <v>92</v>
      </c>
      <c r="B108" s="4" t="s">
        <v>25</v>
      </c>
      <c r="C108" s="71">
        <v>-332.92669805999998</v>
      </c>
      <c r="D108" s="71">
        <v>-324.48043357</v>
      </c>
      <c r="E108" s="71">
        <v>-314.55446382999997</v>
      </c>
      <c r="F108" s="71">
        <v>-319.58999240000003</v>
      </c>
      <c r="L108" s="63" t="str">
        <f t="shared" ref="L108" si="244">INDEX($B$2:$B$6, MATCH(MIN(C107:C111),C107:C111,0))</f>
        <v>hollow2</v>
      </c>
      <c r="M108" s="63" t="str">
        <f t="shared" ref="M108" si="245">INDEX($B$2:$B$6, MATCH(MIN(D107:D111),D107:D111,0))</f>
        <v>hollow2</v>
      </c>
      <c r="N108" s="63" t="str">
        <f t="shared" ref="N108" si="246">INDEX($B$2:$B$6, MATCH(MIN(E107:E111),E107:E111,0))</f>
        <v>hollow2</v>
      </c>
      <c r="O108" s="63" t="str">
        <f t="shared" ref="O108" si="247">INDEX($B$2:$B$6, MATCH(MIN(F107:F111),F107:F111,0))</f>
        <v>hollow2</v>
      </c>
      <c r="AA108">
        <f t="shared" si="154"/>
        <v>-311.59403677</v>
      </c>
      <c r="AC108" s="94" t="s">
        <v>92</v>
      </c>
      <c r="AD108" s="64" t="s">
        <v>25</v>
      </c>
      <c r="AE108" s="67">
        <f t="shared" si="166"/>
        <v>0.70533871000002391</v>
      </c>
      <c r="AF108" s="67">
        <f t="shared" si="167"/>
        <v>-0.76839679999999966</v>
      </c>
      <c r="AG108" s="67">
        <f t="shared" si="168"/>
        <v>0.61857294000002794</v>
      </c>
      <c r="AH108" s="67">
        <f t="shared" si="169"/>
        <v>1.2580443699999742</v>
      </c>
    </row>
    <row r="109" spans="1:34" x14ac:dyDescent="0.35">
      <c r="A109" s="104" t="s">
        <v>92</v>
      </c>
      <c r="B109" s="4" t="s">
        <v>8</v>
      </c>
      <c r="C109" s="71">
        <v>-333.17645447000001</v>
      </c>
      <c r="D109" s="71">
        <v>-324.96494179000001</v>
      </c>
      <c r="E109" s="71">
        <v>-315.26214948000001</v>
      </c>
      <c r="F109" s="71">
        <v>-320.06740597999999</v>
      </c>
      <c r="AA109">
        <f t="shared" si="154"/>
        <v>-311.59403677</v>
      </c>
      <c r="AC109" s="94" t="s">
        <v>92</v>
      </c>
      <c r="AD109" s="64" t="s">
        <v>8</v>
      </c>
      <c r="AE109" s="67">
        <f t="shared" si="166"/>
        <v>0.45558229999999211</v>
      </c>
      <c r="AF109" s="67">
        <f t="shared" si="167"/>
        <v>-1.2529050200000089</v>
      </c>
      <c r="AG109" s="67">
        <f t="shared" si="168"/>
        <v>-8.9112710000002426E-2</v>
      </c>
      <c r="AH109" s="67">
        <f t="shared" si="169"/>
        <v>0.7806307900000129</v>
      </c>
    </row>
    <row r="110" spans="1:34" x14ac:dyDescent="0.35">
      <c r="A110" s="104" t="s">
        <v>92</v>
      </c>
      <c r="B110" s="4" t="s">
        <v>26</v>
      </c>
      <c r="C110" s="71">
        <v>-333.88267402000002</v>
      </c>
      <c r="D110" s="71">
        <v>-325.19739614000002</v>
      </c>
      <c r="E110" s="71">
        <v>-315.46806828000001</v>
      </c>
      <c r="F110" s="71">
        <v>-320.89805131000003</v>
      </c>
      <c r="AA110">
        <f t="shared" si="154"/>
        <v>-311.59403677</v>
      </c>
      <c r="AC110" s="94" t="s">
        <v>92</v>
      </c>
      <c r="AD110" s="64" t="s">
        <v>26</v>
      </c>
      <c r="AE110" s="67">
        <f t="shared" si="166"/>
        <v>-0.25063725000002224</v>
      </c>
      <c r="AF110" s="67">
        <f t="shared" si="167"/>
        <v>-1.4853593700000207</v>
      </c>
      <c r="AG110" s="67">
        <f t="shared" si="168"/>
        <v>-0.29503151000000871</v>
      </c>
      <c r="AH110" s="67">
        <f t="shared" si="169"/>
        <v>-5.0014540000025587E-2</v>
      </c>
    </row>
    <row r="111" spans="1:34" x14ac:dyDescent="0.35">
      <c r="A111" s="104" t="s">
        <v>92</v>
      </c>
      <c r="B111" s="4" t="s">
        <v>30</v>
      </c>
      <c r="C111" s="71">
        <v>-332.79953429</v>
      </c>
      <c r="D111" s="71">
        <v>-324.91875998</v>
      </c>
      <c r="E111" s="71">
        <v>-315.25371675999997</v>
      </c>
      <c r="F111" s="71">
        <v>-320.37685309</v>
      </c>
      <c r="AA111">
        <f t="shared" si="154"/>
        <v>-311.59403677</v>
      </c>
      <c r="AC111" s="94" t="s">
        <v>92</v>
      </c>
      <c r="AD111" s="64" t="s">
        <v>28</v>
      </c>
      <c r="AE111" s="67">
        <f t="shared" si="166"/>
        <v>0.83250248000000537</v>
      </c>
      <c r="AF111" s="67">
        <f t="shared" si="167"/>
        <v>-1.2067232100000016</v>
      </c>
      <c r="AG111" s="67">
        <f t="shared" si="168"/>
        <v>-8.0679989999972168E-2</v>
      </c>
      <c r="AH111" s="67">
        <f t="shared" si="169"/>
        <v>0.4711836800000051</v>
      </c>
    </row>
  </sheetData>
  <mergeCells count="44">
    <mergeCell ref="A87:A91"/>
    <mergeCell ref="A92:A96"/>
    <mergeCell ref="A97:A101"/>
    <mergeCell ref="A102:A106"/>
    <mergeCell ref="A107:A111"/>
    <mergeCell ref="A32:A36"/>
    <mergeCell ref="A2:A6"/>
    <mergeCell ref="A7:A11"/>
    <mergeCell ref="A12:A16"/>
    <mergeCell ref="A22:A26"/>
    <mergeCell ref="A27:A31"/>
    <mergeCell ref="A17:A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C2:AC6"/>
    <mergeCell ref="AC7:AC11"/>
    <mergeCell ref="AC12:AC16"/>
    <mergeCell ref="AC22:AC26"/>
    <mergeCell ref="AC27:AC31"/>
    <mergeCell ref="AC17:AC21"/>
    <mergeCell ref="AC32:AC36"/>
    <mergeCell ref="AC37:AC41"/>
    <mergeCell ref="AC42:AC46"/>
    <mergeCell ref="AC47:AC51"/>
    <mergeCell ref="AC52:AC56"/>
    <mergeCell ref="AC82:AC86"/>
    <mergeCell ref="AC57:AC61"/>
    <mergeCell ref="AC62:AC66"/>
    <mergeCell ref="AC67:AC71"/>
    <mergeCell ref="AC72:AC76"/>
    <mergeCell ref="AC77:AC81"/>
    <mergeCell ref="AC87:AC91"/>
    <mergeCell ref="AC92:AC96"/>
    <mergeCell ref="AC97:AC101"/>
    <mergeCell ref="AC102:AC106"/>
    <mergeCell ref="AC107:AC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selection activeCell="AB5" sqref="AB5"/>
    </sheetView>
  </sheetViews>
  <sheetFormatPr defaultRowHeight="14.5" x14ac:dyDescent="0.35"/>
  <sheetData>
    <row r="1" spans="2:29" x14ac:dyDescent="0.35">
      <c r="L1" s="101" t="s">
        <v>68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2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2:29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6" ca="1" si="0">D4-C4-$J$4-0.5*$J$3</f>
        <v>-0.61830830999998598</v>
      </c>
      <c r="M4" s="5">
        <f t="shared" ref="M4:M6" ca="1" si="1">E4-C4-$J$6</f>
        <v>-0.87768447000001437</v>
      </c>
      <c r="N4" s="5">
        <f t="shared" ref="N4:N6" ca="1" si="2">F4-C4-0.5*$J$3</f>
        <v>-0.11511596999998419</v>
      </c>
      <c r="O4" s="5">
        <f t="shared" ref="O4:O6" ca="1" si="3">G4-C4-$J$5+0.5*$J$3</f>
        <v>-1.66602801000001</v>
      </c>
      <c r="Q4" s="15">
        <f t="shared" ref="Q4" ca="1" si="4">D4+$Y$39</f>
        <v>-322.15443472999999</v>
      </c>
      <c r="R4" s="15">
        <f t="shared" ref="R4:R6" ca="1" si="5">E4+$Y$40</f>
        <v>-312.96981089000002</v>
      </c>
      <c r="S4" s="5" t="s">
        <v>6</v>
      </c>
      <c r="T4" s="16">
        <v>0</v>
      </c>
      <c r="U4" s="17">
        <f t="shared" ref="U4:U5" ca="1" si="6">Q4-C4-0.5*$Y$31-$Y$32</f>
        <v>-0.20430830999999472</v>
      </c>
      <c r="V4" s="18">
        <f t="shared" ref="V4:V5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</row>
    <row r="5" spans="2:29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2">
        <v>0</v>
      </c>
      <c r="U5" s="83">
        <f t="shared" ca="1" si="6"/>
        <v>0.50867605999996357</v>
      </c>
      <c r="V5" s="12">
        <f t="shared" ca="1" si="7"/>
        <v>-0.1654214800000311</v>
      </c>
      <c r="W5" s="83">
        <f t="shared" ref="W5:W25" si="13">$Y$34+$Y$33-$Y$32-$Y$31</f>
        <v>0.12300000000000111</v>
      </c>
      <c r="X5" s="5" t="s">
        <v>9</v>
      </c>
      <c r="Y5" s="15">
        <f t="shared" ca="1" si="8"/>
        <v>0.50867605999996357</v>
      </c>
      <c r="Z5" s="15">
        <f t="shared" ca="1" si="9"/>
        <v>-0.16542148000002044</v>
      </c>
      <c r="AA5" s="15">
        <f t="shared" ca="1" si="10"/>
        <v>0.40663016000001839</v>
      </c>
      <c r="AB5" s="15">
        <f t="shared" ca="1" si="11"/>
        <v>-0.22168631000005057</v>
      </c>
      <c r="AC5" s="15">
        <f t="shared" ca="1" si="12"/>
        <v>0.10204589999994518</v>
      </c>
    </row>
    <row r="6" spans="2:29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4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5">Q6-C6-0.5*$Y$31-$Y$32</f>
        <v>0.53098533000001424</v>
      </c>
      <c r="V6" s="18">
        <f t="shared" ref="V6:V25" ca="1" si="16">R6+$Y$33-C6-$Y$31-$Y$32</f>
        <v>-0.44786378999999599</v>
      </c>
      <c r="W6" s="17">
        <f t="shared" si="13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</row>
    <row r="7" spans="2:29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-306.24310642</v>
      </c>
      <c r="G7" s="5">
        <f ca="1">paral!X5</f>
        <v>-312.56486124999998</v>
      </c>
      <c r="K7" t="s">
        <v>87</v>
      </c>
      <c r="L7" s="5">
        <f t="shared" ref="L7:L25" ca="1" si="17">D7-C7-$J$4-0.5*$J$3</f>
        <v>-2.5398700000320851E-3</v>
      </c>
      <c r="M7" s="5">
        <f t="shared" ref="M7:M25" ca="1" si="18">E7-C7-$J$6</f>
        <v>-1.4086150900000067</v>
      </c>
      <c r="N7" s="5">
        <f t="shared" ref="N7:N25" ca="1" si="19">F7-C7-0.5*$J$3</f>
        <v>0.13744574999997594</v>
      </c>
      <c r="O7" s="5">
        <f t="shared" ref="O7:O25" ca="1" si="20">G7-C7-$J$5+0.5*$J$3</f>
        <v>-0.50930907999999908</v>
      </c>
      <c r="Q7" s="15">
        <f t="shared" ca="1" si="14"/>
        <v>-324.35609204000002</v>
      </c>
      <c r="R7" s="15">
        <f t="shared" ref="R7:R25" ca="1" si="21">E7+$Y$40</f>
        <v>-316.31816726</v>
      </c>
      <c r="S7" t="s">
        <v>87</v>
      </c>
      <c r="T7" s="82">
        <v>0</v>
      </c>
      <c r="U7" s="83">
        <f t="shared" ca="1" si="15"/>
        <v>0.41146012999995918</v>
      </c>
      <c r="V7" s="12">
        <f t="shared" ca="1" si="16"/>
        <v>-0.82961509000001499</v>
      </c>
      <c r="W7" s="83">
        <f t="shared" si="13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0.29544574999999718</v>
      </c>
      <c r="AB7" s="15">
        <f t="shared" ca="1" si="11"/>
        <v>-0.17630908000000822</v>
      </c>
      <c r="AC7" s="15">
        <f t="shared" ca="1" si="12"/>
        <v>0.116014379999962</v>
      </c>
    </row>
    <row r="8" spans="2:29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17"/>
        <v>8.5050200000000853E-2</v>
      </c>
      <c r="M8" s="5">
        <f t="shared" ca="1" si="18"/>
        <v>-1.3799141899999601</v>
      </c>
      <c r="N8" s="5">
        <f t="shared" ca="1" si="19"/>
        <v>-1.600577999995112E-2</v>
      </c>
      <c r="O8" s="5">
        <f t="shared" ca="1" si="20"/>
        <v>0.10896706000003542</v>
      </c>
      <c r="Q8" s="15">
        <f t="shared" ca="1" si="14"/>
        <v>-321.01525028000003</v>
      </c>
      <c r="R8" s="15">
        <f t="shared" ca="1" si="21"/>
        <v>-313.03621466999999</v>
      </c>
      <c r="S8" t="s">
        <v>11</v>
      </c>
      <c r="T8" s="16">
        <v>0</v>
      </c>
      <c r="U8" s="17">
        <f t="shared" ca="1" si="15"/>
        <v>0.49905019999999212</v>
      </c>
      <c r="V8" s="18">
        <f t="shared" ca="1" si="16"/>
        <v>-0.80091418999996833</v>
      </c>
      <c r="W8" s="17">
        <f t="shared" si="13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</row>
    <row r="9" spans="2:29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17"/>
        <v>-5.0354130000027642E-2</v>
      </c>
      <c r="M9">
        <f t="shared" ca="1" si="18"/>
        <v>-1.3728010799999826</v>
      </c>
      <c r="N9">
        <f t="shared" ca="1" si="19"/>
        <v>-0.20201192000002566</v>
      </c>
      <c r="O9">
        <f t="shared" ca="1" si="20"/>
        <v>0.1555827299999728</v>
      </c>
      <c r="Q9" s="11">
        <f t="shared" ca="1" si="14"/>
        <v>-317.63830948000003</v>
      </c>
      <c r="R9" s="11">
        <f t="shared" ca="1" si="21"/>
        <v>-309.51675642999999</v>
      </c>
      <c r="S9" t="s">
        <v>12</v>
      </c>
      <c r="T9" s="82">
        <v>0</v>
      </c>
      <c r="U9" s="83">
        <f t="shared" ca="1" si="15"/>
        <v>0.36364586999996362</v>
      </c>
      <c r="V9" s="12">
        <f t="shared" ca="1" si="16"/>
        <v>-0.79380107999999083</v>
      </c>
      <c r="W9" s="83">
        <f t="shared" si="13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</row>
    <row r="10" spans="2:29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17"/>
        <v>2.0270369999980442E-2</v>
      </c>
      <c r="M10" s="5">
        <f t="shared" ca="1" si="18"/>
        <v>-1.3759694999999912</v>
      </c>
      <c r="N10" s="5">
        <f t="shared" ca="1" si="19"/>
        <v>4.1170990000004348E-2</v>
      </c>
      <c r="O10" s="5">
        <f t="shared" ca="1" si="20"/>
        <v>0.32887558000002537</v>
      </c>
      <c r="Q10" s="15">
        <f t="shared" ca="1" si="14"/>
        <v>-313.57919364000003</v>
      </c>
      <c r="R10" s="15">
        <f t="shared" ca="1" si="21"/>
        <v>-305.53143351</v>
      </c>
      <c r="S10" t="s">
        <v>13</v>
      </c>
      <c r="T10" s="16">
        <v>0</v>
      </c>
      <c r="U10" s="17">
        <f t="shared" ca="1" si="15"/>
        <v>0.43427036999997171</v>
      </c>
      <c r="V10" s="18">
        <f t="shared" ca="1" si="16"/>
        <v>-0.79696949999999944</v>
      </c>
      <c r="W10" s="17">
        <f t="shared" si="13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</row>
    <row r="11" spans="2:29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17"/>
        <v>0.43285151999997451</v>
      </c>
      <c r="M11" s="5">
        <f t="shared" ca="1" si="18"/>
        <v>-0.54400558000002697</v>
      </c>
      <c r="N11" s="5">
        <f t="shared" ca="1" si="19"/>
        <v>0.33119461999995492</v>
      </c>
      <c r="O11" s="5">
        <f t="shared" ca="1" si="20"/>
        <v>0.73122912000000406</v>
      </c>
      <c r="Q11" s="15">
        <f t="shared" ca="1" si="14"/>
        <v>-307.90163731000001</v>
      </c>
      <c r="R11" s="15">
        <f t="shared" ca="1" si="21"/>
        <v>-299.43449441000001</v>
      </c>
      <c r="S11" s="5" t="s">
        <v>14</v>
      </c>
      <c r="T11" s="82">
        <v>0</v>
      </c>
      <c r="U11" s="83">
        <f t="shared" ca="1" si="15"/>
        <v>0.84685151999996577</v>
      </c>
      <c r="V11" s="12">
        <f t="shared" ca="1" si="16"/>
        <v>3.4994419999964776E-2</v>
      </c>
      <c r="W11" s="83">
        <f t="shared" si="13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</row>
    <row r="12" spans="2:29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17"/>
        <v>0.78912281999997758</v>
      </c>
      <c r="M12">
        <f t="shared" ca="1" si="18"/>
        <v>-0.20606281999999432</v>
      </c>
      <c r="N12">
        <f t="shared" ca="1" si="19"/>
        <v>0.54992923000002447</v>
      </c>
      <c r="O12">
        <f t="shared" ca="1" si="20"/>
        <v>0.72453101000000197</v>
      </c>
      <c r="Q12" s="11">
        <f t="shared" ca="1" si="14"/>
        <v>-299.60756946000004</v>
      </c>
      <c r="R12" s="11">
        <f t="shared" ca="1" si="21"/>
        <v>-291.15875510000001</v>
      </c>
      <c r="S12" s="5" t="s">
        <v>15</v>
      </c>
      <c r="T12" s="16">
        <v>0</v>
      </c>
      <c r="U12" s="17">
        <f t="shared" ca="1" si="15"/>
        <v>1.2031228199999688</v>
      </c>
      <c r="V12" s="18">
        <f t="shared" ca="1" si="16"/>
        <v>0.37293717999999743</v>
      </c>
      <c r="W12" s="17">
        <f t="shared" si="13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</row>
    <row r="13" spans="2:29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17"/>
        <v>0.39007986000000328</v>
      </c>
      <c r="M13" s="5">
        <f t="shared" ca="1" si="18"/>
        <v>-0.46137026000001846</v>
      </c>
      <c r="N13" s="5">
        <f t="shared" ca="1" si="19"/>
        <v>0.49108611999996965</v>
      </c>
      <c r="O13" s="5">
        <f t="shared" ca="1" si="20"/>
        <v>-4.3297969999988251E-2</v>
      </c>
      <c r="Q13" s="15">
        <f t="shared" ca="1" si="14"/>
        <v>-290.57899755</v>
      </c>
      <c r="R13" s="15">
        <f t="shared" ca="1" si="21"/>
        <v>-281.98644767000002</v>
      </c>
      <c r="S13" s="5" t="s">
        <v>16</v>
      </c>
      <c r="T13" s="82">
        <v>0</v>
      </c>
      <c r="U13" s="83">
        <f t="shared" ca="1" si="15"/>
        <v>0.80407985999999454</v>
      </c>
      <c r="V13" s="12">
        <f t="shared" ca="1" si="16"/>
        <v>0.11762973999997328</v>
      </c>
      <c r="W13" s="83">
        <f t="shared" si="13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</row>
    <row r="14" spans="2:29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17"/>
        <v>-1.0614356499999755</v>
      </c>
      <c r="M14" s="5">
        <f t="shared" ca="1" si="18"/>
        <v>-1.3816791400000117</v>
      </c>
      <c r="N14" s="5">
        <f t="shared" ca="1" si="19"/>
        <v>-1.1042290099999907</v>
      </c>
      <c r="O14" s="5">
        <f t="shared" ca="1" si="20"/>
        <v>-1.7851537099999937</v>
      </c>
      <c r="Q14" s="15">
        <f t="shared" ca="1" si="14"/>
        <v>-324.80269422999999</v>
      </c>
      <c r="R14" s="15">
        <f t="shared" ca="1" si="21"/>
        <v>-315.67893772000002</v>
      </c>
      <c r="S14" s="5" t="s">
        <v>17</v>
      </c>
      <c r="T14" s="16">
        <v>0</v>
      </c>
      <c r="U14" s="17">
        <f t="shared" ca="1" si="15"/>
        <v>-0.64743564999998426</v>
      </c>
      <c r="V14" s="18">
        <f t="shared" ca="1" si="16"/>
        <v>-0.80267914000001994</v>
      </c>
      <c r="W14" s="17">
        <f t="shared" si="13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</row>
    <row r="15" spans="2:29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17"/>
        <v>-1.8080119999990263E-2</v>
      </c>
      <c r="M15">
        <f t="shared" ca="1" si="18"/>
        <v>-0.69836635000000946</v>
      </c>
      <c r="N15">
        <f t="shared" ca="1" si="19"/>
        <v>0.43915365000002948</v>
      </c>
      <c r="O15">
        <f t="shared" ca="1" si="20"/>
        <v>-1.1146614399999826</v>
      </c>
      <c r="Q15" s="11">
        <f t="shared" ca="1" si="14"/>
        <v>-328.55393204000001</v>
      </c>
      <c r="R15" s="11">
        <f t="shared" ca="1" si="21"/>
        <v>-319.79021827000003</v>
      </c>
      <c r="S15" s="5" t="s">
        <v>18</v>
      </c>
      <c r="T15" s="82">
        <v>0</v>
      </c>
      <c r="U15" s="83">
        <f t="shared" ca="1" si="15"/>
        <v>0.395919880000001</v>
      </c>
      <c r="V15" s="12">
        <f t="shared" ca="1" si="16"/>
        <v>-0.11936635000001772</v>
      </c>
      <c r="W15" s="83">
        <f t="shared" si="13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</row>
    <row r="16" spans="2:29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17"/>
        <v>0.12731257000000396</v>
      </c>
      <c r="M16" s="5">
        <f t="shared" ca="1" si="18"/>
        <v>-0.85591021000004197</v>
      </c>
      <c r="N16" s="5">
        <f t="shared" ca="1" si="19"/>
        <v>0.34071764999998022</v>
      </c>
      <c r="O16" s="5">
        <f t="shared" ca="1" si="20"/>
        <v>-0.5645778700000128</v>
      </c>
      <c r="Q16" s="15">
        <f t="shared" ca="1" si="14"/>
        <v>-328.99071903999999</v>
      </c>
      <c r="R16" s="15">
        <f t="shared" ca="1" si="21"/>
        <v>-320.52994182000003</v>
      </c>
      <c r="S16" s="5" t="s">
        <v>19</v>
      </c>
      <c r="T16" s="16">
        <v>0</v>
      </c>
      <c r="U16" s="17">
        <f t="shared" ca="1" si="15"/>
        <v>0.54131256999999522</v>
      </c>
      <c r="V16" s="18">
        <f t="shared" ca="1" si="16"/>
        <v>-0.27691021000005023</v>
      </c>
      <c r="W16" s="17">
        <f t="shared" si="13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</row>
    <row r="17" spans="2:29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17"/>
        <v>-8.3227790000034663E-2</v>
      </c>
      <c r="M17" s="5">
        <f t="shared" ca="1" si="18"/>
        <v>-1.3473104700000196</v>
      </c>
      <c r="N17" s="5">
        <f t="shared" ca="1" si="19"/>
        <v>0.20572073999999629</v>
      </c>
      <c r="O17" s="5">
        <f t="shared" ca="1" si="20"/>
        <v>-0.40762618999999267</v>
      </c>
      <c r="Q17" s="15">
        <f t="shared" ca="1" si="14"/>
        <v>-329.49953907000003</v>
      </c>
      <c r="R17" s="15">
        <f t="shared" ca="1" si="21"/>
        <v>-321.31962175000001</v>
      </c>
      <c r="S17" s="5" t="s">
        <v>20</v>
      </c>
      <c r="T17" s="82">
        <v>0</v>
      </c>
      <c r="U17" s="83">
        <f t="shared" ca="1" si="15"/>
        <v>0.3307722099999566</v>
      </c>
      <c r="V17" s="12">
        <f t="shared" ca="1" si="16"/>
        <v>-0.76831047000002783</v>
      </c>
      <c r="W17" s="83">
        <f t="shared" si="13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</row>
    <row r="18" spans="2:29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17"/>
        <v>3.8326929999971338E-2</v>
      </c>
      <c r="M18">
        <f t="shared" ca="1" si="18"/>
        <v>-1.3935540800000528</v>
      </c>
      <c r="N18">
        <f t="shared" ca="1" si="19"/>
        <v>-0.21522232000001695</v>
      </c>
      <c r="O18">
        <f t="shared" ca="1" si="20"/>
        <v>0.44458913999998595</v>
      </c>
      <c r="Q18" s="11">
        <f t="shared" ca="1" si="14"/>
        <v>-321.30431218000001</v>
      </c>
      <c r="R18" s="11">
        <f t="shared" ca="1" si="21"/>
        <v>-313.29219319000003</v>
      </c>
      <c r="S18" s="5" t="s">
        <v>21</v>
      </c>
      <c r="T18" s="16">
        <v>0</v>
      </c>
      <c r="U18" s="17">
        <f t="shared" ca="1" si="15"/>
        <v>0.4523269299999626</v>
      </c>
      <c r="V18" s="18">
        <f t="shared" ca="1" si="16"/>
        <v>-0.81455408000006102</v>
      </c>
      <c r="W18" s="17">
        <f t="shared" si="13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</row>
    <row r="19" spans="2:29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17"/>
        <v>0.49376295999995845</v>
      </c>
      <c r="M19" s="5">
        <f t="shared" ca="1" si="18"/>
        <v>-0.7940067900000205</v>
      </c>
      <c r="N19" s="5">
        <f t="shared" ca="1" si="19"/>
        <v>0.18362994999994653</v>
      </c>
      <c r="O19" s="5">
        <f t="shared" ca="1" si="20"/>
        <v>1.226379109999963</v>
      </c>
      <c r="Q19" s="15">
        <f t="shared" ca="1" si="14"/>
        <v>-315.50714398000002</v>
      </c>
      <c r="R19" s="15">
        <f t="shared" ca="1" si="21"/>
        <v>-307.35091373</v>
      </c>
      <c r="S19" s="5" t="s">
        <v>22</v>
      </c>
      <c r="T19" s="82">
        <v>0</v>
      </c>
      <c r="U19" s="83">
        <f t="shared" ca="1" si="15"/>
        <v>0.90776295999994971</v>
      </c>
      <c r="V19" s="12">
        <f t="shared" ca="1" si="16"/>
        <v>-0.21500679000002876</v>
      </c>
      <c r="W19" s="83">
        <f t="shared" si="13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</row>
    <row r="20" spans="2:29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17"/>
        <v>0.94556182000001199</v>
      </c>
      <c r="M20" s="5">
        <f t="shared" ca="1" si="18"/>
        <v>-0.12649939999999482</v>
      </c>
      <c r="N20" s="5">
        <f t="shared" ca="1" si="19"/>
        <v>0.66784091999999573</v>
      </c>
      <c r="O20" s="5">
        <f t="shared" ca="1" si="20"/>
        <v>1.0566395699999966</v>
      </c>
      <c r="Q20" s="15">
        <f t="shared" ca="1" si="14"/>
        <v>-294.77681925000002</v>
      </c>
      <c r="R20" s="15">
        <f t="shared" ca="1" si="21"/>
        <v>-286.40488047000002</v>
      </c>
      <c r="S20" s="5" t="s">
        <v>23</v>
      </c>
      <c r="T20" s="16">
        <v>0</v>
      </c>
      <c r="U20" s="17">
        <f t="shared" ca="1" si="15"/>
        <v>1.3595618200000033</v>
      </c>
      <c r="V20" s="18">
        <f t="shared" ca="1" si="16"/>
        <v>0.45250059999999692</v>
      </c>
      <c r="W20" s="17">
        <f t="shared" si="13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</row>
    <row r="21" spans="2:29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17"/>
        <v>-0.77179944999995742</v>
      </c>
      <c r="M21">
        <f t="shared" ca="1" si="18"/>
        <v>-0.54226127999998575</v>
      </c>
      <c r="N21">
        <f t="shared" ca="1" si="19"/>
        <v>0.31566879000001036</v>
      </c>
      <c r="O21">
        <f t="shared" ca="1" si="20"/>
        <v>-0.96181785999995872</v>
      </c>
      <c r="Q21" s="11">
        <f t="shared" ca="1" si="14"/>
        <v>-289.14652548999999</v>
      </c>
      <c r="R21" s="11">
        <f t="shared" ca="1" si="21"/>
        <v>-279.47298732000002</v>
      </c>
      <c r="S21" s="5" t="s">
        <v>88</v>
      </c>
      <c r="T21" s="82">
        <v>0</v>
      </c>
      <c r="U21" s="83">
        <f t="shared" ca="1" si="15"/>
        <v>-0.35779944999996616</v>
      </c>
      <c r="V21" s="12">
        <f t="shared" ca="1" si="16"/>
        <v>3.6738720000005998E-2</v>
      </c>
      <c r="W21" s="83">
        <f t="shared" si="13"/>
        <v>0.12300000000000111</v>
      </c>
      <c r="X21" s="5" t="s">
        <v>88</v>
      </c>
      <c r="Y21" s="15">
        <f t="shared" ref="Y21:Y25" ca="1" si="22">Q21-C21-0.5*$Y$31-$Y$32</f>
        <v>-0.35779944999996616</v>
      </c>
      <c r="Z21" s="15">
        <f t="shared" ref="Z21:Z25" ca="1" si="23">R21+$Y$33-$Y$32-$Y$31-C21</f>
        <v>3.6738720000016656E-2</v>
      </c>
      <c r="AA21" s="15">
        <f t="shared" ref="AA21:AA25" ca="1" si="24">F21+$Y$38-C21-0.5*$Y$31</f>
        <v>0.47366879000003159</v>
      </c>
      <c r="AB21" s="15">
        <f t="shared" ref="AB21:AB22" ca="1" si="25">G21+$Y$41+0.5*$Y$31-C21-$Y$33</f>
        <v>-0.62881785999996787</v>
      </c>
      <c r="AC21" s="15">
        <f t="shared" ref="AC21:AC25" ca="1" si="26">Y21-AA21</f>
        <v>-0.83146823999999775</v>
      </c>
    </row>
    <row r="22" spans="2:29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17"/>
        <v>-0.16559867999997069</v>
      </c>
      <c r="M22" s="5">
        <f t="shared" ca="1" si="18"/>
        <v>-0.81614258999996458</v>
      </c>
      <c r="N22" s="5">
        <f t="shared" ca="1" si="19"/>
        <v>0.23211760999998132</v>
      </c>
      <c r="O22" s="5">
        <f t="shared" ca="1" si="20"/>
        <v>-1.2269856299999637</v>
      </c>
      <c r="Q22" s="15">
        <f t="shared" ca="1" si="14"/>
        <v>-336.97316613999999</v>
      </c>
      <c r="R22" s="15">
        <f t="shared" ca="1" si="21"/>
        <v>-328.17971004999998</v>
      </c>
      <c r="S22" s="5" t="s">
        <v>89</v>
      </c>
      <c r="T22" s="16">
        <v>0</v>
      </c>
      <c r="U22" s="17">
        <f t="shared" ca="1" si="15"/>
        <v>0.24840132000002058</v>
      </c>
      <c r="V22" s="18">
        <f t="shared" ca="1" si="16"/>
        <v>-0.23714258999997284</v>
      </c>
      <c r="W22" s="17">
        <f t="shared" si="13"/>
        <v>0.12300000000000111</v>
      </c>
      <c r="X22" s="5" t="s">
        <v>89</v>
      </c>
      <c r="Y22" s="15">
        <f t="shared" ca="1" si="22"/>
        <v>0.24840132000002058</v>
      </c>
      <c r="Z22" s="15">
        <f t="shared" ca="1" si="23"/>
        <v>-0.23714258999996218</v>
      </c>
      <c r="AA22" s="15">
        <f t="shared" ca="1" si="24"/>
        <v>0.39011761000000256</v>
      </c>
      <c r="AB22" s="15">
        <f t="shared" ca="1" si="25"/>
        <v>-0.89398562999997289</v>
      </c>
      <c r="AC22" s="15">
        <f t="shared" ca="1" si="26"/>
        <v>-0.14171628999998198</v>
      </c>
    </row>
    <row r="23" spans="2:29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17"/>
        <v>0.15678835999999619</v>
      </c>
      <c r="M23" s="5">
        <f t="shared" ca="1" si="18"/>
        <v>-0.85107697000000293</v>
      </c>
      <c r="N23" s="5">
        <f t="shared" ca="1" si="19"/>
        <v>0.18956395000002813</v>
      </c>
      <c r="O23" s="5">
        <f t="shared" ca="1" si="20"/>
        <v>-0.69337152999999807</v>
      </c>
      <c r="Q23" s="15">
        <f t="shared" ca="1" si="14"/>
        <v>-337.29295954000003</v>
      </c>
      <c r="R23" s="15">
        <f t="shared" ca="1" si="21"/>
        <v>-328.85682487000003</v>
      </c>
      <c r="S23" s="5" t="s">
        <v>90</v>
      </c>
      <c r="T23" s="82">
        <v>0</v>
      </c>
      <c r="U23" s="83">
        <f t="shared" ca="1" si="15"/>
        <v>0.57078835999998745</v>
      </c>
      <c r="V23" s="12">
        <f t="shared" ca="1" si="16"/>
        <v>-0.27207697000001119</v>
      </c>
      <c r="W23" s="83">
        <f t="shared" si="13"/>
        <v>0.12300000000000111</v>
      </c>
      <c r="X23" s="5" t="s">
        <v>90</v>
      </c>
      <c r="Y23" s="15">
        <f t="shared" ca="1" si="22"/>
        <v>0.57078835999998745</v>
      </c>
      <c r="Z23" s="15">
        <f t="shared" ca="1" si="23"/>
        <v>-0.27207697000000053</v>
      </c>
      <c r="AA23" s="15">
        <f t="shared" ca="1" si="24"/>
        <v>0.34756395000004936</v>
      </c>
      <c r="AB23" s="15">
        <f ca="1">G23+$Y$41+0.5*$Y$31-C23-$Y$33</f>
        <v>-0.36037153000000721</v>
      </c>
      <c r="AC23" s="15">
        <f t="shared" ca="1" si="26"/>
        <v>0.22322440999993809</v>
      </c>
    </row>
    <row r="24" spans="2:29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17"/>
        <v>-0.25080189000000219</v>
      </c>
      <c r="M24">
        <f t="shared" ca="1" si="18"/>
        <v>-1.2113037900000396</v>
      </c>
      <c r="N24">
        <f t="shared" ca="1" si="19"/>
        <v>-0.32525636000003333</v>
      </c>
      <c r="O24">
        <f t="shared" ca="1" si="20"/>
        <v>-0.46082880000002069</v>
      </c>
      <c r="Q24" s="11">
        <f t="shared" ca="1" si="14"/>
        <v>-337.48159817999999</v>
      </c>
      <c r="R24" s="11">
        <f t="shared" ca="1" si="21"/>
        <v>-328.99810008000003</v>
      </c>
      <c r="S24" s="5" t="s">
        <v>91</v>
      </c>
      <c r="T24" s="16">
        <v>0</v>
      </c>
      <c r="U24" s="17">
        <f t="shared" ca="1" si="15"/>
        <v>0.16319810999998907</v>
      </c>
      <c r="V24" s="18">
        <f t="shared" ca="1" si="16"/>
        <v>-0.63230379000004788</v>
      </c>
      <c r="W24" s="17">
        <f t="shared" si="13"/>
        <v>0.12300000000000111</v>
      </c>
      <c r="X24" s="5" t="s">
        <v>91</v>
      </c>
      <c r="Y24" s="15">
        <f t="shared" ca="1" si="22"/>
        <v>0.16319810999998907</v>
      </c>
      <c r="Z24" s="15">
        <f t="shared" ca="1" si="23"/>
        <v>-0.63230379000003722</v>
      </c>
      <c r="AA24" s="15">
        <f t="shared" ca="1" si="24"/>
        <v>-0.16725636000001209</v>
      </c>
      <c r="AB24" s="15">
        <f t="shared" ref="AB24:AB25" ca="1" si="27">G24+$Y$41+0.5*$Y$31-C24-$Y$33</f>
        <v>-0.12782880000002983</v>
      </c>
      <c r="AC24" s="15">
        <f t="shared" ca="1" si="26"/>
        <v>0.33045447000000117</v>
      </c>
    </row>
    <row r="25" spans="2:29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17"/>
        <v>-0.25063725000002224</v>
      </c>
      <c r="M25" s="5">
        <f t="shared" ca="1" si="18"/>
        <v>-1.4853593700000207</v>
      </c>
      <c r="N25" s="5">
        <f t="shared" ca="1" si="19"/>
        <v>-0.29503151000000871</v>
      </c>
      <c r="O25" s="5">
        <f t="shared" ca="1" si="20"/>
        <v>-5.0014540000025587E-2</v>
      </c>
      <c r="Q25" s="15">
        <f t="shared" ca="1" si="14"/>
        <v>-333.39667402000003</v>
      </c>
      <c r="R25" s="15">
        <f t="shared" ca="1" si="21"/>
        <v>-325.18739614000003</v>
      </c>
      <c r="S25" s="5" t="s">
        <v>92</v>
      </c>
      <c r="T25" s="82">
        <v>0</v>
      </c>
      <c r="U25" s="83">
        <f t="shared" ca="1" si="15"/>
        <v>0.16336274999996903</v>
      </c>
      <c r="V25" s="12">
        <f t="shared" ca="1" si="16"/>
        <v>-0.90635937000002897</v>
      </c>
      <c r="W25" s="83">
        <f t="shared" si="13"/>
        <v>0.12300000000000111</v>
      </c>
      <c r="X25" s="5" t="s">
        <v>92</v>
      </c>
      <c r="Y25" s="15">
        <f t="shared" ca="1" si="22"/>
        <v>0.16336274999996903</v>
      </c>
      <c r="Z25" s="15">
        <f t="shared" ca="1" si="23"/>
        <v>-0.90635937000001832</v>
      </c>
      <c r="AA25" s="15">
        <f t="shared" ca="1" si="24"/>
        <v>-0.13703150999998748</v>
      </c>
      <c r="AB25" s="15">
        <f t="shared" ca="1" si="27"/>
        <v>0.28298545999996527</v>
      </c>
      <c r="AC25" s="15">
        <f t="shared" ca="1" si="26"/>
        <v>0.3003942599999565</v>
      </c>
    </row>
    <row r="27" spans="2:29" x14ac:dyDescent="0.35">
      <c r="U27" s="10"/>
      <c r="V27" s="11"/>
    </row>
    <row r="29" spans="2:29" s="5" customFormat="1" ht="15" thickBot="1" x14ac:dyDescent="0.4">
      <c r="Q29" s="105" t="s">
        <v>56</v>
      </c>
      <c r="R29" s="105"/>
      <c r="S29" s="105"/>
      <c r="T29" s="105"/>
      <c r="U29" s="105"/>
      <c r="V29" s="105"/>
      <c r="W29" s="105"/>
      <c r="X29" s="105"/>
      <c r="Y29" s="105"/>
    </row>
    <row r="30" spans="2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2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2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C34" s="11">
        <f>Z34-Y40</f>
        <v>-0.45500000000000007</v>
      </c>
    </row>
    <row r="35" spans="17:29" ht="15" thickBot="1" x14ac:dyDescent="0.4"/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B34" zoomScale="85" zoomScaleNormal="85" workbookViewId="0">
      <selection activeCell="AC77" sqref="AC77:AH8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-323.22110834</v>
      </c>
      <c r="D2" s="71">
        <v>-313.45216338</v>
      </c>
      <c r="E2" s="71">
        <v>-303.54081088999999</v>
      </c>
      <c r="F2" s="71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94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04"/>
      <c r="B3" s="4" t="s">
        <v>25</v>
      </c>
      <c r="C3" s="71">
        <v>-322.44654697999999</v>
      </c>
      <c r="D3" s="71">
        <v>-313.36416108999998</v>
      </c>
      <c r="E3" s="71">
        <v>-303.51195926999998</v>
      </c>
      <c r="F3" s="71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94"/>
      <c r="AD3" s="64" t="s">
        <v>25</v>
      </c>
      <c r="AE3" s="67">
        <f t="shared" ref="AE3:AE7" si="8">C3-AA3-$R$4-0.5*$R$3</f>
        <v>0.38674274999998515</v>
      </c>
      <c r="AF3" s="67">
        <f t="shared" ref="AF3:AF7" si="9">D3-AA3-$R$6</f>
        <v>-0.4508713600000025</v>
      </c>
      <c r="AG3" s="67">
        <f t="shared" ref="AG3:AG7" si="10">E3-AA3-0.5*$R$3</f>
        <v>0.86233046000000213</v>
      </c>
      <c r="AH3" s="67">
        <f t="shared" ref="AH3:AH7" si="11">F3-AA3-$R$5+0.5*$R$3</f>
        <v>-0.85421101999999882</v>
      </c>
    </row>
    <row r="4" spans="1:34" x14ac:dyDescent="0.35">
      <c r="A4" s="104"/>
      <c r="B4" s="4" t="s">
        <v>32</v>
      </c>
      <c r="C4" s="71">
        <v>-321.80132651000002</v>
      </c>
      <c r="D4" s="75">
        <v>-313.41334116000002</v>
      </c>
      <c r="E4" s="72">
        <v>-303.97555925</v>
      </c>
      <c r="F4" s="71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94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04"/>
      <c r="B5" s="4" t="s">
        <v>8</v>
      </c>
      <c r="C5" s="71">
        <v>-322.43434077000001</v>
      </c>
      <c r="D5" s="71">
        <v>-313.36181864999998</v>
      </c>
      <c r="E5" s="71">
        <v>-303.68230353000001</v>
      </c>
      <c r="F5" s="71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94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04"/>
      <c r="B6" s="4" t="s">
        <v>26</v>
      </c>
      <c r="C6" s="71">
        <v>-323.42992198000002</v>
      </c>
      <c r="D6" s="71">
        <v>-313.45024143000001</v>
      </c>
      <c r="E6" s="71">
        <v>-303.93132308000003</v>
      </c>
      <c r="F6" s="71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94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04" t="s">
        <v>9</v>
      </c>
      <c r="B7" s="4" t="s">
        <v>7</v>
      </c>
      <c r="C7" s="71">
        <v>-327.45520370000003</v>
      </c>
      <c r="D7" s="71">
        <v>-318.43730436999999</v>
      </c>
      <c r="E7" s="72">
        <v>-308.47057617000002</v>
      </c>
      <c r="F7" s="71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94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04"/>
      <c r="B8" s="4" t="s">
        <v>25</v>
      </c>
      <c r="C8" s="71">
        <v>-327.23379612999997</v>
      </c>
      <c r="D8" s="71">
        <v>-318.38064635000001</v>
      </c>
      <c r="E8" s="71">
        <v>-308.51079387999999</v>
      </c>
      <c r="F8" s="71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94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04"/>
      <c r="B9" s="4" t="s">
        <v>32</v>
      </c>
      <c r="C9" s="71">
        <v>-326.71183123999998</v>
      </c>
      <c r="D9" s="71">
        <v>-318.46256133999998</v>
      </c>
      <c r="E9" s="71">
        <v>-308.28810143999999</v>
      </c>
      <c r="F9" s="71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94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04"/>
      <c r="B10" s="4" t="s">
        <v>8</v>
      </c>
      <c r="C10" s="71">
        <v>-327.24618262000001</v>
      </c>
      <c r="D10" s="71">
        <v>-318.37333636</v>
      </c>
      <c r="E10" s="71">
        <v>-308.51882281000002</v>
      </c>
      <c r="F10" s="71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94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04"/>
      <c r="B11" s="4" t="s">
        <v>26</v>
      </c>
      <c r="C11" s="71">
        <v>-327.57913430000002</v>
      </c>
      <c r="D11" s="71">
        <v>-318.38317466000001</v>
      </c>
      <c r="E11" s="71">
        <v>-309.03930408000002</v>
      </c>
      <c r="F11" s="71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94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04" t="s">
        <v>10</v>
      </c>
      <c r="B12" s="4" t="s">
        <v>7</v>
      </c>
      <c r="C12" s="71">
        <v>-325.51649947999999</v>
      </c>
      <c r="D12" s="71">
        <v>-316.75678255000003</v>
      </c>
      <c r="E12" s="71">
        <v>-306.86663665999998</v>
      </c>
      <c r="F12" s="71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94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04" t="s">
        <v>10</v>
      </c>
      <c r="B13" s="4" t="s">
        <v>25</v>
      </c>
      <c r="C13" s="71">
        <v>-325.04085845999998</v>
      </c>
      <c r="D13" s="71">
        <v>-316.80808103999999</v>
      </c>
      <c r="E13" s="71">
        <v>-306.97510362000003</v>
      </c>
      <c r="F13" s="71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94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04" t="s">
        <v>10</v>
      </c>
      <c r="B14" s="4" t="s">
        <v>32</v>
      </c>
      <c r="C14" s="71">
        <v>-324.78117513000001</v>
      </c>
      <c r="D14" s="71">
        <v>-316.56329219000003</v>
      </c>
      <c r="E14" s="71">
        <v>-307.07513786999999</v>
      </c>
      <c r="F14" s="71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94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04" t="s">
        <v>10</v>
      </c>
      <c r="B15" s="4" t="s">
        <v>8</v>
      </c>
      <c r="C15" s="71">
        <v>-325.37689105999999</v>
      </c>
      <c r="D15" s="71">
        <v>-316.80892433999998</v>
      </c>
      <c r="E15" s="71">
        <v>-307.07423082000003</v>
      </c>
      <c r="F15" s="71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94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04" t="s">
        <v>10</v>
      </c>
      <c r="B16" s="4" t="s">
        <v>26</v>
      </c>
      <c r="C16" s="71">
        <v>-325.37633040999998</v>
      </c>
      <c r="D16" s="71">
        <v>-316.80807304000001</v>
      </c>
      <c r="E16" s="72">
        <v>-307.0774649</v>
      </c>
      <c r="F16" s="71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94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09" t="s">
        <v>87</v>
      </c>
      <c r="B17" s="60" t="s">
        <v>7</v>
      </c>
      <c r="C17" s="69">
        <v>-323.77199051999997</v>
      </c>
      <c r="D17" s="69">
        <v>-314.93673966</v>
      </c>
      <c r="E17" s="69">
        <v>-305.13147678000001</v>
      </c>
      <c r="F17" s="69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06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10"/>
      <c r="B18" s="60" t="s">
        <v>25</v>
      </c>
      <c r="C18" s="70">
        <v>-323.75618537000003</v>
      </c>
      <c r="D18" s="69">
        <v>-315.42126415000001</v>
      </c>
      <c r="E18" s="69">
        <v>-305.74776105000001</v>
      </c>
      <c r="F18" s="69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07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10"/>
      <c r="B19" s="60" t="s">
        <v>32</v>
      </c>
      <c r="C19" s="69">
        <v>-323.36398169</v>
      </c>
      <c r="D19" s="70">
        <v>-315.37196583999997</v>
      </c>
      <c r="E19" s="69">
        <v>-305.84113758000001</v>
      </c>
      <c r="F19" s="69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07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10"/>
      <c r="B20" s="60" t="s">
        <v>8</v>
      </c>
      <c r="C20" s="69">
        <v>-323.69921880999999</v>
      </c>
      <c r="D20" s="69">
        <v>-315.42275702000001</v>
      </c>
      <c r="E20" s="69">
        <v>-305.30839281999999</v>
      </c>
      <c r="F20" s="69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07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11"/>
      <c r="B21" s="60" t="s">
        <v>26</v>
      </c>
      <c r="C21" s="69">
        <v>-323.71050892</v>
      </c>
      <c r="D21" s="69">
        <v>-315.42803512</v>
      </c>
      <c r="E21" s="69">
        <v>-305.84139672999999</v>
      </c>
      <c r="F21" s="69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08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04" t="s">
        <v>11</v>
      </c>
      <c r="B22" s="4" t="s">
        <v>7</v>
      </c>
      <c r="C22" s="76">
        <v>-320.81668575999998</v>
      </c>
      <c r="D22" s="75">
        <v>-312.63313040000003</v>
      </c>
      <c r="E22" s="71">
        <v>-302.16792443000003</v>
      </c>
      <c r="F22" s="71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94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04" t="s">
        <v>11</v>
      </c>
      <c r="B23" s="4" t="s">
        <v>25</v>
      </c>
      <c r="C23" s="75">
        <v>-320.86953913999997</v>
      </c>
      <c r="D23" s="71">
        <v>-312.74888948</v>
      </c>
      <c r="E23" s="71">
        <v>-302.51587604000002</v>
      </c>
      <c r="F23" s="71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94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04" t="s">
        <v>11</v>
      </c>
      <c r="B24" s="4" t="s">
        <v>32</v>
      </c>
      <c r="C24" s="71">
        <v>-320.18668967000002</v>
      </c>
      <c r="D24" s="71">
        <v>-311.82110379</v>
      </c>
      <c r="E24" s="71">
        <v>-302.82193043000001</v>
      </c>
      <c r="F24" s="71">
        <v>-307.99687275999997</v>
      </c>
      <c r="AA24">
        <f t="shared" si="7"/>
        <v>-298.49017321000002</v>
      </c>
      <c r="AC24" s="94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04" t="s">
        <v>11</v>
      </c>
      <c r="B25" s="4" t="s">
        <v>8</v>
      </c>
      <c r="C25" s="71">
        <v>-320.28849531999998</v>
      </c>
      <c r="D25" s="71">
        <v>-312.28090259999999</v>
      </c>
      <c r="E25" s="71">
        <v>-302.08726311999999</v>
      </c>
      <c r="F25" s="71">
        <v>-307.89261017000001</v>
      </c>
      <c r="AA25">
        <f t="shared" si="7"/>
        <v>-298.49017321000002</v>
      </c>
      <c r="AC25" s="94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04" t="s">
        <v>11</v>
      </c>
      <c r="B26" s="4" t="s">
        <v>26</v>
      </c>
      <c r="C26" s="71">
        <v>-320.69505684000001</v>
      </c>
      <c r="D26" s="71">
        <v>-312.43069098000001</v>
      </c>
      <c r="E26" s="71">
        <v>-302.54834986999998</v>
      </c>
      <c r="F26" s="71">
        <v>-308.43121667000003</v>
      </c>
      <c r="AA26">
        <f t="shared" si="7"/>
        <v>-298.49017321000002</v>
      </c>
      <c r="AC26" s="94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04" t="s">
        <v>12</v>
      </c>
      <c r="B27" s="4" t="s">
        <v>7</v>
      </c>
      <c r="C27" s="71">
        <v>-317.45480871000001</v>
      </c>
      <c r="D27" s="71">
        <v>-308.73276837999998</v>
      </c>
      <c r="E27" s="71">
        <v>-298.77985869000003</v>
      </c>
      <c r="F27" s="71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94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04" t="s">
        <v>12</v>
      </c>
      <c r="B28" s="4" t="s">
        <v>25</v>
      </c>
      <c r="C28" s="71">
        <v>-317.20952132999997</v>
      </c>
      <c r="D28" s="71">
        <v>-309.09356272000002</v>
      </c>
      <c r="E28" s="72">
        <v>-299.24800511000001</v>
      </c>
      <c r="F28" s="71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94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04" t="s">
        <v>12</v>
      </c>
      <c r="B29" s="4" t="s">
        <v>32</v>
      </c>
      <c r="C29" s="71">
        <v>-316.88861578000001</v>
      </c>
      <c r="D29" s="75">
        <v>-308.52524032999997</v>
      </c>
      <c r="E29" s="71">
        <v>-298.32562403999998</v>
      </c>
      <c r="F29" s="71">
        <v>-303.90305082999998</v>
      </c>
      <c r="AA29">
        <f t="shared" si="7"/>
        <v>-295.25725147999998</v>
      </c>
      <c r="AC29" s="94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04" t="s">
        <v>12</v>
      </c>
      <c r="B30" s="4" t="s">
        <v>8</v>
      </c>
      <c r="C30" s="71">
        <v>-317.36858164</v>
      </c>
      <c r="D30" s="71">
        <v>-309.09420714999999</v>
      </c>
      <c r="E30" s="71">
        <v>-298.84150433000002</v>
      </c>
      <c r="F30" s="71">
        <v>-304.45025722000003</v>
      </c>
      <c r="AA30">
        <f t="shared" si="7"/>
        <v>-295.25725147999998</v>
      </c>
      <c r="AC30" s="94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04" t="s">
        <v>12</v>
      </c>
      <c r="B31" s="4" t="s">
        <v>26</v>
      </c>
      <c r="C31" s="71">
        <v>-317.1552878</v>
      </c>
      <c r="D31" s="71">
        <v>-308.97571979000003</v>
      </c>
      <c r="E31" s="71">
        <v>-299.14064472000001</v>
      </c>
      <c r="F31" s="71">
        <v>-304.95723813000001</v>
      </c>
      <c r="AA31">
        <f t="shared" si="7"/>
        <v>-295.25725147999998</v>
      </c>
      <c r="AC31" s="94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04" t="s">
        <v>13</v>
      </c>
      <c r="B32" s="4" t="s">
        <v>7</v>
      </c>
      <c r="C32" s="71">
        <v>-313.39748115999998</v>
      </c>
      <c r="D32" s="71">
        <v>-304.84802960000002</v>
      </c>
      <c r="E32" s="71">
        <v>-295.15505431999998</v>
      </c>
      <c r="F32" s="71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94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04" t="s">
        <v>13</v>
      </c>
      <c r="B33" s="4" t="s">
        <v>25</v>
      </c>
      <c r="C33" s="71">
        <v>-313.62180881</v>
      </c>
      <c r="D33" s="71">
        <v>-305.15322286000003</v>
      </c>
      <c r="E33" s="72">
        <v>-295.61374267000002</v>
      </c>
      <c r="F33" s="71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94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04" t="s">
        <v>13</v>
      </c>
      <c r="B34" s="4" t="s">
        <v>32</v>
      </c>
      <c r="C34" s="71">
        <v>-313.32998395999999</v>
      </c>
      <c r="D34" s="71">
        <v>-304.65391440000002</v>
      </c>
      <c r="E34" s="71">
        <v>-294.79683944999999</v>
      </c>
      <c r="F34" s="71">
        <v>-299.79245302999999</v>
      </c>
      <c r="AA34">
        <f t="shared" si="7"/>
        <v>-291.82972609000001</v>
      </c>
      <c r="AC34" s="94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04" t="s">
        <v>13</v>
      </c>
      <c r="B35" s="4" t="s">
        <v>8</v>
      </c>
      <c r="C35" s="71">
        <v>-313.61242489</v>
      </c>
      <c r="D35" s="71">
        <v>-305.15524097000002</v>
      </c>
      <c r="E35" s="71">
        <v>-295.30995734999999</v>
      </c>
      <c r="F35" s="71">
        <v>-300.28702620000001</v>
      </c>
      <c r="AA35">
        <f t="shared" si="7"/>
        <v>-291.82972609000001</v>
      </c>
      <c r="AC35" s="94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04" t="s">
        <v>13</v>
      </c>
      <c r="B36" s="4" t="s">
        <v>26</v>
      </c>
      <c r="C36" s="71">
        <v>-313.56863315999999</v>
      </c>
      <c r="D36" s="71">
        <v>-305.15316134</v>
      </c>
      <c r="E36" s="71">
        <v>-295.26411636</v>
      </c>
      <c r="F36" s="71">
        <v>-300.52532738000002</v>
      </c>
      <c r="AA36">
        <f t="shared" si="7"/>
        <v>-291.82972609000001</v>
      </c>
      <c r="AC36" s="94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04" t="s">
        <v>14</v>
      </c>
      <c r="B37" s="4" t="s">
        <v>7</v>
      </c>
      <c r="C37" s="71">
        <v>-308.18360206</v>
      </c>
      <c r="D37" s="71">
        <v>-299.43259131999997</v>
      </c>
      <c r="E37" s="71">
        <v>-289.71723944000001</v>
      </c>
      <c r="F37" s="71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94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04" t="s">
        <v>14</v>
      </c>
      <c r="B38" s="4" t="s">
        <v>25</v>
      </c>
      <c r="C38" s="71">
        <v>-308.13324254999998</v>
      </c>
      <c r="D38" s="71">
        <v>-299.37129978000002</v>
      </c>
      <c r="E38" s="72">
        <v>-290.63056838</v>
      </c>
      <c r="F38" s="71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94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04" t="s">
        <v>14</v>
      </c>
      <c r="B39" s="4" t="s">
        <v>32</v>
      </c>
      <c r="C39" s="71">
        <v>-308.26175964999999</v>
      </c>
      <c r="D39" s="71">
        <v>-299.16508302</v>
      </c>
      <c r="E39" s="71">
        <v>-289.78581796999998</v>
      </c>
      <c r="F39" s="71">
        <v>-294.99400863</v>
      </c>
      <c r="AA39">
        <f t="shared" si="7"/>
        <v>-286.82059679999998</v>
      </c>
      <c r="AC39" s="94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04" t="s">
        <v>14</v>
      </c>
      <c r="B40" s="4" t="s">
        <v>8</v>
      </c>
      <c r="C40" s="71">
        <v>-308.24373562</v>
      </c>
      <c r="D40" s="71">
        <v>-299.36614371000002</v>
      </c>
      <c r="E40" s="71">
        <v>-290.01958916000001</v>
      </c>
      <c r="F40" s="71">
        <v>-294.93246325000001</v>
      </c>
      <c r="AA40">
        <f t="shared" si="7"/>
        <v>-286.82059679999998</v>
      </c>
      <c r="AC40" s="94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04" t="s">
        <v>14</v>
      </c>
      <c r="B41" s="4" t="s">
        <v>26</v>
      </c>
      <c r="C41" s="71">
        <v>-308.15281381</v>
      </c>
      <c r="D41" s="71">
        <v>-299.27713473</v>
      </c>
      <c r="E41" s="71">
        <v>-290.04220141000002</v>
      </c>
      <c r="F41" s="71">
        <v>-296.33294052000002</v>
      </c>
      <c r="AA41">
        <f t="shared" si="7"/>
        <v>-286.82059679999998</v>
      </c>
      <c r="AC41" s="94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04" t="s">
        <v>15</v>
      </c>
      <c r="B42" s="4" t="s">
        <v>7</v>
      </c>
      <c r="C42" s="71">
        <v>-299.59613798999999</v>
      </c>
      <c r="D42" s="71">
        <v>-291.14993558999998</v>
      </c>
      <c r="E42" s="71">
        <v>-281.82726650000001</v>
      </c>
      <c r="F42" s="71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94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04" t="s">
        <v>15</v>
      </c>
      <c r="B43" s="4" t="s">
        <v>25</v>
      </c>
      <c r="C43" s="71">
        <v>-299.64080416000002</v>
      </c>
      <c r="D43" s="71">
        <v>-291.13851663999998</v>
      </c>
      <c r="E43" s="71">
        <v>-282.66237703000002</v>
      </c>
      <c r="F43" s="71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94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04" t="s">
        <v>15</v>
      </c>
      <c r="B44" s="4" t="s">
        <v>32</v>
      </c>
      <c r="C44" s="71">
        <v>-300.08667921</v>
      </c>
      <c r="D44" s="71">
        <v>-290.99200596999998</v>
      </c>
      <c r="E44" s="71">
        <v>-281.72618425000002</v>
      </c>
      <c r="F44" s="71">
        <v>-286.48084383999998</v>
      </c>
      <c r="AA44">
        <f t="shared" si="7"/>
        <v>-278.77933356</v>
      </c>
      <c r="AC44" s="94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04" t="s">
        <v>15</v>
      </c>
      <c r="B45" s="4" t="s">
        <v>8</v>
      </c>
      <c r="C45" s="71">
        <v>-300.09258556999998</v>
      </c>
      <c r="D45" s="71">
        <v>-291.01734372999999</v>
      </c>
      <c r="E45" s="72">
        <v>-281.9215787</v>
      </c>
      <c r="F45" s="71">
        <v>-287.12720316999997</v>
      </c>
      <c r="AA45">
        <f t="shared" si="7"/>
        <v>-278.77933356</v>
      </c>
      <c r="AC45" s="94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04" t="s">
        <v>15</v>
      </c>
      <c r="B46" s="4" t="s">
        <v>26</v>
      </c>
      <c r="C46" s="71">
        <v>-299.62106682000001</v>
      </c>
      <c r="D46" s="71">
        <v>-291.01438144999997</v>
      </c>
      <c r="E46" s="71">
        <v>-281.82718717</v>
      </c>
      <c r="F46" s="71">
        <v>-288.50540682000002</v>
      </c>
      <c r="AA46">
        <f t="shared" si="7"/>
        <v>-278.77933356</v>
      </c>
      <c r="AC46" s="94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04" t="s">
        <v>16</v>
      </c>
      <c r="B47" s="4" t="s">
        <v>7</v>
      </c>
      <c r="C47" s="71">
        <v>-291.01152992999999</v>
      </c>
      <c r="D47" s="71">
        <v>-281.74643665000002</v>
      </c>
      <c r="E47" s="71">
        <v>-272.39541625999999</v>
      </c>
      <c r="F47" s="71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94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04" t="s">
        <v>16</v>
      </c>
      <c r="B48" s="4" t="s">
        <v>25</v>
      </c>
      <c r="C48" s="71">
        <v>-290.79699970000001</v>
      </c>
      <c r="D48" s="71">
        <v>-281.74979022000002</v>
      </c>
      <c r="E48" s="71">
        <v>-272.54039470999999</v>
      </c>
      <c r="F48" s="71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94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04" t="s">
        <v>16</v>
      </c>
      <c r="B49" s="4" t="s">
        <v>32</v>
      </c>
      <c r="C49" s="71">
        <v>-290.70581764000002</v>
      </c>
      <c r="D49" s="71">
        <v>-281.76844973999999</v>
      </c>
      <c r="E49" s="71">
        <v>-272.36459384</v>
      </c>
      <c r="F49" s="71">
        <v>-278.62306131999998</v>
      </c>
      <c r="AA49">
        <f t="shared" si="7"/>
        <v>-269.51454509000001</v>
      </c>
      <c r="AC49" s="94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04" t="s">
        <v>16</v>
      </c>
      <c r="B50" s="4" t="s">
        <v>8</v>
      </c>
      <c r="C50" s="71">
        <v>-290.78412886000001</v>
      </c>
      <c r="D50" s="71">
        <v>-281.75603311999998</v>
      </c>
      <c r="E50" s="71">
        <v>-272.41422212999998</v>
      </c>
      <c r="F50" s="71">
        <v>-278.48355172999999</v>
      </c>
      <c r="AA50">
        <f t="shared" si="7"/>
        <v>-269.51454509000001</v>
      </c>
      <c r="AC50" s="94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04" t="s">
        <v>16</v>
      </c>
      <c r="B51" s="4" t="s">
        <v>26</v>
      </c>
      <c r="C51" s="71">
        <v>-291.02218366</v>
      </c>
      <c r="D51" s="71">
        <v>-281.75512788999998</v>
      </c>
      <c r="E51" s="72">
        <v>-272.45918075999998</v>
      </c>
      <c r="F51" s="71">
        <v>-278.63631228999998</v>
      </c>
      <c r="AA51">
        <f t="shared" si="7"/>
        <v>-269.51454509000001</v>
      </c>
      <c r="AC51" s="94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04" t="s">
        <v>17</v>
      </c>
      <c r="B52" s="4" t="s">
        <v>7</v>
      </c>
      <c r="C52" s="71">
        <v>-326.51916297000002</v>
      </c>
      <c r="D52" s="71">
        <v>-316.64695026999999</v>
      </c>
      <c r="E52" s="71">
        <v>-306.67273143</v>
      </c>
      <c r="F52" s="71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94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04" t="s">
        <v>17</v>
      </c>
      <c r="B53" s="4" t="s">
        <v>25</v>
      </c>
      <c r="C53" s="75">
        <v>-324.76798352999998</v>
      </c>
      <c r="D53" s="75">
        <v>-315.53466308999998</v>
      </c>
      <c r="E53" s="72">
        <v>-307.50431989999998</v>
      </c>
      <c r="F53" s="71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94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04" t="s">
        <v>17</v>
      </c>
      <c r="B54" s="4" t="s">
        <v>32</v>
      </c>
      <c r="C54" s="71">
        <v>-326.51535160999998</v>
      </c>
      <c r="D54" s="71">
        <v>-316.67014654000002</v>
      </c>
      <c r="E54" s="71">
        <v>-305.47423643000002</v>
      </c>
      <c r="F54" s="71">
        <v>-313.06545516</v>
      </c>
      <c r="AA54">
        <f t="shared" si="7"/>
        <v>-301.71272728000002</v>
      </c>
      <c r="AC54" s="94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04" t="s">
        <v>17</v>
      </c>
      <c r="B55" s="4" t="s">
        <v>8</v>
      </c>
      <c r="C55" s="75">
        <v>-324.99116118000001</v>
      </c>
      <c r="D55" s="75">
        <v>-315.15143955000002</v>
      </c>
      <c r="E55" s="71">
        <v>-306.48862149000001</v>
      </c>
      <c r="F55" s="71">
        <v>-313.13919095</v>
      </c>
      <c r="AA55">
        <f t="shared" si="7"/>
        <v>-301.71272728000002</v>
      </c>
      <c r="AC55" s="94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04" t="s">
        <v>17</v>
      </c>
      <c r="B56" s="4" t="s">
        <v>26</v>
      </c>
      <c r="C56" s="75">
        <v>-325.86858301000001</v>
      </c>
      <c r="D56" s="71">
        <v>-316.66677808999998</v>
      </c>
      <c r="E56" s="71">
        <v>-307.50427251999997</v>
      </c>
      <c r="F56" s="71">
        <v>-314.95448878000002</v>
      </c>
      <c r="AA56">
        <f t="shared" si="7"/>
        <v>-301.71272728000002</v>
      </c>
      <c r="AC56" s="94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04" t="s">
        <v>18</v>
      </c>
      <c r="B57" s="4" t="s">
        <v>7</v>
      </c>
      <c r="C57" s="71">
        <v>-330.62988173999997</v>
      </c>
      <c r="D57" s="71">
        <v>-320.53446107000002</v>
      </c>
      <c r="E57" s="72">
        <v>-311.32421663000002</v>
      </c>
      <c r="F57" s="71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94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04" t="s">
        <v>18</v>
      </c>
      <c r="B58" s="4" t="s">
        <v>25</v>
      </c>
      <c r="C58" s="71">
        <v>-329.12255639</v>
      </c>
      <c r="D58" s="71">
        <v>-319.92659414000002</v>
      </c>
      <c r="E58" s="71">
        <v>-309.97581408999997</v>
      </c>
      <c r="F58" s="71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94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04" t="s">
        <v>18</v>
      </c>
      <c r="B59" s="4" t="s">
        <v>32</v>
      </c>
      <c r="C59" s="71">
        <v>-328.71343505999999</v>
      </c>
      <c r="D59" s="75">
        <v>-320.64726531000002</v>
      </c>
      <c r="E59" s="71">
        <v>-310.504819</v>
      </c>
      <c r="F59" s="71">
        <v>-319.00653545</v>
      </c>
      <c r="AA59">
        <f t="shared" si="7"/>
        <v>-307.14237258999998</v>
      </c>
      <c r="AC59" s="94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04" t="s">
        <v>18</v>
      </c>
      <c r="B60" s="4" t="s">
        <v>8</v>
      </c>
      <c r="C60" s="71">
        <v>-329.24148009999999</v>
      </c>
      <c r="D60" s="71">
        <v>-319.93234043000001</v>
      </c>
      <c r="E60" s="71">
        <v>-310.22757324000003</v>
      </c>
      <c r="F60" s="71">
        <v>-317.43677031999999</v>
      </c>
      <c r="AA60">
        <f t="shared" si="7"/>
        <v>-307.14237258999998</v>
      </c>
      <c r="AC60" s="94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04" t="s">
        <v>18</v>
      </c>
      <c r="B61" s="4" t="s">
        <v>26</v>
      </c>
      <c r="C61" s="71">
        <v>-330.57911820999999</v>
      </c>
      <c r="D61" s="71">
        <v>-319.84950685000001</v>
      </c>
      <c r="E61" s="71">
        <v>-310.48099847999998</v>
      </c>
      <c r="F61" s="71">
        <v>-317.79939075999999</v>
      </c>
      <c r="AA61">
        <f t="shared" si="7"/>
        <v>-307.14237258999998</v>
      </c>
      <c r="AC61" s="94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04" t="s">
        <v>19</v>
      </c>
      <c r="B62" s="4" t="s">
        <v>7</v>
      </c>
      <c r="C62" s="71">
        <v>-329.68044205000001</v>
      </c>
      <c r="D62" s="71">
        <v>-320.85394880000001</v>
      </c>
      <c r="E62" s="71">
        <v>-311.0379471</v>
      </c>
      <c r="F62" s="71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94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04" t="s">
        <v>19</v>
      </c>
      <c r="B63" s="4" t="s">
        <v>25</v>
      </c>
      <c r="C63" s="71">
        <v>-329.60456690000001</v>
      </c>
      <c r="D63" s="71">
        <v>-320.81136296</v>
      </c>
      <c r="E63" s="71">
        <v>-311.12423262999999</v>
      </c>
      <c r="F63" s="71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94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04" t="s">
        <v>19</v>
      </c>
      <c r="B64" s="4" t="s">
        <v>32</v>
      </c>
      <c r="C64" s="71">
        <v>-329.29793208000001</v>
      </c>
      <c r="D64" s="71">
        <v>-320.84876208999998</v>
      </c>
      <c r="E64" s="72">
        <v>-311.17737655000002</v>
      </c>
      <c r="F64" s="71">
        <v>-317.22001657999999</v>
      </c>
      <c r="AA64">
        <f t="shared" si="7"/>
        <v>-307.79129583000002</v>
      </c>
      <c r="AC64" s="94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04" t="s">
        <v>19</v>
      </c>
      <c r="B65" s="4" t="s">
        <v>8</v>
      </c>
      <c r="C65" s="71">
        <v>-329.61245428000001</v>
      </c>
      <c r="D65" s="71">
        <v>-320.80901267000002</v>
      </c>
      <c r="E65" s="71">
        <v>-311.12412484999999</v>
      </c>
      <c r="F65" s="71">
        <v>-317.45063084999998</v>
      </c>
      <c r="AA65">
        <f t="shared" si="7"/>
        <v>-307.79129583000002</v>
      </c>
      <c r="AC65" s="94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04" t="s">
        <v>19</v>
      </c>
      <c r="B66" s="4" t="s">
        <v>26</v>
      </c>
      <c r="C66" s="71">
        <v>-330.01572007999999</v>
      </c>
      <c r="D66" s="71">
        <v>-320.76161819999999</v>
      </c>
      <c r="E66" s="71">
        <v>-311.17714668999997</v>
      </c>
      <c r="F66" s="71">
        <v>-317.47773489999997</v>
      </c>
      <c r="AA66">
        <f t="shared" si="7"/>
        <v>-307.79129583000002</v>
      </c>
      <c r="AC66" s="94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04" t="s">
        <v>20</v>
      </c>
      <c r="B67" s="4" t="s">
        <v>7</v>
      </c>
      <c r="C67" s="71">
        <v>-328.98613877000003</v>
      </c>
      <c r="D67" s="71">
        <v>-319.94819641999999</v>
      </c>
      <c r="E67" s="71">
        <v>-310.32358435999998</v>
      </c>
      <c r="F67" s="71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94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04" t="s">
        <v>20</v>
      </c>
      <c r="B68" s="4" t="s">
        <v>25</v>
      </c>
      <c r="C68" s="71">
        <v>-328.86094513</v>
      </c>
      <c r="D68" s="71">
        <v>-320.71736604</v>
      </c>
      <c r="E68" s="71">
        <v>-310.86269953999999</v>
      </c>
      <c r="F68" s="71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94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04" t="s">
        <v>20</v>
      </c>
      <c r="B69" s="4" t="s">
        <v>32</v>
      </c>
      <c r="C69" s="71">
        <v>-329.56505542000002</v>
      </c>
      <c r="D69" s="71">
        <v>-320.28127018999999</v>
      </c>
      <c r="E69" s="71">
        <v>-310.70429584999999</v>
      </c>
      <c r="F69" s="71">
        <v>-316.59906932000001</v>
      </c>
      <c r="AA69">
        <f t="shared" si="150"/>
        <v>-307.06911029000003</v>
      </c>
      <c r="AC69" s="94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04" t="s">
        <v>20</v>
      </c>
      <c r="B70" s="4" t="s">
        <v>8</v>
      </c>
      <c r="C70" s="71">
        <v>-329.17335337999998</v>
      </c>
      <c r="D70" s="71">
        <v>-320.71687574999999</v>
      </c>
      <c r="E70" s="72">
        <v>-310.86266781</v>
      </c>
      <c r="F70" s="71">
        <v>-316.59395078</v>
      </c>
      <c r="AA70">
        <f t="shared" si="150"/>
        <v>-307.06911029000003</v>
      </c>
      <c r="AC70" s="94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04" t="s">
        <v>20</v>
      </c>
      <c r="B71" s="4" t="s">
        <v>26</v>
      </c>
      <c r="C71" s="71">
        <v>-328.72031154000001</v>
      </c>
      <c r="D71" s="71">
        <v>-320.79362421000002</v>
      </c>
      <c r="E71" s="71">
        <v>-310.69259754000001</v>
      </c>
      <c r="F71" s="71">
        <v>-316.93035994000002</v>
      </c>
      <c r="AA71">
        <f t="shared" si="150"/>
        <v>-307.06911029000003</v>
      </c>
      <c r="AC71" s="94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04" t="s">
        <v>21</v>
      </c>
      <c r="B72" s="4" t="s">
        <v>7</v>
      </c>
      <c r="C72" s="71">
        <v>-321.16629918000001</v>
      </c>
      <c r="D72" s="71">
        <v>-312.78220060000001</v>
      </c>
      <c r="E72" s="71">
        <v>-303.04333709000002</v>
      </c>
      <c r="F72" s="71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94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04" t="s">
        <v>21</v>
      </c>
      <c r="B73" s="4" t="s">
        <v>25</v>
      </c>
      <c r="C73" s="71">
        <v>-321.14856313000001</v>
      </c>
      <c r="D73" s="71">
        <v>-312.95784093999998</v>
      </c>
      <c r="E73" s="71">
        <v>-303.13299158000001</v>
      </c>
      <c r="F73" s="71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94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04" t="s">
        <v>21</v>
      </c>
      <c r="B74" s="4" t="s">
        <v>32</v>
      </c>
      <c r="C74" s="71">
        <v>-321.00412599999999</v>
      </c>
      <c r="D74" s="75">
        <v>-312.17362337999998</v>
      </c>
      <c r="E74" s="72">
        <v>-303.54258859999999</v>
      </c>
      <c r="F74" s="71">
        <v>-307.59518298</v>
      </c>
      <c r="AA74">
        <f t="shared" si="150"/>
        <v>-299.45600268999999</v>
      </c>
      <c r="AC74" s="94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04" t="s">
        <v>21</v>
      </c>
      <c r="B75" s="4" t="s">
        <v>8</v>
      </c>
      <c r="C75" s="71">
        <v>-321.41939918000003</v>
      </c>
      <c r="D75" s="71">
        <v>-312.96219975000002</v>
      </c>
      <c r="E75" s="71">
        <v>-303.31799393</v>
      </c>
      <c r="F75" s="71">
        <v>-308.07261635999998</v>
      </c>
      <c r="AA75">
        <f t="shared" si="150"/>
        <v>-299.45600268999999</v>
      </c>
      <c r="AC75" s="94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04" t="s">
        <v>21</v>
      </c>
      <c r="B76" s="4" t="s">
        <v>26</v>
      </c>
      <c r="C76" s="71">
        <v>-321.42163693999998</v>
      </c>
      <c r="D76" s="71">
        <v>-312.97778688</v>
      </c>
      <c r="E76" s="71">
        <v>-303.11979683999999</v>
      </c>
      <c r="F76" s="71">
        <v>-308.59922044000001</v>
      </c>
      <c r="AA76">
        <f t="shared" si="150"/>
        <v>-299.45600268999999</v>
      </c>
      <c r="AC76" s="94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04" t="s">
        <v>22</v>
      </c>
      <c r="B77" s="4" t="s">
        <v>7</v>
      </c>
      <c r="C77" s="71">
        <v>-315.77469237000003</v>
      </c>
      <c r="D77" s="71">
        <v>-307.06404414000002</v>
      </c>
      <c r="E77" s="71">
        <v>-297.58931065000002</v>
      </c>
      <c r="F77" s="71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94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04" t="s">
        <v>22</v>
      </c>
      <c r="B78" s="4" t="s">
        <v>25</v>
      </c>
      <c r="C78" s="71">
        <v>-315.93602983</v>
      </c>
      <c r="D78" s="71">
        <v>-307.24961510999998</v>
      </c>
      <c r="E78" s="72">
        <v>-297.73012103000002</v>
      </c>
      <c r="F78" s="71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94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04" t="s">
        <v>22</v>
      </c>
      <c r="B79" s="4" t="s">
        <v>32</v>
      </c>
      <c r="C79" s="71">
        <v>-315.58911548999998</v>
      </c>
      <c r="D79" s="71">
        <v>-306.47914978</v>
      </c>
      <c r="E79" s="71">
        <v>-297.04777783999998</v>
      </c>
      <c r="F79" s="71">
        <v>-301.63076910000001</v>
      </c>
      <c r="AA79">
        <f t="shared" si="150"/>
        <v>-294.27183764</v>
      </c>
      <c r="AC79" s="94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04" t="s">
        <v>22</v>
      </c>
      <c r="B80" s="4" t="s">
        <v>8</v>
      </c>
      <c r="C80" s="71">
        <v>-315.93276073999999</v>
      </c>
      <c r="D80" s="71">
        <v>-307.25238958</v>
      </c>
      <c r="E80" s="71">
        <v>-297.56103258000002</v>
      </c>
      <c r="F80" s="71">
        <v>-302.21932501999999</v>
      </c>
      <c r="AA80">
        <f t="shared" si="150"/>
        <v>-294.27183764</v>
      </c>
      <c r="AC80" s="94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04" t="s">
        <v>22</v>
      </c>
      <c r="B81" s="4" t="s">
        <v>26</v>
      </c>
      <c r="C81" s="71">
        <v>-315.84905130999999</v>
      </c>
      <c r="D81" s="71">
        <v>-307.21376204000001</v>
      </c>
      <c r="E81" s="71">
        <v>-297.4333006</v>
      </c>
      <c r="F81" s="71">
        <v>-302.3263379</v>
      </c>
      <c r="AA81">
        <f t="shared" si="150"/>
        <v>-294.27183764</v>
      </c>
      <c r="AC81" s="94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04" t="s">
        <v>23</v>
      </c>
      <c r="B82" s="4" t="s">
        <v>7</v>
      </c>
      <c r="C82" s="71">
        <v>-294.79313967000002</v>
      </c>
      <c r="D82" s="71">
        <v>-286.53593759</v>
      </c>
      <c r="E82" s="71">
        <v>-276.15908311999999</v>
      </c>
      <c r="F82" s="71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94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04" t="s">
        <v>23</v>
      </c>
      <c r="B83" s="4" t="s">
        <v>25</v>
      </c>
      <c r="C83" s="75">
        <v>-294.86616522000003</v>
      </c>
      <c r="D83" s="71">
        <v>-286.55148408000002</v>
      </c>
      <c r="E83" s="72">
        <v>-277.22289776000002</v>
      </c>
      <c r="F83" s="71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94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04" t="s">
        <v>23</v>
      </c>
      <c r="B84" s="4" t="s">
        <v>32</v>
      </c>
      <c r="C84" s="75">
        <v>-295.33682651999999</v>
      </c>
      <c r="D84" s="71">
        <v>-286.30446971999999</v>
      </c>
      <c r="E84" s="71">
        <v>-277.00393185000001</v>
      </c>
      <c r="F84" s="71">
        <v>-284.11966705999998</v>
      </c>
      <c r="AA84">
        <f t="shared" si="150"/>
        <v>-274.32544483999999</v>
      </c>
      <c r="AC84" s="94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04" t="s">
        <v>23</v>
      </c>
      <c r="B85" s="4" t="s">
        <v>8</v>
      </c>
      <c r="C85" s="71">
        <v>-295.33730617999998</v>
      </c>
      <c r="D85" s="71">
        <v>-286.56662179</v>
      </c>
      <c r="E85" s="71">
        <v>-277.17350024000001</v>
      </c>
      <c r="F85" s="71">
        <v>-284.05337535000001</v>
      </c>
      <c r="AA85">
        <f t="shared" si="150"/>
        <v>-274.32544483999999</v>
      </c>
      <c r="AC85" s="94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04" t="s">
        <v>23</v>
      </c>
      <c r="B86" s="4" t="s">
        <v>26</v>
      </c>
      <c r="C86" s="71">
        <v>-294.83746345999998</v>
      </c>
      <c r="D86" s="75">
        <v>-286.55752118999999</v>
      </c>
      <c r="E86" s="72">
        <v>-277.22246954000002</v>
      </c>
      <c r="F86" s="71">
        <v>-284.11573427000002</v>
      </c>
      <c r="AA86">
        <f t="shared" si="150"/>
        <v>-274.32544483999999</v>
      </c>
      <c r="AC86" s="94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04" t="s">
        <v>88</v>
      </c>
      <c r="B87" s="60" t="s">
        <v>7</v>
      </c>
      <c r="C87" s="69">
        <v>-288.91872445000001</v>
      </c>
      <c r="D87" s="69">
        <v>-279.88099347999997</v>
      </c>
      <c r="E87" s="69">
        <v>-270.54850008</v>
      </c>
      <c r="F87" s="69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94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04" t="s">
        <v>88</v>
      </c>
      <c r="B88" s="60" t="s">
        <v>25</v>
      </c>
      <c r="C88" s="69">
        <v>-288.68056681000002</v>
      </c>
      <c r="D88" s="69">
        <v>-279.91180072999998</v>
      </c>
      <c r="E88" s="69">
        <v>-270.51681961000003</v>
      </c>
      <c r="F88" s="69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94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04" t="s">
        <v>88</v>
      </c>
      <c r="B89" s="60" t="s">
        <v>32</v>
      </c>
      <c r="C89" s="69">
        <v>-288.72300316000002</v>
      </c>
      <c r="D89" s="69">
        <v>-279.89385348000002</v>
      </c>
      <c r="E89" s="69">
        <v>-270.59909192999999</v>
      </c>
      <c r="F89" s="69">
        <v>-277.68664534999999</v>
      </c>
      <c r="AA89">
        <f t="shared" si="150"/>
        <v>-267.64415995000002</v>
      </c>
      <c r="AC89" s="94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04" t="s">
        <v>88</v>
      </c>
      <c r="B90" s="60" t="s">
        <v>8</v>
      </c>
      <c r="C90" s="69">
        <v>-288.68235900000002</v>
      </c>
      <c r="D90" s="69">
        <v>-279.91688223</v>
      </c>
      <c r="E90" s="69">
        <v>-271.78506334000002</v>
      </c>
      <c r="F90" s="69">
        <v>-276.18583774000001</v>
      </c>
      <c r="AA90">
        <f t="shared" si="150"/>
        <v>-267.64415995000002</v>
      </c>
      <c r="AC90" s="94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04" t="s">
        <v>88</v>
      </c>
      <c r="B91" s="60" t="s">
        <v>26</v>
      </c>
      <c r="C91" s="69">
        <v>-288.72122542</v>
      </c>
      <c r="D91" s="69">
        <v>-279.90158251000003</v>
      </c>
      <c r="E91" s="69">
        <v>-270.60046761000001</v>
      </c>
      <c r="F91" s="69">
        <v>-276.41706304000002</v>
      </c>
      <c r="AA91">
        <f t="shared" si="150"/>
        <v>-267.64415995000002</v>
      </c>
      <c r="AC91" s="94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04" t="s">
        <v>89</v>
      </c>
      <c r="B92" s="60" t="s">
        <v>7</v>
      </c>
      <c r="C92" s="69">
        <v>-338.61052797000002</v>
      </c>
      <c r="D92" s="69">
        <v>-328.25643769999999</v>
      </c>
      <c r="E92" s="69">
        <v>-319.31579920000001</v>
      </c>
      <c r="F92" s="69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94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04" t="s">
        <v>89</v>
      </c>
      <c r="B93" s="60" t="s">
        <v>25</v>
      </c>
      <c r="C93" s="69">
        <v>-337.64650171</v>
      </c>
      <c r="D93" s="69">
        <v>-328.25045559</v>
      </c>
      <c r="E93" s="69">
        <v>-318.29208562000002</v>
      </c>
      <c r="F93" s="69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94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04" t="s">
        <v>89</v>
      </c>
      <c r="B94" s="60" t="s">
        <v>32</v>
      </c>
      <c r="C94" s="69">
        <v>-337.14675706999998</v>
      </c>
      <c r="D94" s="69">
        <v>-328.57041186999999</v>
      </c>
      <c r="E94" s="69">
        <v>-319.10906640000002</v>
      </c>
      <c r="F94" s="69">
        <v>-327.00893436000001</v>
      </c>
      <c r="AA94">
        <f t="shared" si="150"/>
        <v>-315.43659147</v>
      </c>
      <c r="AC94" s="94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04" t="s">
        <v>89</v>
      </c>
      <c r="B95" s="60" t="s">
        <v>8</v>
      </c>
      <c r="C95" s="69">
        <v>-337.74437096999998</v>
      </c>
      <c r="D95" s="69">
        <v>-328.23744499999998</v>
      </c>
      <c r="E95" s="69">
        <v>-318.34120252000002</v>
      </c>
      <c r="F95" s="69">
        <v>-326.17337507000002</v>
      </c>
      <c r="AA95">
        <f t="shared" si="150"/>
        <v>-315.43659147</v>
      </c>
      <c r="AC95" s="94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04" t="s">
        <v>89</v>
      </c>
      <c r="B96" s="60" t="s">
        <v>26</v>
      </c>
      <c r="C96" s="69">
        <v>-338.74448927999998</v>
      </c>
      <c r="D96" s="69">
        <v>-328.57565445</v>
      </c>
      <c r="E96" s="69">
        <v>-318.84923407000002</v>
      </c>
      <c r="F96" s="69">
        <v>-325.92687195000002</v>
      </c>
      <c r="AA96">
        <f t="shared" si="150"/>
        <v>-315.43659147</v>
      </c>
      <c r="AC96" s="94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04" t="s">
        <v>90</v>
      </c>
      <c r="B97" s="60" t="s">
        <v>7</v>
      </c>
      <c r="C97" s="69">
        <v>-338.33111107000002</v>
      </c>
      <c r="D97" s="69">
        <v>-329.37262459999999</v>
      </c>
      <c r="E97" s="69">
        <v>-319.63433150999998</v>
      </c>
      <c r="F97" s="69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94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04" t="s">
        <v>90</v>
      </c>
      <c r="B98" s="60" t="s">
        <v>25</v>
      </c>
      <c r="C98" s="69">
        <v>-338.04449662000002</v>
      </c>
      <c r="D98" s="69">
        <v>-329.12059902999999</v>
      </c>
      <c r="E98" s="69">
        <v>-319.50186714</v>
      </c>
      <c r="F98" s="69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94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04" t="s">
        <v>90</v>
      </c>
      <c r="B99" s="60" t="s">
        <v>32</v>
      </c>
      <c r="C99" s="69">
        <v>-337.10554358000002</v>
      </c>
      <c r="D99" s="69">
        <v>-328.31608204000003</v>
      </c>
      <c r="E99" s="69">
        <v>-319.40887386999998</v>
      </c>
      <c r="F99" s="69">
        <v>-326.63879644999997</v>
      </c>
      <c r="AA99">
        <f t="shared" si="150"/>
        <v>-316.08358859999998</v>
      </c>
      <c r="AC99" s="94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04" t="s">
        <v>90</v>
      </c>
      <c r="B100" s="60" t="s">
        <v>8</v>
      </c>
      <c r="C100" s="69">
        <v>-338.05330615999998</v>
      </c>
      <c r="D100" s="69">
        <v>-329.11938300999998</v>
      </c>
      <c r="E100" s="69">
        <v>-319.49963465000002</v>
      </c>
      <c r="F100" s="69">
        <v>-326.08865438999999</v>
      </c>
      <c r="AA100">
        <f t="shared" si="150"/>
        <v>-316.08358859999998</v>
      </c>
      <c r="AC100" s="94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04" t="s">
        <v>90</v>
      </c>
      <c r="B101" s="60" t="s">
        <v>26</v>
      </c>
      <c r="C101" s="69">
        <v>-338.53266230999998</v>
      </c>
      <c r="D101" s="69">
        <v>-329.37206868999999</v>
      </c>
      <c r="E101" s="69">
        <v>-319.40615474999998</v>
      </c>
      <c r="F101" s="69">
        <v>-325.87720939000002</v>
      </c>
      <c r="AA101">
        <f t="shared" si="150"/>
        <v>-316.08358859999998</v>
      </c>
      <c r="AC101" s="94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04" t="s">
        <v>91</v>
      </c>
      <c r="B102" s="60" t="s">
        <v>7</v>
      </c>
      <c r="C102" s="69">
        <v>-337.64845826999999</v>
      </c>
      <c r="D102" s="69">
        <v>-328.13534512000001</v>
      </c>
      <c r="E102" s="69">
        <v>-320.18040676999999</v>
      </c>
      <c r="F102" s="69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94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04" t="s">
        <v>91</v>
      </c>
      <c r="B103" s="60" t="s">
        <v>25</v>
      </c>
      <c r="C103" s="69">
        <v>-337.54833998999999</v>
      </c>
      <c r="D103" s="69">
        <v>-329.12662151000001</v>
      </c>
      <c r="E103" s="69">
        <v>-318.93466007000001</v>
      </c>
      <c r="F103" s="69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94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04" t="s">
        <v>91</v>
      </c>
      <c r="B104" s="60" t="s">
        <v>32</v>
      </c>
      <c r="C104" s="69">
        <v>-337.61369477</v>
      </c>
      <c r="D104" s="69">
        <v>-328.52094283000002</v>
      </c>
      <c r="E104" s="69">
        <v>-319.71453407000001</v>
      </c>
      <c r="F104" s="69">
        <v>-323.39233748999999</v>
      </c>
      <c r="AA104">
        <f t="shared" si="150"/>
        <v>-315.54970372000002</v>
      </c>
      <c r="AC104" s="94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04" t="s">
        <v>91</v>
      </c>
      <c r="B105" s="60" t="s">
        <v>8</v>
      </c>
      <c r="C105" s="69">
        <v>-337.22767891000001</v>
      </c>
      <c r="D105" s="69">
        <v>-328.82571725000003</v>
      </c>
      <c r="E105" s="69">
        <v>-319.76996161</v>
      </c>
      <c r="F105" s="69">
        <v>-324.89838867999998</v>
      </c>
      <c r="AA105">
        <f t="shared" si="150"/>
        <v>-315.54970372000002</v>
      </c>
      <c r="AC105" s="94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04" t="s">
        <v>91</v>
      </c>
      <c r="B106" s="60" t="s">
        <v>26</v>
      </c>
      <c r="C106" s="69">
        <v>-337.53422360000002</v>
      </c>
      <c r="D106" s="69">
        <v>-328.80272972</v>
      </c>
      <c r="E106" s="69">
        <v>-319.71499539000001</v>
      </c>
      <c r="F106" s="69">
        <v>-325.23720408999998</v>
      </c>
      <c r="AA106">
        <f t="shared" si="150"/>
        <v>-315.54970372000002</v>
      </c>
      <c r="AC106" s="94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04" t="s">
        <v>92</v>
      </c>
      <c r="B107" s="60" t="s">
        <v>7</v>
      </c>
      <c r="C107" s="69">
        <v>-333.42939933000002</v>
      </c>
      <c r="D107" s="69">
        <v>-324.08316632999998</v>
      </c>
      <c r="E107" s="69">
        <v>-314.63139389999998</v>
      </c>
      <c r="F107" s="69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94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04" t="s">
        <v>92</v>
      </c>
      <c r="B108" s="60" t="s">
        <v>25</v>
      </c>
      <c r="C108" s="69">
        <v>-333.28918648000001</v>
      </c>
      <c r="D108" s="69">
        <v>-324.90470522999999</v>
      </c>
      <c r="E108" s="69">
        <v>-315.51636540999999</v>
      </c>
      <c r="F108" s="69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94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04" t="s">
        <v>92</v>
      </c>
      <c r="B109" s="60" t="s">
        <v>32</v>
      </c>
      <c r="C109" s="69">
        <v>-332.80273095000001</v>
      </c>
      <c r="D109" s="69">
        <v>-323.94304691000002</v>
      </c>
      <c r="E109" s="69">
        <v>-314.47814554000001</v>
      </c>
      <c r="F109" s="69">
        <v>-319.37710318000001</v>
      </c>
      <c r="AA109">
        <f t="shared" si="150"/>
        <v>-311.37267338999999</v>
      </c>
      <c r="AC109" s="94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04" t="s">
        <v>92</v>
      </c>
      <c r="B110" s="60" t="s">
        <v>8</v>
      </c>
      <c r="C110" s="69">
        <v>-333.08356407000002</v>
      </c>
      <c r="D110" s="69">
        <v>-324.90051539000001</v>
      </c>
      <c r="E110" s="69">
        <v>-315.50375322000002</v>
      </c>
      <c r="F110" s="69">
        <v>-320.24631008</v>
      </c>
      <c r="AA110">
        <f t="shared" si="150"/>
        <v>-311.37267338999999</v>
      </c>
      <c r="AC110" s="94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04" t="s">
        <v>92</v>
      </c>
      <c r="B111" s="60" t="s">
        <v>26</v>
      </c>
      <c r="C111" s="69">
        <v>-333.19114808</v>
      </c>
      <c r="D111" s="69">
        <v>-324.82648528999999</v>
      </c>
      <c r="E111" s="69">
        <v>-315.01851219999998</v>
      </c>
      <c r="F111" s="69">
        <v>-320.59957774999998</v>
      </c>
      <c r="AA111">
        <f t="shared" si="150"/>
        <v>-311.37267338999999</v>
      </c>
      <c r="AC111" s="94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87:A91"/>
    <mergeCell ref="A92:A96"/>
    <mergeCell ref="A97:A101"/>
    <mergeCell ref="A102:A106"/>
    <mergeCell ref="A107:A111"/>
    <mergeCell ref="A32:A36"/>
    <mergeCell ref="A2:A6"/>
    <mergeCell ref="A7:A11"/>
    <mergeCell ref="A12:A16"/>
    <mergeCell ref="A22:A26"/>
    <mergeCell ref="A27:A31"/>
    <mergeCell ref="A17:A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C2:AC6"/>
    <mergeCell ref="AC7:AC11"/>
    <mergeCell ref="AC12:AC16"/>
    <mergeCell ref="AC22:AC26"/>
    <mergeCell ref="AC27:AC31"/>
    <mergeCell ref="AC17:AC21"/>
    <mergeCell ref="AC32:AC36"/>
    <mergeCell ref="AC37:AC41"/>
    <mergeCell ref="AC42:AC46"/>
    <mergeCell ref="AC47:AC51"/>
    <mergeCell ref="AC52:AC56"/>
    <mergeCell ref="AC82:AC86"/>
    <mergeCell ref="AC57:AC61"/>
    <mergeCell ref="AC62:AC66"/>
    <mergeCell ref="AC67:AC71"/>
    <mergeCell ref="AC72:AC76"/>
    <mergeCell ref="AC77:AC81"/>
    <mergeCell ref="AC87:AC91"/>
    <mergeCell ref="AC92:AC96"/>
    <mergeCell ref="AC97:AC101"/>
    <mergeCell ref="AC102:AC106"/>
    <mergeCell ref="AC107:AC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2021-10-11T13:25:48Z</dcterms:modified>
</cp:coreProperties>
</file>