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firstSheet="2" activeTab="7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7" i="9" l="1"/>
  <c r="Y41" i="13" l="1"/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N23" i="11" l="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V18" i="11" s="1"/>
  <c r="L18" i="11"/>
  <c r="Q18" i="11"/>
  <c r="U18" i="11" s="1"/>
  <c r="M23" i="11"/>
  <c r="R23" i="11"/>
  <c r="M25" i="11"/>
  <c r="R25" i="11"/>
  <c r="M17" i="11"/>
  <c r="R17" i="11"/>
  <c r="V17" i="11" s="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V16" i="11" s="1"/>
  <c r="L23" i="11"/>
  <c r="Q23" i="11"/>
  <c r="M20" i="11"/>
  <c r="R20" i="11"/>
  <c r="L22" i="11"/>
  <c r="Q22" i="11"/>
  <c r="M19" i="11"/>
  <c r="R19" i="11"/>
  <c r="V19" i="11" s="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V10" i="9" s="1"/>
  <c r="L20" i="9"/>
  <c r="Q20" i="9"/>
  <c r="L12" i="9"/>
  <c r="Q12" i="9"/>
  <c r="U12" i="9" s="1"/>
  <c r="M25" i="9"/>
  <c r="R25" i="9"/>
  <c r="M17" i="9"/>
  <c r="R17" i="9"/>
  <c r="V17" i="9" s="1"/>
  <c r="M9" i="9"/>
  <c r="R9" i="9"/>
  <c r="V9" i="9" s="1"/>
  <c r="L19" i="9"/>
  <c r="Q19" i="9"/>
  <c r="U19" i="9" s="1"/>
  <c r="L11" i="9"/>
  <c r="Q11" i="9"/>
  <c r="U11" i="9" s="1"/>
  <c r="M24" i="9"/>
  <c r="R24" i="9"/>
  <c r="M16" i="9"/>
  <c r="R16" i="9"/>
  <c r="V16" i="9" s="1"/>
  <c r="M8" i="9"/>
  <c r="R8" i="9"/>
  <c r="V8" i="9" s="1"/>
  <c r="L13" i="9"/>
  <c r="Q13" i="9"/>
  <c r="U13" i="9" s="1"/>
  <c r="L18" i="9"/>
  <c r="Q18" i="9"/>
  <c r="U18" i="9" s="1"/>
  <c r="L10" i="9"/>
  <c r="Q10" i="9"/>
  <c r="U10" i="9" s="1"/>
  <c r="M23" i="9"/>
  <c r="R23" i="9"/>
  <c r="M15" i="9"/>
  <c r="R15" i="9"/>
  <c r="V15" i="9" s="1"/>
  <c r="M7" i="9"/>
  <c r="R7" i="9"/>
  <c r="V7" i="9" s="1"/>
  <c r="M18" i="9"/>
  <c r="R18" i="9"/>
  <c r="V18" i="9" s="1"/>
  <c r="L25" i="9"/>
  <c r="Q25" i="9"/>
  <c r="L17" i="9"/>
  <c r="Q17" i="9"/>
  <c r="U17" i="9" s="1"/>
  <c r="L9" i="9"/>
  <c r="Q9" i="9"/>
  <c r="U9" i="9" s="1"/>
  <c r="M22" i="9"/>
  <c r="R22" i="9"/>
  <c r="M14" i="9"/>
  <c r="R14" i="9"/>
  <c r="V14" i="9" s="1"/>
  <c r="M6" i="9"/>
  <c r="R6" i="9"/>
  <c r="V6" i="9" s="1"/>
  <c r="L24" i="9"/>
  <c r="Q24" i="9"/>
  <c r="L16" i="9"/>
  <c r="Q16" i="9"/>
  <c r="U16" i="9" s="1"/>
  <c r="L8" i="9"/>
  <c r="Q8" i="9"/>
  <c r="U8" i="9" s="1"/>
  <c r="M21" i="9"/>
  <c r="R21" i="9"/>
  <c r="M13" i="9"/>
  <c r="R13" i="9"/>
  <c r="V13" i="9" s="1"/>
  <c r="L23" i="9"/>
  <c r="Q23" i="9"/>
  <c r="L15" i="9"/>
  <c r="Q15" i="9"/>
  <c r="U15" i="9" s="1"/>
  <c r="L7" i="9"/>
  <c r="Q7" i="9"/>
  <c r="U7" i="9" s="1"/>
  <c r="M20" i="9"/>
  <c r="R20" i="9"/>
  <c r="M12" i="9"/>
  <c r="R12" i="9"/>
  <c r="V12" i="9" s="1"/>
  <c r="L22" i="9"/>
  <c r="Q22" i="9"/>
  <c r="L14" i="9"/>
  <c r="Q14" i="9"/>
  <c r="U14" i="9" s="1"/>
  <c r="L6" i="9"/>
  <c r="Q6" i="9"/>
  <c r="U6" i="9" s="1"/>
  <c r="M19" i="9"/>
  <c r="R19" i="9"/>
  <c r="V19" i="9" s="1"/>
  <c r="M11" i="9"/>
  <c r="R11" i="9"/>
  <c r="V11" i="9" s="1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U24" i="11" l="1"/>
  <c r="Y24" i="11"/>
  <c r="AC24" i="11" s="1"/>
  <c r="G23" i="14" s="1"/>
  <c r="U25" i="11"/>
  <c r="Y25" i="11"/>
  <c r="AC25" i="11" s="1"/>
  <c r="G24" i="14" s="1"/>
  <c r="U22" i="11"/>
  <c r="Y22" i="11"/>
  <c r="AC22" i="11" s="1"/>
  <c r="G21" i="14" s="1"/>
  <c r="U20" i="11"/>
  <c r="Y20" i="11"/>
  <c r="AC20" i="11" s="1"/>
  <c r="G19" i="14" s="1"/>
  <c r="V20" i="11"/>
  <c r="Z20" i="11"/>
  <c r="V21" i="11"/>
  <c r="Z21" i="11"/>
  <c r="V22" i="11"/>
  <c r="Z22" i="11"/>
  <c r="V25" i="11"/>
  <c r="Z25" i="11"/>
  <c r="U21" i="11"/>
  <c r="Y21" i="11"/>
  <c r="AC21" i="11" s="1"/>
  <c r="G20" i="14" s="1"/>
  <c r="V23" i="11"/>
  <c r="Z23" i="11"/>
  <c r="V24" i="11"/>
  <c r="Z24" i="11"/>
  <c r="U23" i="11"/>
  <c r="Y23" i="11"/>
  <c r="AC23" i="11" s="1"/>
  <c r="G22" i="14" s="1"/>
  <c r="U10" i="10"/>
  <c r="Y10" i="10"/>
  <c r="AC10" i="10" s="1"/>
  <c r="V16" i="10"/>
  <c r="Z16" i="10"/>
  <c r="U20" i="10"/>
  <c r="Y20" i="10"/>
  <c r="AC20" i="10" s="1"/>
  <c r="F19" i="14" s="1"/>
  <c r="U13" i="10"/>
  <c r="Y13" i="10"/>
  <c r="AC13" i="10" s="1"/>
  <c r="V19" i="10"/>
  <c r="Z19" i="10"/>
  <c r="V12" i="10"/>
  <c r="Z12" i="10"/>
  <c r="V14" i="10"/>
  <c r="Z14" i="10"/>
  <c r="U25" i="10"/>
  <c r="Y25" i="10"/>
  <c r="AC25" i="10" s="1"/>
  <c r="F24" i="14" s="1"/>
  <c r="V9" i="10"/>
  <c r="Z9" i="10"/>
  <c r="U18" i="10"/>
  <c r="Y18" i="10"/>
  <c r="AC18" i="10" s="1"/>
  <c r="V24" i="10"/>
  <c r="Z24" i="10"/>
  <c r="V17" i="10"/>
  <c r="Z17" i="10"/>
  <c r="U24" i="10"/>
  <c r="Y24" i="10"/>
  <c r="AC24" i="10" s="1"/>
  <c r="F23" i="14" s="1"/>
  <c r="U21" i="10"/>
  <c r="Y21" i="10"/>
  <c r="AC21" i="10" s="1"/>
  <c r="F20" i="14" s="1"/>
  <c r="U14" i="10"/>
  <c r="Y14" i="10"/>
  <c r="AC14" i="10" s="1"/>
  <c r="V20" i="10"/>
  <c r="Z20" i="10"/>
  <c r="V22" i="10"/>
  <c r="Z22" i="10"/>
  <c r="V13" i="10"/>
  <c r="Z13" i="10"/>
  <c r="V15" i="10"/>
  <c r="Z15" i="10"/>
  <c r="U11" i="10"/>
  <c r="Y11" i="10"/>
  <c r="AC11" i="10" s="1"/>
  <c r="V25" i="10"/>
  <c r="Z25" i="10"/>
  <c r="V10" i="10"/>
  <c r="Z10" i="10"/>
  <c r="U16" i="10"/>
  <c r="Y16" i="10"/>
  <c r="AC16" i="10" s="1"/>
  <c r="U22" i="10"/>
  <c r="Y22" i="10"/>
  <c r="AC22" i="10" s="1"/>
  <c r="F21" i="14" s="1"/>
  <c r="U15" i="10"/>
  <c r="Y15" i="10"/>
  <c r="AC15" i="10" s="1"/>
  <c r="U9" i="10"/>
  <c r="Y9" i="10"/>
  <c r="AC9" i="10" s="1"/>
  <c r="V21" i="10"/>
  <c r="Z21" i="10"/>
  <c r="V23" i="10"/>
  <c r="Z23" i="10"/>
  <c r="U19" i="10"/>
  <c r="Y19" i="10"/>
  <c r="AC19" i="10" s="1"/>
  <c r="U12" i="10"/>
  <c r="Y12" i="10"/>
  <c r="AC12" i="10" s="1"/>
  <c r="V18" i="10"/>
  <c r="Z18" i="10"/>
  <c r="V11" i="10"/>
  <c r="Z11" i="10"/>
  <c r="U23" i="10"/>
  <c r="Y23" i="10"/>
  <c r="AC23" i="10" s="1"/>
  <c r="F22" i="14" s="1"/>
  <c r="U17" i="10"/>
  <c r="Y17" i="10"/>
  <c r="AC17" i="10" s="1"/>
  <c r="U22" i="9"/>
  <c r="Y22" i="9"/>
  <c r="AC22" i="9" s="1"/>
  <c r="E21" i="14" s="1"/>
  <c r="U25" i="9"/>
  <c r="Y25" i="9"/>
  <c r="AC25" i="9" s="1"/>
  <c r="E24" i="14" s="1"/>
  <c r="V23" i="9"/>
  <c r="Z23" i="9"/>
  <c r="U23" i="9"/>
  <c r="Y23" i="9"/>
  <c r="AC23" i="9" s="1"/>
  <c r="E22" i="14" s="1"/>
  <c r="V22" i="9"/>
  <c r="Z22" i="9"/>
  <c r="U20" i="9"/>
  <c r="Y20" i="9"/>
  <c r="AC20" i="9" s="1"/>
  <c r="E19" i="14" s="1"/>
  <c r="V20" i="9"/>
  <c r="Z20" i="9"/>
  <c r="U24" i="9"/>
  <c r="Y24" i="9"/>
  <c r="AC24" i="9" s="1"/>
  <c r="E23" i="14" s="1"/>
  <c r="V24" i="9"/>
  <c r="Z24" i="9"/>
  <c r="V21" i="9"/>
  <c r="Z21" i="9"/>
  <c r="V25" i="9"/>
  <c r="Z25" i="9"/>
  <c r="U21" i="9"/>
  <c r="Y21" i="9"/>
  <c r="AC21" i="9" s="1"/>
  <c r="E20" i="14" s="1"/>
  <c r="U20" i="8"/>
  <c r="Y20" i="8"/>
  <c r="AC20" i="8" s="1"/>
  <c r="D19" i="14" s="1"/>
  <c r="V21" i="8"/>
  <c r="Z21" i="8"/>
  <c r="V20" i="8"/>
  <c r="Z20" i="8"/>
  <c r="U21" i="8"/>
  <c r="Y21" i="8"/>
  <c r="AC21" i="8" s="1"/>
  <c r="D20" i="14" s="1"/>
  <c r="U22" i="8"/>
  <c r="Y22" i="8"/>
  <c r="AC22" i="8" s="1"/>
  <c r="D21" i="14" s="1"/>
  <c r="U23" i="8"/>
  <c r="Y23" i="8"/>
  <c r="AC23" i="8" s="1"/>
  <c r="D22" i="14" s="1"/>
  <c r="V22" i="8"/>
  <c r="Z22" i="8"/>
  <c r="V23" i="8"/>
  <c r="Z23" i="8"/>
  <c r="V24" i="8"/>
  <c r="Z24" i="8"/>
  <c r="V25" i="8"/>
  <c r="Z25" i="8"/>
  <c r="U24" i="8"/>
  <c r="Y24" i="8"/>
  <c r="AC24" i="8" s="1"/>
  <c r="D23" i="14" s="1"/>
  <c r="U25" i="8"/>
  <c r="Y25" i="8"/>
  <c r="AC25" i="8" s="1"/>
  <c r="D24" i="14" s="1"/>
  <c r="U22" i="7"/>
  <c r="Y22" i="7"/>
  <c r="AC22" i="7" s="1"/>
  <c r="C21" i="14" s="1"/>
  <c r="U21" i="7"/>
  <c r="Y21" i="7"/>
  <c r="AC21" i="7" s="1"/>
  <c r="C20" i="14" s="1"/>
  <c r="U24" i="7"/>
  <c r="Y24" i="7"/>
  <c r="AC24" i="7" s="1"/>
  <c r="C23" i="14" s="1"/>
  <c r="U25" i="7"/>
  <c r="Y25" i="7"/>
  <c r="AC25" i="7" s="1"/>
  <c r="C24" i="14" s="1"/>
  <c r="U18" i="7"/>
  <c r="Y18" i="7"/>
  <c r="AC18" i="7" s="1"/>
  <c r="V24" i="7"/>
  <c r="Z24" i="7"/>
  <c r="U20" i="7"/>
  <c r="Y20" i="7"/>
  <c r="AC20" i="7" s="1"/>
  <c r="C19" i="14" s="1"/>
  <c r="V19" i="7"/>
  <c r="Z19" i="7"/>
  <c r="V20" i="7"/>
  <c r="Z20" i="7"/>
  <c r="V15" i="7"/>
  <c r="Z15" i="7"/>
  <c r="V18" i="7"/>
  <c r="Z18" i="7"/>
  <c r="U15" i="7"/>
  <c r="Y15" i="7"/>
  <c r="AC15" i="7" s="1"/>
  <c r="V22" i="7"/>
  <c r="Z22" i="7"/>
  <c r="V23" i="7"/>
  <c r="Z23" i="7"/>
  <c r="U19" i="7"/>
  <c r="Y19" i="7"/>
  <c r="AC19" i="7" s="1"/>
  <c r="V25" i="7"/>
  <c r="Z25" i="7"/>
  <c r="V21" i="7"/>
  <c r="Z21" i="7"/>
  <c r="V17" i="7"/>
  <c r="Z17" i="7"/>
  <c r="U23" i="7"/>
  <c r="Y23" i="7"/>
  <c r="AC23" i="7" s="1"/>
  <c r="C22" i="14" s="1"/>
  <c r="U16" i="7"/>
  <c r="Y16" i="7"/>
  <c r="AC16" i="7" s="1"/>
  <c r="U17" i="7"/>
  <c r="Y17" i="7"/>
  <c r="AC17" i="7" s="1"/>
  <c r="V16" i="7"/>
  <c r="Z16" i="7"/>
  <c r="AA25" i="13"/>
  <c r="U25" i="13"/>
  <c r="Y25" i="13"/>
  <c r="V22" i="13"/>
  <c r="Z22" i="13"/>
  <c r="U20" i="13"/>
  <c r="Y20" i="13"/>
  <c r="AC20" i="13" s="1"/>
  <c r="B19" i="14" s="1"/>
  <c r="V20" i="13"/>
  <c r="Z20" i="13"/>
  <c r="U21" i="13"/>
  <c r="Y21" i="13"/>
  <c r="AC21" i="13" s="1"/>
  <c r="B20" i="14" s="1"/>
  <c r="V23" i="13"/>
  <c r="Z23" i="13"/>
  <c r="U24" i="13"/>
  <c r="Y24" i="13"/>
  <c r="AC24" i="13" s="1"/>
  <c r="B23" i="14" s="1"/>
  <c r="U23" i="13"/>
  <c r="Y23" i="13"/>
  <c r="AC23" i="13" s="1"/>
  <c r="B22" i="14" s="1"/>
  <c r="U22" i="13"/>
  <c r="Y22" i="13"/>
  <c r="AC22" i="13" s="1"/>
  <c r="B21" i="14" s="1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B49" i="9" l="1"/>
  <c r="AB44" i="9"/>
  <c r="AB48" i="9"/>
  <c r="AB45" i="9"/>
  <c r="AB47" i="9"/>
  <c r="AB46" i="9"/>
  <c r="AC25" i="13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Q6" i="11"/>
  <c r="Y16" i="1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V5" i="9" s="1"/>
  <c r="R3" i="9"/>
  <c r="Q3" i="9"/>
  <c r="Q5" i="9"/>
  <c r="U5" i="9" s="1"/>
  <c r="W4" i="9"/>
  <c r="W3" i="9"/>
  <c r="Y12" i="8"/>
  <c r="Y8" i="8"/>
  <c r="Y16" i="8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AC8" i="7" l="1"/>
  <c r="C7" i="14" s="1"/>
  <c r="C15" i="14"/>
  <c r="Y4" i="7"/>
  <c r="AA4" i="7"/>
  <c r="Z4" i="7"/>
  <c r="Y14" i="7"/>
  <c r="AC14" i="7" s="1"/>
  <c r="C13" i="14" s="1"/>
  <c r="AB4" i="7"/>
  <c r="R4" i="9"/>
  <c r="Z4" i="9" s="1"/>
  <c r="Q4" i="11"/>
  <c r="Y4" i="11" s="1"/>
  <c r="Q4" i="8"/>
  <c r="Y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L4" i="9"/>
  <c r="AB4" i="10"/>
  <c r="O4" i="10"/>
  <c r="AA4" i="10"/>
  <c r="N4" i="10"/>
  <c r="R4" i="10"/>
  <c r="Z4" i="10" s="1"/>
  <c r="M4" i="10"/>
  <c r="Q4" i="10"/>
  <c r="Y4" i="10" s="1"/>
  <c r="L4" i="10"/>
  <c r="AB4" i="11"/>
  <c r="O4" i="11"/>
  <c r="AA4" i="11"/>
  <c r="N4" i="11"/>
  <c r="R4" i="11"/>
  <c r="Z4" i="11" s="1"/>
  <c r="M4" i="11"/>
  <c r="AC12" i="8"/>
  <c r="D11" i="14" s="1"/>
  <c r="C16" i="14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Y18" i="11"/>
  <c r="AC18" i="11" s="1"/>
  <c r="G17" i="14" s="1"/>
  <c r="U6" i="11"/>
  <c r="Y6" i="11"/>
  <c r="AC6" i="11" s="1"/>
  <c r="G5" i="14" s="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Z13" i="11"/>
  <c r="V13" i="11"/>
  <c r="U13" i="11"/>
  <c r="Y13" i="11"/>
  <c r="AC13" i="11" s="1"/>
  <c r="G12" i="14" s="1"/>
  <c r="V6" i="11"/>
  <c r="Z6" i="11"/>
  <c r="Z17" i="11"/>
  <c r="U15" i="11"/>
  <c r="Y15" i="11"/>
  <c r="AC15" i="11" s="1"/>
  <c r="G14" i="14" s="1"/>
  <c r="Z8" i="11"/>
  <c r="V8" i="11"/>
  <c r="V10" i="11"/>
  <c r="Z10" i="11"/>
  <c r="Z16" i="11"/>
  <c r="U9" i="11"/>
  <c r="Y9" i="11"/>
  <c r="AC9" i="11" s="1"/>
  <c r="G8" i="14" s="1"/>
  <c r="Y19" i="11"/>
  <c r="AC19" i="11" s="1"/>
  <c r="G18" i="14" s="1"/>
  <c r="V14" i="11"/>
  <c r="Z14" i="11"/>
  <c r="F15" i="14"/>
  <c r="F11" i="14"/>
  <c r="F16" i="14"/>
  <c r="F13" i="14"/>
  <c r="AC8" i="10"/>
  <c r="F7" i="14" s="1"/>
  <c r="F17" i="14"/>
  <c r="F9" i="14"/>
  <c r="Y6" i="10"/>
  <c r="AC6" i="10" s="1"/>
  <c r="F5" i="14" s="1"/>
  <c r="AC8" i="8"/>
  <c r="D7" i="14" s="1"/>
  <c r="F8" i="14"/>
  <c r="U5" i="10"/>
  <c r="Y5" i="10"/>
  <c r="AC5" i="10" s="1"/>
  <c r="F4" i="14" s="1"/>
  <c r="Y7" i="10"/>
  <c r="AC7" i="10" s="1"/>
  <c r="F6" i="14" s="1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AC5" i="9" s="1"/>
  <c r="E4" i="14" s="1"/>
  <c r="Y3" i="9"/>
  <c r="AC3" i="9" s="1"/>
  <c r="E2" i="14" s="1"/>
  <c r="U3" i="9"/>
  <c r="Z18" i="9"/>
  <c r="Y9" i="9"/>
  <c r="AC9" i="9" s="1"/>
  <c r="E8" i="14" s="1"/>
  <c r="Y7" i="9"/>
  <c r="AC7" i="9" s="1"/>
  <c r="E6" i="14" s="1"/>
  <c r="Z3" i="9"/>
  <c r="V3" i="9"/>
  <c r="Z8" i="9"/>
  <c r="Y13" i="9"/>
  <c r="AC13" i="9" s="1"/>
  <c r="E12" i="14" s="1"/>
  <c r="Y11" i="9"/>
  <c r="AC11" i="9" s="1"/>
  <c r="E10" i="14" s="1"/>
  <c r="Z5" i="9"/>
  <c r="Z12" i="9"/>
  <c r="Y17" i="9"/>
  <c r="AC17" i="9" s="1"/>
  <c r="E16" i="14" s="1"/>
  <c r="Y15" i="9"/>
  <c r="AC15" i="9" s="1"/>
  <c r="E14" i="14" s="1"/>
  <c r="Z9" i="9"/>
  <c r="Z16" i="9"/>
  <c r="Y19" i="9"/>
  <c r="AC19" i="9" s="1"/>
  <c r="E18" i="14" s="1"/>
  <c r="Z13" i="9"/>
  <c r="Z11" i="9"/>
  <c r="Y6" i="9"/>
  <c r="AC6" i="9" s="1"/>
  <c r="E5" i="14" s="1"/>
  <c r="Y10" i="9"/>
  <c r="AC10" i="9" s="1"/>
  <c r="E9" i="14" s="1"/>
  <c r="Y8" i="9"/>
  <c r="AC8" i="9" s="1"/>
  <c r="E7" i="14" s="1"/>
  <c r="Z6" i="9"/>
  <c r="Z17" i="9"/>
  <c r="Z15" i="9"/>
  <c r="Y14" i="9"/>
  <c r="AC14" i="9" s="1"/>
  <c r="E13" i="14" s="1"/>
  <c r="Y12" i="9"/>
  <c r="AC12" i="9" s="1"/>
  <c r="E11" i="14" s="1"/>
  <c r="Z10" i="9"/>
  <c r="Z7" i="9"/>
  <c r="Y18" i="9"/>
  <c r="AC18" i="9" s="1"/>
  <c r="E17" i="14" s="1"/>
  <c r="Y16" i="9"/>
  <c r="AC16" i="9" s="1"/>
  <c r="E15" i="14" s="1"/>
  <c r="Z14" i="9"/>
  <c r="Z19" i="9"/>
  <c r="Y17" i="8"/>
  <c r="AC17" i="8" s="1"/>
  <c r="D16" i="14" s="1"/>
  <c r="Y10" i="8"/>
  <c r="AC10" i="8" s="1"/>
  <c r="D9" i="14" s="1"/>
  <c r="AC16" i="8"/>
  <c r="D15" i="14" s="1"/>
  <c r="Y6" i="8"/>
  <c r="AC6" i="8" s="1"/>
  <c r="D5" i="14" s="1"/>
  <c r="Y14" i="8"/>
  <c r="AC14" i="8" s="1"/>
  <c r="D13" i="14" s="1"/>
  <c r="Y18" i="8"/>
  <c r="AC18" i="8" s="1"/>
  <c r="D17" i="14" s="1"/>
  <c r="Y9" i="8"/>
  <c r="AC9" i="8" s="1"/>
  <c r="D8" i="14" s="1"/>
  <c r="Z16" i="8"/>
  <c r="Z10" i="8"/>
  <c r="Y15" i="8"/>
  <c r="AC15" i="8" s="1"/>
  <c r="D14" i="14" s="1"/>
  <c r="Y7" i="8"/>
  <c r="AC7" i="8" s="1"/>
  <c r="D6" i="14" s="1"/>
  <c r="Z3" i="8"/>
  <c r="V3" i="8"/>
  <c r="Z14" i="8"/>
  <c r="Z7" i="8"/>
  <c r="Z18" i="8"/>
  <c r="Z5" i="8"/>
  <c r="Z15" i="8"/>
  <c r="Z9" i="8"/>
  <c r="Y13" i="8"/>
  <c r="AC13" i="8" s="1"/>
  <c r="D12" i="14" s="1"/>
  <c r="Y19" i="8"/>
  <c r="AC19" i="8" s="1"/>
  <c r="D18" i="14" s="1"/>
  <c r="Y11" i="8"/>
  <c r="AC11" i="8" s="1"/>
  <c r="D10" i="14" s="1"/>
  <c r="Y3" i="8"/>
  <c r="AC3" i="8" s="1"/>
  <c r="D2" i="14" s="1"/>
  <c r="U3" i="8"/>
  <c r="Z19" i="8"/>
  <c r="Z13" i="8"/>
  <c r="Y5" i="8"/>
  <c r="AC5" i="8" s="1"/>
  <c r="D4" i="14" s="1"/>
  <c r="Z11" i="8"/>
  <c r="Z8" i="8"/>
  <c r="Z17" i="8"/>
  <c r="Z12" i="8"/>
  <c r="Z6" i="8"/>
  <c r="Y10" i="7"/>
  <c r="AC10" i="7" s="1"/>
  <c r="C9" i="14" s="1"/>
  <c r="Z13" i="7"/>
  <c r="AC12" i="7"/>
  <c r="C11" i="14" s="1"/>
  <c r="Y6" i="7"/>
  <c r="AC6" i="7" s="1"/>
  <c r="C5" i="14" s="1"/>
  <c r="Z11" i="7"/>
  <c r="Y9" i="7"/>
  <c r="AC9" i="7" s="1"/>
  <c r="C8" i="14" s="1"/>
  <c r="Z12" i="7"/>
  <c r="Y5" i="7"/>
  <c r="AC5" i="7" s="1"/>
  <c r="C4" i="14" s="1"/>
  <c r="Z14" i="7"/>
  <c r="Y7" i="7"/>
  <c r="AC7" i="7" s="1"/>
  <c r="C6" i="14" s="1"/>
  <c r="U3" i="7"/>
  <c r="Y3" i="7"/>
  <c r="AC3" i="7" s="1"/>
  <c r="C2" i="14" s="1"/>
  <c r="Y13" i="7"/>
  <c r="AC13" i="7" s="1"/>
  <c r="C12" i="14" s="1"/>
  <c r="Z6" i="7"/>
  <c r="C17" i="14"/>
  <c r="Z7" i="7"/>
  <c r="Y11" i="7"/>
  <c r="AC11" i="7" s="1"/>
  <c r="C10" i="14" s="1"/>
  <c r="Z3" i="7"/>
  <c r="V3" i="7"/>
  <c r="C18" i="14"/>
  <c r="Z8" i="7"/>
  <c r="Z10" i="7"/>
  <c r="C14" i="14"/>
  <c r="AB28" i="9" l="1"/>
  <c r="AB31" i="9"/>
  <c r="AB36" i="9"/>
  <c r="AB41" i="9"/>
  <c r="AB33" i="9"/>
  <c r="AB34" i="9"/>
  <c r="AB32" i="9"/>
  <c r="AB38" i="9"/>
  <c r="AB30" i="9"/>
  <c r="AB42" i="9"/>
  <c r="AB43" i="9"/>
  <c r="AB40" i="9"/>
  <c r="AB39" i="9"/>
  <c r="AB29" i="9"/>
  <c r="AB37" i="9"/>
  <c r="AB35" i="9"/>
  <c r="U4" i="7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Y6" i="13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A5" i="13"/>
  <c r="AA16" i="13"/>
  <c r="AA7" i="13"/>
  <c r="AB10" i="13"/>
  <c r="AB11" i="13"/>
  <c r="V11" i="13"/>
  <c r="Y13" i="13"/>
  <c r="Y12" i="13"/>
  <c r="V10" i="13"/>
  <c r="V12" i="13"/>
  <c r="V6" i="13"/>
  <c r="AB9" i="13"/>
  <c r="AB13" i="13"/>
  <c r="U5" i="13"/>
  <c r="AA19" i="13"/>
  <c r="Z7" i="13"/>
  <c r="AA10" i="13"/>
  <c r="AB16" i="13"/>
  <c r="Y19" i="13"/>
  <c r="Q4" i="13"/>
  <c r="U4" i="13" s="1"/>
  <c r="Y11" i="13"/>
  <c r="U14" i="13"/>
  <c r="AA13" i="13"/>
  <c r="Y15" i="13"/>
  <c r="U7" i="13"/>
  <c r="Y8" i="13"/>
  <c r="U16" i="13"/>
  <c r="U10" i="13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<sst xmlns="http://schemas.openxmlformats.org/spreadsheetml/2006/main" count="3286" uniqueCount="108">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</sst>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7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8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  <xf numFmtId="0" fontId="10" fillId="0" borderId="2" xfId="0" applyFont="1" applyFill="1" applyBorder="1" applyAlignment="1" applyProtection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B30" zoomScale="85" zoomScaleNormal="85" workbookViewId="0">
      <selection activeCell="AC2" sqref="AC2:AH67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4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4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4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4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4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4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4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94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4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94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4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4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4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94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4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4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4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4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3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4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3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" si="36">INDEX($B$2:$B$4, MATCH(MIN(C11:C13),C11:C13,0))</f>
        <v>top1</v>
      </c>
      <c r="M12" s="63" t="str">
        <f t="shared" ref="M12" si="37">INDEX($B$2:$B$4, MATCH(MIN(D11:D13),D11:D13,0))</f>
        <v>top1</v>
      </c>
      <c r="N12" s="63" t="str">
        <f t="shared" ref="N12" si="38">INDEX($B$2:$B$4, MATCH(MIN(E11:E13),E11:E13,0))</f>
        <v>top1</v>
      </c>
      <c r="O12" s="63" t="str">
        <f t="shared" ref="O12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4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3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4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4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97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4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" si="44">INDEX($B$2:$B$4, MATCH(MIN(C14:C16),C14:C16,0))</f>
        <v>hollow</v>
      </c>
      <c r="M15" s="63" t="str">
        <f t="shared" ref="M15" si="45">INDEX($B$2:$B$4, MATCH(MIN(D14:D16),D14:D16,0))</f>
        <v>top1</v>
      </c>
      <c r="N15" s="63" t="str">
        <f t="shared" ref="N15" si="46">INDEX($B$2:$B$4, MATCH(MIN(E14:E16),E14:E16,0))</f>
        <v>hollow</v>
      </c>
      <c r="O15" s="63" t="str">
        <f t="shared" ref="O15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98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4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99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4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4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4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4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4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4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4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4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4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4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4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4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4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4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4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94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4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94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4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94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4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94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4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94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4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94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4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94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4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94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4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94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4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94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4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94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4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94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4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94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4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94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4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94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4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94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4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94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4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94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4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94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4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94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4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94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4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94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4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94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4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94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4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94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4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94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4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94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4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94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4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94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3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116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3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116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3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116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3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116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3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116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3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116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3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116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3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116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3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116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3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116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3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116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3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116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3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116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3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116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3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116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95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100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96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100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53:A55"/>
    <mergeCell ref="A56:A58"/>
    <mergeCell ref="A59:A61"/>
    <mergeCell ref="A62:A64"/>
    <mergeCell ref="A65:A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" workbookViewId="0">
      <selection activeCell="AB6" sqref="AB6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</row>
    <row r="5" spans="2:29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</row>
    <row r="6" spans="2:29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</row>
    <row r="7" spans="2:29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</row>
    <row r="8" spans="2:29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3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</row>
    <row r="9" spans="2:29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4">D9-C9-$J$4-0.5*$J$3</f>
        <v>-0.15955723000002964</v>
      </c>
      <c r="M9" s="36">
        <f t="shared" ref="M9:M25" ca="1" si="15">E9-C9-$J$6</f>
        <v>-1.7189556700000086</v>
      </c>
      <c r="N9" s="36">
        <f t="shared" ref="N9:N25" ca="1" si="16">F9-C9-0.5*$J$3</f>
        <v>-0.41175363000002863</v>
      </c>
      <c r="O9" s="36">
        <f t="shared" ref="O9:O25" ca="1" si="17">G9-C9-$J$5+0.5*$J$3</f>
        <v>-0.44598665000002802</v>
      </c>
      <c r="Q9" s="42">
        <f t="shared" ref="Q9:Q25" ca="1" si="18">D9+$Y$39</f>
        <v>-316.96880871000002</v>
      </c>
      <c r="R9" s="42">
        <f t="shared" ref="R9:R25" ca="1" si="19">E9+$Y$40</f>
        <v>-309.08420715</v>
      </c>
      <c r="S9" t="s">
        <v>12</v>
      </c>
      <c r="T9" s="84">
        <v>0</v>
      </c>
      <c r="U9" s="85">
        <f t="shared" ref="U9:U25" ca="1" si="20">Q9-C9-0.5*$Y$31-$Y$32</f>
        <v>0.25444276999996163</v>
      </c>
      <c r="V9" s="44">
        <f t="shared" ref="V9:V25" ca="1" si="21">R9+$Y$33-C9-$Y$31-$Y$32</f>
        <v>-1.1399556700000169</v>
      </c>
      <c r="W9" s="85">
        <f t="shared" si="13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</row>
    <row r="10" spans="2:29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4"/>
        <v>0.24591728000000357</v>
      </c>
      <c r="M10" s="36">
        <f t="shared" ca="1" si="15"/>
        <v>-1.2075148800000139</v>
      </c>
      <c r="N10" s="36">
        <f t="shared" ca="1" si="16"/>
        <v>-0.20501658000001344</v>
      </c>
      <c r="O10" s="36">
        <f t="shared" ca="1" si="17"/>
        <v>0.55839870999998675</v>
      </c>
      <c r="Q10" s="42">
        <f t="shared" ca="1" si="18"/>
        <v>-313.13580881000001</v>
      </c>
      <c r="R10" s="42">
        <f t="shared" ca="1" si="19"/>
        <v>-305.14524097000003</v>
      </c>
      <c r="S10" t="s">
        <v>13</v>
      </c>
      <c r="T10" s="84">
        <v>0</v>
      </c>
      <c r="U10" s="85">
        <f t="shared" ca="1" si="20"/>
        <v>0.65991727999999483</v>
      </c>
      <c r="V10" s="44">
        <f t="shared" ca="1" si="21"/>
        <v>-0.6285148800000222</v>
      </c>
      <c r="W10" s="85">
        <f t="shared" si="13"/>
        <v>0.12300000000000111</v>
      </c>
      <c r="X10" t="s">
        <v>13</v>
      </c>
      <c r="Y10" s="42">
        <f t="shared" ref="Y10:Y25" ca="1" si="22">Q10-C10-0.5*$Y$31-$Y$32</f>
        <v>0.65991727999999483</v>
      </c>
      <c r="Z10" s="42">
        <f t="shared" ref="Z10:Z25" ca="1" si="23">R10+$Y$33-$Y$32-$Y$31-C10</f>
        <v>-0.62851488000001154</v>
      </c>
      <c r="AA10" s="42">
        <f t="shared" ref="AA10:AA25" ca="1" si="24">F10+$Y$38-C10-0.5*$Y$31</f>
        <v>-4.7016579999992203E-2</v>
      </c>
      <c r="AB10" s="42">
        <f t="shared" ref="AB10:AB25" ca="1" si="25">G10+$Y$41+0.5*$Y$31-C10-$Y$33</f>
        <v>0.89139870999997761</v>
      </c>
      <c r="AC10" s="42">
        <f t="shared" ref="AC10:AC25" ca="1" si="26">Y10-AA10</f>
        <v>0.70693385999998704</v>
      </c>
    </row>
    <row r="11" spans="2:29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4"/>
        <v>0.59683714999998783</v>
      </c>
      <c r="M11" s="36">
        <f t="shared" ca="1" si="15"/>
        <v>-0.49399451999999577</v>
      </c>
      <c r="N11" s="36">
        <f t="shared" ca="1" si="16"/>
        <v>0.35739538999995757</v>
      </c>
      <c r="O11" s="36">
        <f t="shared" ca="1" si="17"/>
        <v>1.0805881699999795</v>
      </c>
      <c r="Q11" s="42">
        <f t="shared" ca="1" si="18"/>
        <v>-307.77575965</v>
      </c>
      <c r="R11" s="42">
        <f t="shared" ca="1" si="19"/>
        <v>-299.42259131999998</v>
      </c>
      <c r="S11" s="5" t="s">
        <v>14</v>
      </c>
      <c r="T11" s="84">
        <v>0</v>
      </c>
      <c r="U11" s="85">
        <f t="shared" ca="1" si="20"/>
        <v>1.0108371499999791</v>
      </c>
      <c r="V11" s="44">
        <f t="shared" ca="1" si="21"/>
        <v>8.500547999999597E-2</v>
      </c>
      <c r="W11" s="85">
        <f t="shared" si="13"/>
        <v>0.12300000000000111</v>
      </c>
      <c r="X11" s="5" t="s">
        <v>14</v>
      </c>
      <c r="Y11" s="42">
        <f t="shared" ca="1" si="22"/>
        <v>1.0108371499999791</v>
      </c>
      <c r="Z11" s="42">
        <f t="shared" ca="1" si="23"/>
        <v>8.5005480000006628E-2</v>
      </c>
      <c r="AA11" s="42">
        <f t="shared" ca="1" si="24"/>
        <v>0.5153953899999788</v>
      </c>
      <c r="AB11" s="42">
        <f t="shared" ca="1" si="25"/>
        <v>1.4135881699999704</v>
      </c>
      <c r="AC11" s="42">
        <f t="shared" ca="1" si="26"/>
        <v>0.49544176000000029</v>
      </c>
    </row>
    <row r="12" spans="2:29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4"/>
        <v>0.72474799000001466</v>
      </c>
      <c r="M12" s="36">
        <f t="shared" ca="1" si="15"/>
        <v>-0.25260202999998604</v>
      </c>
      <c r="N12" s="36">
        <f t="shared" ca="1" si="16"/>
        <v>0.43675486000000019</v>
      </c>
      <c r="O12" s="36">
        <f t="shared" ca="1" si="17"/>
        <v>0.90613039000002482</v>
      </c>
      <c r="Q12" s="42">
        <f t="shared" ca="1" si="18"/>
        <v>-299.60658556999999</v>
      </c>
      <c r="R12" s="42">
        <f t="shared" ca="1" si="19"/>
        <v>-291.13993558999999</v>
      </c>
      <c r="S12" s="5" t="s">
        <v>15</v>
      </c>
      <c r="T12" s="84">
        <v>0</v>
      </c>
      <c r="U12" s="85">
        <f t="shared" ca="1" si="20"/>
        <v>1.1387479900000059</v>
      </c>
      <c r="V12" s="44">
        <f t="shared" ca="1" si="21"/>
        <v>0.3263979700000057</v>
      </c>
      <c r="W12" s="85">
        <f t="shared" si="13"/>
        <v>0.12300000000000111</v>
      </c>
      <c r="X12" s="5" t="s">
        <v>15</v>
      </c>
      <c r="Y12" s="42">
        <f t="shared" ca="1" si="22"/>
        <v>1.1387479900000059</v>
      </c>
      <c r="Z12" s="42">
        <f t="shared" ca="1" si="23"/>
        <v>0.32639797000001636</v>
      </c>
      <c r="AA12" s="42">
        <f t="shared" ca="1" si="24"/>
        <v>0.59475486000002142</v>
      </c>
      <c r="AB12" s="42">
        <f t="shared" ca="1" si="25"/>
        <v>1.2391303900000157</v>
      </c>
      <c r="AC12" s="42">
        <f t="shared" ca="1" si="26"/>
        <v>0.5439931299999845</v>
      </c>
    </row>
    <row r="13" spans="2:29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4"/>
        <v>0.53036143000001656</v>
      </c>
      <c r="M13" s="36">
        <f t="shared" ca="1" si="15"/>
        <v>-0.13590464999998098</v>
      </c>
      <c r="N13" s="36">
        <f t="shared" ca="1" si="16"/>
        <v>0.55315038000002614</v>
      </c>
      <c r="O13" s="36">
        <f t="shared" ca="1" si="17"/>
        <v>0.13223280000003479</v>
      </c>
      <c r="Q13" s="42">
        <f t="shared" ca="1" si="18"/>
        <v>-290.53618366000001</v>
      </c>
      <c r="R13" s="42">
        <f t="shared" ca="1" si="19"/>
        <v>-281.75844974</v>
      </c>
      <c r="S13" s="5" t="s">
        <v>16</v>
      </c>
      <c r="T13" s="84">
        <v>0</v>
      </c>
      <c r="U13" s="85">
        <f t="shared" ca="1" si="20"/>
        <v>0.94436143000000783</v>
      </c>
      <c r="V13" s="44">
        <f t="shared" ca="1" si="21"/>
        <v>0.44309535000001077</v>
      </c>
      <c r="W13" s="85">
        <f t="shared" si="13"/>
        <v>0.12300000000000111</v>
      </c>
      <c r="X13" s="5" t="s">
        <v>16</v>
      </c>
      <c r="Y13" s="42">
        <f t="shared" ca="1" si="22"/>
        <v>0.94436143000000783</v>
      </c>
      <c r="Z13" s="42">
        <f t="shared" ca="1" si="23"/>
        <v>0.44309535000002143</v>
      </c>
      <c r="AA13" s="42">
        <f t="shared" ca="1" si="24"/>
        <v>0.71115038000004738</v>
      </c>
      <c r="AB13" s="42">
        <f t="shared" ca="1" si="25"/>
        <v>0.46523280000002565</v>
      </c>
      <c r="AC13" s="42">
        <f t="shared" ca="1" si="26"/>
        <v>0.23321104999996045</v>
      </c>
    </row>
    <row r="14" spans="2:29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4"/>
        <v>-2.7684356900000009</v>
      </c>
      <c r="M14" s="36">
        <f t="shared" ca="1" si="15"/>
        <v>-2.8394192599999943</v>
      </c>
      <c r="N14" s="36">
        <f t="shared" ca="1" si="16"/>
        <v>-2.2125926199999602</v>
      </c>
      <c r="O14" s="36">
        <f t="shared" ca="1" si="17"/>
        <v>-3.9877614999999955</v>
      </c>
      <c r="Q14" s="42">
        <f t="shared" ca="1" si="18"/>
        <v>-326.03316297000003</v>
      </c>
      <c r="R14" s="42">
        <f t="shared" ca="1" si="19"/>
        <v>-316.66014654000003</v>
      </c>
      <c r="S14" s="5" t="s">
        <v>17</v>
      </c>
      <c r="T14" s="84">
        <v>0</v>
      </c>
      <c r="U14" s="85">
        <f t="shared" ca="1" si="20"/>
        <v>-2.3544356900000096</v>
      </c>
      <c r="V14" s="44">
        <f t="shared" ca="1" si="21"/>
        <v>-2.2604192600000026</v>
      </c>
      <c r="W14" s="85">
        <f t="shared" si="13"/>
        <v>0.12300000000000111</v>
      </c>
      <c r="X14" s="5" t="s">
        <v>17</v>
      </c>
      <c r="Y14" s="42">
        <f t="shared" ca="1" si="22"/>
        <v>-2.3544356900000096</v>
      </c>
      <c r="Z14" s="42">
        <f t="shared" ca="1" si="23"/>
        <v>-2.2604192599999919</v>
      </c>
      <c r="AA14" s="42">
        <f t="shared" ca="1" si="24"/>
        <v>-2.0545926199999389</v>
      </c>
      <c r="AB14" s="42">
        <f t="shared" ca="1" si="25"/>
        <v>-3.6547615000000047</v>
      </c>
      <c r="AC14" s="42">
        <f t="shared" ca="1" si="26"/>
        <v>-0.29984307000007071</v>
      </c>
    </row>
    <row r="15" spans="2:29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4"/>
        <v>-1.4495091499999941</v>
      </c>
      <c r="M15" s="36">
        <f t="shared" ca="1" si="15"/>
        <v>-1.3868927200000432</v>
      </c>
      <c r="N15" s="36">
        <f t="shared" ca="1" si="16"/>
        <v>-0.60284404000004388</v>
      </c>
      <c r="O15" s="36">
        <f t="shared" ca="1" si="17"/>
        <v>-2.6112791200000252</v>
      </c>
      <c r="Q15" s="42">
        <f t="shared" ca="1" si="18"/>
        <v>-330.14388173999998</v>
      </c>
      <c r="R15" s="42">
        <f t="shared" ca="1" si="19"/>
        <v>-320.63726531000003</v>
      </c>
      <c r="S15" s="5" t="s">
        <v>18</v>
      </c>
      <c r="T15" s="84">
        <v>0</v>
      </c>
      <c r="U15" s="85">
        <f t="shared" ca="1" si="20"/>
        <v>-1.0355091500000029</v>
      </c>
      <c r="V15" s="44">
        <f t="shared" ca="1" si="21"/>
        <v>-0.80789272000005141</v>
      </c>
      <c r="W15" s="85">
        <f t="shared" si="13"/>
        <v>0.12300000000000111</v>
      </c>
      <c r="X15" s="5" t="s">
        <v>18</v>
      </c>
      <c r="Y15" s="42">
        <f t="shared" ca="1" si="22"/>
        <v>-1.0355091500000029</v>
      </c>
      <c r="Z15" s="42">
        <f t="shared" ca="1" si="23"/>
        <v>-0.80789272000004075</v>
      </c>
      <c r="AA15" s="42">
        <f t="shared" ca="1" si="24"/>
        <v>-0.44484404000002264</v>
      </c>
      <c r="AB15" s="42">
        <f t="shared" ca="1" si="25"/>
        <v>-2.2782791200000343</v>
      </c>
      <c r="AC15" s="42">
        <f t="shared" ca="1" si="26"/>
        <v>-0.59066510999998023</v>
      </c>
    </row>
    <row r="16" spans="2:29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4"/>
        <v>-0.1864242499999702</v>
      </c>
      <c r="M16" s="36">
        <f t="shared" ca="1" si="15"/>
        <v>-0.94465296999998749</v>
      </c>
      <c r="N16" s="36">
        <f t="shared" ca="1" si="16"/>
        <v>0.1929192800000048</v>
      </c>
      <c r="O16" s="36">
        <f t="shared" ca="1" si="17"/>
        <v>-0.65930397999996648</v>
      </c>
      <c r="Q16" s="42">
        <f t="shared" ca="1" si="18"/>
        <v>-329.52972008</v>
      </c>
      <c r="R16" s="42">
        <f t="shared" ca="1" si="19"/>
        <v>-320.84394880000002</v>
      </c>
      <c r="S16" s="5" t="s">
        <v>19</v>
      </c>
      <c r="T16" s="84">
        <v>0</v>
      </c>
      <c r="U16" s="85">
        <f t="shared" ca="1" si="20"/>
        <v>0.22757575000002106</v>
      </c>
      <c r="V16" s="44">
        <f t="shared" ca="1" si="21"/>
        <v>-0.36565296999999575</v>
      </c>
      <c r="W16" s="85">
        <f t="shared" si="13"/>
        <v>0.12300000000000111</v>
      </c>
      <c r="X16" s="5" t="s">
        <v>19</v>
      </c>
      <c r="Y16" s="42">
        <f t="shared" ca="1" si="22"/>
        <v>0.22757575000002106</v>
      </c>
      <c r="Z16" s="42">
        <f t="shared" ca="1" si="23"/>
        <v>-0.36565296999998509</v>
      </c>
      <c r="AA16" s="42">
        <f t="shared" ca="1" si="24"/>
        <v>0.35091928000002603</v>
      </c>
      <c r="AB16" s="42">
        <f t="shared" ca="1" si="25"/>
        <v>-0.32630397999997562</v>
      </c>
      <c r="AC16" s="42">
        <f t="shared" ca="1" si="26"/>
        <v>-0.12334353000000498</v>
      </c>
    </row>
    <row r="17" spans="2:29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4"/>
        <v>-0.4579451299999957</v>
      </c>
      <c r="M17" s="36">
        <f t="shared" ca="1" si="15"/>
        <v>-1.6065139199999923</v>
      </c>
      <c r="N17" s="36">
        <f t="shared" ca="1" si="16"/>
        <v>-0.21458924999996798</v>
      </c>
      <c r="O17" s="36">
        <f t="shared" ca="1" si="17"/>
        <v>-0.60724964999999065</v>
      </c>
      <c r="Q17" s="42">
        <f t="shared" ca="1" si="18"/>
        <v>-329.07905542000003</v>
      </c>
      <c r="R17" s="42">
        <f t="shared" ca="1" si="19"/>
        <v>-320.78362421000003</v>
      </c>
      <c r="S17" s="5" t="s">
        <v>20</v>
      </c>
      <c r="T17" s="84">
        <v>0</v>
      </c>
      <c r="U17" s="85">
        <f t="shared" ca="1" si="20"/>
        <v>-4.394513000000444E-2</v>
      </c>
      <c r="V17" s="44">
        <f t="shared" ca="1" si="21"/>
        <v>-1.0275139200000005</v>
      </c>
      <c r="W17" s="85">
        <f t="shared" si="13"/>
        <v>0.12300000000000111</v>
      </c>
      <c r="X17" s="5" t="s">
        <v>20</v>
      </c>
      <c r="Y17" s="42">
        <f t="shared" ca="1" si="22"/>
        <v>-4.394513000000444E-2</v>
      </c>
      <c r="Z17" s="42">
        <f t="shared" ca="1" si="23"/>
        <v>-1.0275139199999899</v>
      </c>
      <c r="AA17" s="42">
        <f t="shared" ca="1" si="24"/>
        <v>-5.6589249999946745E-2</v>
      </c>
      <c r="AB17" s="42">
        <f t="shared" ca="1" si="25"/>
        <v>-0.27424964999999979</v>
      </c>
      <c r="AC17" s="42">
        <f t="shared" ca="1" si="26"/>
        <v>1.2644119999942305E-2</v>
      </c>
    </row>
    <row r="18" spans="2:29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4"/>
        <v>7.2365750000006113E-2</v>
      </c>
      <c r="M18" s="36">
        <f t="shared" ca="1" si="15"/>
        <v>-1.403784190000005</v>
      </c>
      <c r="N18" s="36">
        <f t="shared" ca="1" si="16"/>
        <v>-0.50758590999999642</v>
      </c>
      <c r="O18" s="36">
        <f t="shared" ca="1" si="17"/>
        <v>0.11078224999998065</v>
      </c>
      <c r="Q18" s="42">
        <f t="shared" ca="1" si="18"/>
        <v>-320.93563693999999</v>
      </c>
      <c r="R18" s="42">
        <f t="shared" ca="1" si="19"/>
        <v>-312.96778688000001</v>
      </c>
      <c r="S18" s="5" t="s">
        <v>21</v>
      </c>
      <c r="T18" s="84">
        <v>0</v>
      </c>
      <c r="U18" s="85">
        <f t="shared" ca="1" si="20"/>
        <v>0.48636574999999738</v>
      </c>
      <c r="V18" s="44">
        <f t="shared" ca="1" si="21"/>
        <v>-0.82478419000001324</v>
      </c>
      <c r="W18" s="85">
        <f t="shared" si="13"/>
        <v>0.12300000000000111</v>
      </c>
      <c r="X18" s="5" t="s">
        <v>21</v>
      </c>
      <c r="Y18" s="42">
        <f t="shared" ca="1" si="22"/>
        <v>0.48636574999999738</v>
      </c>
      <c r="Z18" s="42">
        <f t="shared" ca="1" si="23"/>
        <v>-0.82478419000000258</v>
      </c>
      <c r="AA18" s="42">
        <f t="shared" ca="1" si="24"/>
        <v>-0.34958590999997519</v>
      </c>
      <c r="AB18" s="42">
        <f t="shared" ca="1" si="25"/>
        <v>0.44378224999997151</v>
      </c>
      <c r="AC18" s="42">
        <f t="shared" ca="1" si="26"/>
        <v>0.83595165999997256</v>
      </c>
    </row>
    <row r="19" spans="2:29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4"/>
        <v>0.37380781000000551</v>
      </c>
      <c r="M19" s="36">
        <f t="shared" ca="1" si="15"/>
        <v>-0.86255193999999769</v>
      </c>
      <c r="N19" s="36">
        <f t="shared" ca="1" si="16"/>
        <v>0.12071660999998057</v>
      </c>
      <c r="O19" s="36">
        <f t="shared" ca="1" si="17"/>
        <v>1.1994997400000025</v>
      </c>
      <c r="Q19" s="42">
        <f t="shared" ca="1" si="18"/>
        <v>-315.45002983000001</v>
      </c>
      <c r="R19" s="42">
        <f t="shared" ca="1" si="19"/>
        <v>-307.24238958000001</v>
      </c>
      <c r="S19" s="5" t="s">
        <v>22</v>
      </c>
      <c r="T19" s="84">
        <v>0</v>
      </c>
      <c r="U19" s="85">
        <f t="shared" ca="1" si="20"/>
        <v>0.78780780999999678</v>
      </c>
      <c r="V19" s="44">
        <f t="shared" ca="1" si="21"/>
        <v>-0.28355194000000594</v>
      </c>
      <c r="W19" s="85">
        <f t="shared" si="13"/>
        <v>0.12300000000000111</v>
      </c>
      <c r="X19" s="5" t="s">
        <v>22</v>
      </c>
      <c r="Y19" s="42">
        <f t="shared" ca="1" si="22"/>
        <v>0.78780780999999678</v>
      </c>
      <c r="Z19" s="42">
        <f t="shared" ca="1" si="23"/>
        <v>-0.28355193999999528</v>
      </c>
      <c r="AA19" s="42">
        <f t="shared" ca="1" si="24"/>
        <v>0.27871661000000181</v>
      </c>
      <c r="AB19" s="42">
        <f t="shared" ca="1" si="25"/>
        <v>1.5324997399999933</v>
      </c>
      <c r="AC19" s="42">
        <f t="shared" ca="1" si="26"/>
        <v>0.50909119999999497</v>
      </c>
    </row>
    <row r="20" spans="2:29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4"/>
        <v>1.026138660000004</v>
      </c>
      <c r="M20" s="36">
        <f t="shared" ca="1" si="15"/>
        <v>-0.12317695000001017</v>
      </c>
      <c r="N20" s="36">
        <f t="shared" ca="1" si="16"/>
        <v>0.68154707999996544</v>
      </c>
      <c r="O20" s="36">
        <f t="shared" ca="1" si="17"/>
        <v>1.3160303000000035</v>
      </c>
      <c r="Q20" s="42">
        <f t="shared" ca="1" si="18"/>
        <v>-294.85130617999999</v>
      </c>
      <c r="R20" s="42">
        <f t="shared" ca="1" si="19"/>
        <v>-286.55662179000001</v>
      </c>
      <c r="S20" s="5" t="s">
        <v>23</v>
      </c>
      <c r="T20" s="84">
        <v>0</v>
      </c>
      <c r="U20" s="85">
        <f t="shared" ca="1" si="20"/>
        <v>1.4401386599999952</v>
      </c>
      <c r="V20" s="44">
        <f t="shared" ca="1" si="21"/>
        <v>0.45582304999998158</v>
      </c>
      <c r="W20" s="85">
        <f t="shared" si="13"/>
        <v>0.12300000000000111</v>
      </c>
      <c r="X20" s="5" t="s">
        <v>23</v>
      </c>
      <c r="Y20" s="42">
        <f t="shared" ca="1" si="22"/>
        <v>1.4401386599999952</v>
      </c>
      <c r="Z20" s="42">
        <f t="shared" ca="1" si="23"/>
        <v>0.45582304999999224</v>
      </c>
      <c r="AA20" s="42">
        <f t="shared" ca="1" si="24"/>
        <v>0.83954707999998668</v>
      </c>
      <c r="AB20" s="42">
        <f t="shared" ca="1" si="25"/>
        <v>1.6490302999999944</v>
      </c>
      <c r="AC20" s="42">
        <f t="shared" ca="1" si="26"/>
        <v>0.60059158000000856</v>
      </c>
    </row>
    <row r="21" spans="2:29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4"/>
        <v>0.76343550000000304</v>
      </c>
      <c r="M21" s="36">
        <f t="shared" ca="1" si="15"/>
        <v>-0.15472227999998189</v>
      </c>
      <c r="N21" s="36">
        <f t="shared" ca="1" si="16"/>
        <v>-0.56190339000000522</v>
      </c>
      <c r="O21" s="36">
        <f t="shared" ca="1" si="17"/>
        <v>-0.78848539999997547</v>
      </c>
      <c r="Q21" s="42">
        <f t="shared" ca="1" si="18"/>
        <v>-288.43272445000002</v>
      </c>
      <c r="R21" s="42">
        <f t="shared" ca="1" si="19"/>
        <v>-279.90688223000001</v>
      </c>
      <c r="S21" s="5" t="s">
        <v>88</v>
      </c>
      <c r="T21" s="84">
        <v>0</v>
      </c>
      <c r="U21" s="85">
        <f t="shared" ca="1" si="20"/>
        <v>1.1774354999999943</v>
      </c>
      <c r="V21" s="44">
        <f t="shared" ca="1" si="21"/>
        <v>0.42427772000000985</v>
      </c>
      <c r="W21" s="85">
        <f t="shared" si="13"/>
        <v>0.12300000000000111</v>
      </c>
      <c r="X21" s="5" t="s">
        <v>88</v>
      </c>
      <c r="Y21" s="42">
        <f t="shared" ca="1" si="22"/>
        <v>1.1774354999999943</v>
      </c>
      <c r="Z21" s="42">
        <f t="shared" ca="1" si="23"/>
        <v>0.42427772000002051</v>
      </c>
      <c r="AA21" s="42">
        <f t="shared" ca="1" si="24"/>
        <v>-0.40390338999998399</v>
      </c>
      <c r="AB21" s="42">
        <f t="shared" ca="1" si="25"/>
        <v>-0.45548539999998461</v>
      </c>
      <c r="AC21" s="42">
        <f t="shared" ca="1" si="26"/>
        <v>1.5813388899999783</v>
      </c>
    </row>
    <row r="22" spans="2:29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4"/>
        <v>-1.269897809999986</v>
      </c>
      <c r="M22" s="36">
        <f t="shared" ca="1" si="15"/>
        <v>-1.0210629800000053</v>
      </c>
      <c r="N22" s="36">
        <f t="shared" ca="1" si="16"/>
        <v>-0.30020773000001855</v>
      </c>
      <c r="O22" s="36">
        <f t="shared" ca="1" si="17"/>
        <v>-2.3183428900000158</v>
      </c>
      <c r="Q22" s="42">
        <f t="shared" ca="1" si="18"/>
        <v>-338.25848927999999</v>
      </c>
      <c r="R22" s="42">
        <f t="shared" ca="1" si="19"/>
        <v>-328.56565445000001</v>
      </c>
      <c r="S22" s="5" t="s">
        <v>89</v>
      </c>
      <c r="T22" s="84">
        <v>0</v>
      </c>
      <c r="U22" s="85">
        <f t="shared" ca="1" si="20"/>
        <v>-0.85589780999999476</v>
      </c>
      <c r="V22" s="44">
        <f t="shared" ca="1" si="21"/>
        <v>-0.44206298000001354</v>
      </c>
      <c r="W22" s="85">
        <f t="shared" si="13"/>
        <v>0.12300000000000111</v>
      </c>
      <c r="X22" s="5" t="s">
        <v>89</v>
      </c>
      <c r="Y22" s="42">
        <f t="shared" ca="1" si="22"/>
        <v>-0.85589780999999476</v>
      </c>
      <c r="Z22" s="42">
        <f t="shared" ca="1" si="23"/>
        <v>-0.44206298000000288</v>
      </c>
      <c r="AA22" s="42">
        <f t="shared" ca="1" si="24"/>
        <v>-0.14220772999999731</v>
      </c>
      <c r="AB22" s="42">
        <f t="shared" ca="1" si="25"/>
        <v>-1.985342890000025</v>
      </c>
      <c r="AC22" s="42">
        <f t="shared" ca="1" si="26"/>
        <v>-0.71369007999999745</v>
      </c>
    </row>
    <row r="23" spans="2:29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4"/>
        <v>-0.41107370999999349</v>
      </c>
      <c r="M23" s="36">
        <f t="shared" ca="1" si="15"/>
        <v>-1.1710360000000097</v>
      </c>
      <c r="N23" s="36">
        <f t="shared" ca="1" si="16"/>
        <v>2.8257090000003426E-2</v>
      </c>
      <c r="O23" s="36">
        <f t="shared" ca="1" si="17"/>
        <v>-1.301207849999988</v>
      </c>
      <c r="Q23" s="42">
        <f t="shared" ca="1" si="18"/>
        <v>-338.04666230999999</v>
      </c>
      <c r="R23" s="42">
        <f t="shared" ca="1" si="19"/>
        <v>-329.3626246</v>
      </c>
      <c r="S23" s="5" t="s">
        <v>90</v>
      </c>
      <c r="T23" s="84">
        <v>0</v>
      </c>
      <c r="U23" s="85">
        <f t="shared" ca="1" si="20"/>
        <v>2.9262899999977776E-3</v>
      </c>
      <c r="V23" s="44">
        <f t="shared" ca="1" si="21"/>
        <v>-0.59203600000001799</v>
      </c>
      <c r="W23" s="85">
        <f t="shared" si="13"/>
        <v>0.12300000000000111</v>
      </c>
      <c r="X23" s="5" t="s">
        <v>90</v>
      </c>
      <c r="Y23" s="42">
        <f t="shared" ca="1" si="22"/>
        <v>2.9262899999977776E-3</v>
      </c>
      <c r="Z23" s="42">
        <f t="shared" ca="1" si="23"/>
        <v>-0.59203600000000733</v>
      </c>
      <c r="AA23" s="42">
        <f t="shared" ca="1" si="24"/>
        <v>0.18625709000002466</v>
      </c>
      <c r="AB23" s="42">
        <f t="shared" ca="1" si="25"/>
        <v>-0.96820784999999709</v>
      </c>
      <c r="AC23" s="42">
        <f t="shared" ca="1" si="26"/>
        <v>-0.18333080000002688</v>
      </c>
    </row>
    <row r="24" spans="2:29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4"/>
        <v>-6.07545499999671E-2</v>
      </c>
      <c r="M24" s="36">
        <f t="shared" ca="1" si="15"/>
        <v>-1.4589177899999815</v>
      </c>
      <c r="N24" s="36">
        <f t="shared" ca="1" si="16"/>
        <v>-1.0517030499999653</v>
      </c>
      <c r="O24" s="36">
        <f t="shared" ca="1" si="17"/>
        <v>-0.87517036999999709</v>
      </c>
      <c r="Q24" s="42">
        <f t="shared" ca="1" si="18"/>
        <v>-337.16245827</v>
      </c>
      <c r="R24" s="42">
        <f t="shared" ca="1" si="19"/>
        <v>-329.11662151000002</v>
      </c>
      <c r="S24" s="5" t="s">
        <v>91</v>
      </c>
      <c r="T24" s="84">
        <v>0</v>
      </c>
      <c r="U24" s="85">
        <f t="shared" ca="1" si="20"/>
        <v>0.35324545000002416</v>
      </c>
      <c r="V24" s="44">
        <f t="shared" ca="1" si="21"/>
        <v>-0.87991778999998971</v>
      </c>
      <c r="W24" s="85">
        <f t="shared" si="13"/>
        <v>0.12300000000000111</v>
      </c>
      <c r="X24" s="5" t="s">
        <v>91</v>
      </c>
      <c r="Y24" s="42">
        <f t="shared" ca="1" si="22"/>
        <v>0.35324545000002416</v>
      </c>
      <c r="Z24" s="42">
        <f t="shared" ca="1" si="23"/>
        <v>-0.87991778999997905</v>
      </c>
      <c r="AA24" s="42">
        <f t="shared" ca="1" si="24"/>
        <v>-0.8937030499999441</v>
      </c>
      <c r="AB24" s="42">
        <f t="shared" ca="1" si="25"/>
        <v>-0.54217037000000623</v>
      </c>
      <c r="AC24" s="42">
        <f t="shared" ca="1" si="26"/>
        <v>1.2469484999999683</v>
      </c>
    </row>
    <row r="25" spans="2:29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4"/>
        <v>-1.8725940000035468E-2</v>
      </c>
      <c r="M25" s="36">
        <f t="shared" ca="1" si="15"/>
        <v>-1.4140318400000016</v>
      </c>
      <c r="N25" s="36">
        <f t="shared" ca="1" si="16"/>
        <v>-0.56469202000000296</v>
      </c>
      <c r="O25" s="36">
        <f t="shared" ca="1" si="17"/>
        <v>2.7095640000008192E-2</v>
      </c>
      <c r="Q25" s="42">
        <f t="shared" ca="1" si="18"/>
        <v>-332.94339933000003</v>
      </c>
      <c r="R25" s="42">
        <f t="shared" ca="1" si="19"/>
        <v>-324.89470523</v>
      </c>
      <c r="S25" s="5" t="s">
        <v>92</v>
      </c>
      <c r="T25" s="84">
        <v>0</v>
      </c>
      <c r="U25" s="85">
        <f t="shared" ca="1" si="20"/>
        <v>0.3952740599999558</v>
      </c>
      <c r="V25" s="44">
        <f t="shared" ca="1" si="21"/>
        <v>-0.83503184000000985</v>
      </c>
      <c r="W25" s="85">
        <f t="shared" si="13"/>
        <v>0.12300000000000111</v>
      </c>
      <c r="X25" s="5" t="s">
        <v>92</v>
      </c>
      <c r="Y25" s="42">
        <f t="shared" ca="1" si="22"/>
        <v>0.3952740599999558</v>
      </c>
      <c r="Z25" s="42">
        <f t="shared" ca="1" si="23"/>
        <v>-0.83503183999999919</v>
      </c>
      <c r="AA25" s="42">
        <f t="shared" ca="1" si="24"/>
        <v>-0.40669201999998172</v>
      </c>
      <c r="AB25" s="42">
        <f t="shared" ca="1" si="25"/>
        <v>0.36009563999999905</v>
      </c>
      <c r="AC25" s="42">
        <f t="shared" ca="1" si="26"/>
        <v>0.80196607999993752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F13" zoomScaleNormal="100" workbookViewId="0">
      <selection activeCell="AC2" sqref="AC2:AH45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100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4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100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04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100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4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100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4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100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4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100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15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95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15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96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4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100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4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100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4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100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4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100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4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100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4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100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4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100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4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100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4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100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4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100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4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100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4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100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4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100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4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100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4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100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4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100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4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100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4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100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4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100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4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100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4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100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4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100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4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100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4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100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4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100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4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100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4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4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4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4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4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4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4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4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4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4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4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4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4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4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4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4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4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4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4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4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C36:AC37"/>
    <mergeCell ref="AC38:AC39"/>
    <mergeCell ref="AC40:AC41"/>
    <mergeCell ref="AC42:AC43"/>
    <mergeCell ref="AC44:AC45"/>
    <mergeCell ref="AC34:AC35"/>
    <mergeCell ref="AC24:AC25"/>
    <mergeCell ref="AC26:AC27"/>
    <mergeCell ref="AC28:AC29"/>
    <mergeCell ref="AC30:AC31"/>
    <mergeCell ref="AC32:AC33"/>
    <mergeCell ref="AC14:AC15"/>
    <mergeCell ref="AC16:AC17"/>
    <mergeCell ref="AC18:AC19"/>
    <mergeCell ref="AC20:AC21"/>
    <mergeCell ref="AC22:AC23"/>
    <mergeCell ref="AC2:AC3"/>
    <mergeCell ref="AC4:AC5"/>
    <mergeCell ref="AC6:AC7"/>
    <mergeCell ref="AC10:AC11"/>
    <mergeCell ref="AC12:AC13"/>
    <mergeCell ref="AC8:AC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14:A15"/>
    <mergeCell ref="A2:A3"/>
    <mergeCell ref="A4:A5"/>
    <mergeCell ref="A6:A7"/>
    <mergeCell ref="A10:A11"/>
    <mergeCell ref="A12:A13"/>
    <mergeCell ref="A8:A9"/>
    <mergeCell ref="A36:A37"/>
    <mergeCell ref="A38:A39"/>
    <mergeCell ref="A40:A41"/>
    <mergeCell ref="A42:A43"/>
    <mergeCell ref="A44:A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" workbookViewId="0">
      <selection activeCell="AB16" sqref="AB16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</row>
    <row r="5" spans="2:29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5" t="s">
        <v>9</v>
      </c>
      <c r="Y5" s="42">
        <f t="shared" ca="1" si="9"/>
        <v>0.58785613999997821</v>
      </c>
      <c r="Z5" s="42">
        <f t="shared" ca="1" si="10"/>
        <v>-0.13173776000002135</v>
      </c>
      <c r="AA5" s="42">
        <f t="shared" ca="1" si="11"/>
        <v>0.1377474399999965</v>
      </c>
      <c r="AB5" s="42">
        <f t="shared" ca="1" si="12"/>
        <v>-0.28019266000000975</v>
      </c>
      <c r="AC5" s="42">
        <f t="shared" ca="1" si="13"/>
        <v>0.45010869999998171</v>
      </c>
    </row>
    <row r="6" spans="2:29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</row>
    <row r="7" spans="2:29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</row>
    <row r="8" spans="2:29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</row>
    <row r="9" spans="2:29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4">D9+$Y$39</f>
        <v>-330.1297429</v>
      </c>
      <c r="R9" s="42">
        <f t="shared" ref="R9:R25" ca="1" si="15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</row>
    <row r="10" spans="2:29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4"/>
        <v>-320.52943210000001</v>
      </c>
      <c r="R10" s="42">
        <f t="shared" ca="1" si="15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</row>
    <row r="11" spans="2:29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4"/>
        <v>-309.19476320000001</v>
      </c>
      <c r="R11" s="42">
        <f t="shared" ca="1" si="15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</row>
    <row r="12" spans="2:29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4"/>
        <v>-290.64555580000001</v>
      </c>
      <c r="R12" s="42">
        <f t="shared" ca="1" si="15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</row>
    <row r="13" spans="2:29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4"/>
        <v>-268.3121678</v>
      </c>
      <c r="R13" s="42">
        <f t="shared" ca="1" si="15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</row>
    <row r="14" spans="2:29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4"/>
        <v>-342.33912450000003</v>
      </c>
      <c r="R14" s="42">
        <f t="shared" ca="1" si="15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</row>
    <row r="15" spans="2:29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4"/>
        <v>-350.76390320000002</v>
      </c>
      <c r="R15" s="42">
        <f t="shared" ca="1" si="15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</row>
    <row r="16" spans="2:29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4"/>
        <v>-357.63386439999999</v>
      </c>
      <c r="R16" s="42">
        <f t="shared" ca="1" si="15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5" t="s">
        <v>19</v>
      </c>
      <c r="Y16" s="42">
        <f t="shared" ca="1" si="9"/>
        <v>0.62410973000003622</v>
      </c>
      <c r="Z16" s="42">
        <f t="shared" ca="1" si="10"/>
        <v>-0.10062786999998252</v>
      </c>
      <c r="AA16" s="42">
        <f t="shared" ca="1" si="11"/>
        <v>0.46680683000005097</v>
      </c>
      <c r="AB16" s="42">
        <f t="shared" ca="1" si="12"/>
        <v>-0.13233316999997946</v>
      </c>
      <c r="AC16" s="42">
        <f t="shared" ca="1" si="13"/>
        <v>0.15730289999998526</v>
      </c>
    </row>
    <row r="17" spans="2:29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6">D17-C17-$J$4-0.5*$J$3</f>
        <v>7.7115569999978373E-2</v>
      </c>
      <c r="M17" s="36">
        <f t="shared" ref="M17:M25" ca="1" si="17">E17-C17-$J$6</f>
        <v>-1.1555867299999765</v>
      </c>
      <c r="N17" s="36">
        <f t="shared" ref="N17:N25" ca="1" si="18">F17-C17-0.5*$J$3</f>
        <v>1.0455069999970146E-2</v>
      </c>
      <c r="O17" s="36">
        <f t="shared" ref="O17:O25" ca="1" si="19">G17-C17-$J$5+0.5*$J$3</f>
        <v>-0.17402512999998043</v>
      </c>
      <c r="Q17" s="42">
        <f t="shared" ca="1" si="14"/>
        <v>-358.42367360000003</v>
      </c>
      <c r="R17" s="42">
        <f t="shared" ca="1" si="15"/>
        <v>-350.21237589999998</v>
      </c>
      <c r="S17" s="5" t="s">
        <v>20</v>
      </c>
      <c r="T17" s="84">
        <v>0</v>
      </c>
      <c r="U17" s="85">
        <f t="shared" ref="U17:U24" ca="1" si="20">Q17-C17-0.5*$Y$31-$Y$32</f>
        <v>0.49111556999996964</v>
      </c>
      <c r="V17" s="44">
        <f t="shared" ref="V17:V24" ca="1" si="21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</row>
    <row r="18" spans="2:29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6"/>
        <v>-0.14790589999996628</v>
      </c>
      <c r="M18" s="36">
        <f t="shared" ca="1" si="17"/>
        <v>-1.6305337999999612</v>
      </c>
      <c r="N18" s="36">
        <f t="shared" ca="1" si="18"/>
        <v>-0.19441999999998716</v>
      </c>
      <c r="O18" s="36">
        <f t="shared" ca="1" si="19"/>
        <v>0.62712789999998586</v>
      </c>
      <c r="Q18" s="42">
        <f t="shared" ca="1" si="14"/>
        <v>-338.26653099999999</v>
      </c>
      <c r="R18" s="42">
        <f t="shared" ca="1" si="15"/>
        <v>-330.30515889999998</v>
      </c>
      <c r="S18" s="5" t="s">
        <v>21</v>
      </c>
      <c r="T18" s="84">
        <v>0</v>
      </c>
      <c r="U18" s="85">
        <f t="shared" ca="1" si="20"/>
        <v>0.26609410000002498</v>
      </c>
      <c r="V18" s="44">
        <f t="shared" ca="1" si="21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</row>
    <row r="19" spans="2:29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6"/>
        <v>0.31295721000002485</v>
      </c>
      <c r="M19" s="36">
        <f t="shared" ca="1" si="17"/>
        <v>-1.0074585899999935</v>
      </c>
      <c r="N19" s="36">
        <f t="shared" ca="1" si="18"/>
        <v>0.17545720999998293</v>
      </c>
      <c r="O19" s="36">
        <f t="shared" ca="1" si="19"/>
        <v>1.3497799099999761</v>
      </c>
      <c r="Q19" s="42">
        <f t="shared" ca="1" si="14"/>
        <v>-325.57419909999999</v>
      </c>
      <c r="R19" s="42">
        <f t="shared" ca="1" si="15"/>
        <v>-317.45061490000001</v>
      </c>
      <c r="S19" s="5" t="s">
        <v>22</v>
      </c>
      <c r="T19" s="84">
        <v>0</v>
      </c>
      <c r="U19" s="85">
        <f t="shared" ca="1" si="20"/>
        <v>0.72695721000001612</v>
      </c>
      <c r="V19" s="44">
        <f t="shared" ca="1" si="21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</row>
    <row r="20" spans="2:29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6"/>
        <v>1.3630387699999917</v>
      </c>
      <c r="M20" s="36">
        <f t="shared" ca="1" si="17"/>
        <v>-0.21840282999999694</v>
      </c>
      <c r="N20" s="36">
        <f t="shared" ca="1" si="18"/>
        <v>1.0664497700000122</v>
      </c>
      <c r="O20" s="36">
        <f t="shared" ca="1" si="19"/>
        <v>1.5076586499999771</v>
      </c>
      <c r="Q20" s="42">
        <f t="shared" ca="1" si="14"/>
        <v>-277.86372460000001</v>
      </c>
      <c r="R20" s="42">
        <f t="shared" ca="1" si="15"/>
        <v>-270.0011662</v>
      </c>
      <c r="S20" s="5" t="s">
        <v>23</v>
      </c>
      <c r="T20" s="84">
        <v>0</v>
      </c>
      <c r="U20" s="85">
        <f t="shared" ca="1" si="20"/>
        <v>1.777038769999983</v>
      </c>
      <c r="V20" s="44">
        <f t="shared" ca="1" si="21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</row>
    <row r="21" spans="2:29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6"/>
        <v>-4.8906252999999928</v>
      </c>
      <c r="M21" s="36">
        <f t="shared" ca="1" si="17"/>
        <v>-5.5790619100000018</v>
      </c>
      <c r="N21" s="36">
        <f t="shared" ca="1" si="18"/>
        <v>-5.4163558199999855</v>
      </c>
      <c r="O21" s="36">
        <f t="shared" ca="1" si="19"/>
        <v>-5.2370855400000007</v>
      </c>
      <c r="Q21" s="42">
        <f t="shared" ca="1" si="14"/>
        <v>-262.81769506000001</v>
      </c>
      <c r="R21" s="42">
        <f t="shared" ca="1" si="15"/>
        <v>-254.06213167000001</v>
      </c>
      <c r="S21" s="5" t="s">
        <v>88</v>
      </c>
      <c r="T21" s="84">
        <v>0</v>
      </c>
      <c r="U21" s="85">
        <f t="shared" ca="1" si="20"/>
        <v>-4.476625300000002</v>
      </c>
      <c r="V21" s="44">
        <f t="shared" ca="1" si="21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2">Q21-C21-0.5*$Y$31-$Y$32</f>
        <v>-4.476625300000002</v>
      </c>
      <c r="Z21" s="42">
        <f t="shared" ref="Z21:Z25" ca="1" si="23">R21+$Y$33-$Y$32-$Y$31-C21</f>
        <v>-5.0000619100000279</v>
      </c>
      <c r="AA21" s="42">
        <f t="shared" ref="AA21:AA25" ca="1" si="24">F21+$Y$38-C21-0.5*$Y$31</f>
        <v>-5.2583558199999931</v>
      </c>
      <c r="AB21" s="42">
        <f t="shared" ref="AB21:AB22" ca="1" si="25">G21+$Y$41+0.5*$Y$31-C21-$Y$33</f>
        <v>-4.9040855400000094</v>
      </c>
      <c r="AC21" s="42">
        <f t="shared" ref="AC21:AC25" ca="1" si="26">Y21-AA21</f>
        <v>0.7817305199999911</v>
      </c>
    </row>
    <row r="22" spans="2:29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6"/>
        <v>-1.5307884700000156</v>
      </c>
      <c r="M22" s="36">
        <f t="shared" ca="1" si="17"/>
        <v>-0.91257251000001283</v>
      </c>
      <c r="N22" s="36">
        <f t="shared" ca="1" si="18"/>
        <v>-8.2638729999992666E-2</v>
      </c>
      <c r="O22" s="36">
        <f t="shared" ca="1" si="19"/>
        <v>-1.8788679000000079</v>
      </c>
      <c r="Q22" s="42">
        <f t="shared" ca="1" si="14"/>
        <v>-369.18055485000002</v>
      </c>
      <c r="R22" s="42">
        <f t="shared" ca="1" si="15"/>
        <v>-359.11833889000002</v>
      </c>
      <c r="S22" s="5" t="s">
        <v>89</v>
      </c>
      <c r="T22" s="84">
        <v>0</v>
      </c>
      <c r="U22" s="85">
        <f t="shared" ca="1" si="20"/>
        <v>-1.1167884700000243</v>
      </c>
      <c r="V22" s="44">
        <f t="shared" ca="1" si="21"/>
        <v>-0.33357251000002108</v>
      </c>
      <c r="W22" s="85">
        <f t="shared" si="0"/>
        <v>0.12300000000000111</v>
      </c>
      <c r="X22" s="5" t="s">
        <v>89</v>
      </c>
      <c r="Y22" s="42">
        <f t="shared" ca="1" si="22"/>
        <v>-1.1167884700000243</v>
      </c>
      <c r="Z22" s="42">
        <f t="shared" ca="1" si="23"/>
        <v>-0.33357251000001042</v>
      </c>
      <c r="AA22" s="42">
        <f t="shared" ca="1" si="24"/>
        <v>7.5361270000028568E-2</v>
      </c>
      <c r="AB22" s="42">
        <f t="shared" ca="1" si="25"/>
        <v>-1.5458679000000171</v>
      </c>
      <c r="AC22" s="42">
        <f t="shared" ca="1" si="26"/>
        <v>-1.1921497400000529</v>
      </c>
    </row>
    <row r="23" spans="2:29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6"/>
        <v>-0.17105209000000032</v>
      </c>
      <c r="M23" s="36">
        <f t="shared" ca="1" si="17"/>
        <v>-0.94931658000001029</v>
      </c>
      <c r="N23" s="36">
        <f t="shared" ca="1" si="18"/>
        <v>-5.2425410000019657E-2</v>
      </c>
      <c r="O23" s="36">
        <f t="shared" ca="1" si="19"/>
        <v>-0.8980098500000131</v>
      </c>
      <c r="Q23" s="42">
        <f t="shared" ca="1" si="14"/>
        <v>-375.80110242000001</v>
      </c>
      <c r="R23" s="42">
        <f t="shared" ca="1" si="15"/>
        <v>-367.13536691000002</v>
      </c>
      <c r="S23" s="5" t="s">
        <v>90</v>
      </c>
      <c r="T23" s="84">
        <v>0</v>
      </c>
      <c r="U23" s="85">
        <f t="shared" ca="1" si="20"/>
        <v>0.24294790999999094</v>
      </c>
      <c r="V23" s="44">
        <f t="shared" ca="1" si="21"/>
        <v>-0.37031658000001855</v>
      </c>
      <c r="W23" s="85">
        <f t="shared" si="0"/>
        <v>0.12300000000000111</v>
      </c>
      <c r="X23" s="5" t="s">
        <v>90</v>
      </c>
      <c r="Y23" s="42">
        <f t="shared" ca="1" si="22"/>
        <v>0.24294790999999094</v>
      </c>
      <c r="Z23" s="42">
        <f t="shared" ca="1" si="23"/>
        <v>-0.37031658000000789</v>
      </c>
      <c r="AA23" s="42">
        <f t="shared" ca="1" si="24"/>
        <v>0.10557459000000158</v>
      </c>
      <c r="AB23" s="42">
        <f ca="1">G23+$Y$41+0.5*$Y$31-C23-$Y$33</f>
        <v>-0.56500985000002224</v>
      </c>
      <c r="AC23" s="42">
        <f t="shared" ca="1" si="26"/>
        <v>0.13737331999998936</v>
      </c>
    </row>
    <row r="24" spans="2:29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6"/>
        <v>-0.20551500000000233</v>
      </c>
      <c r="M24" s="36">
        <f t="shared" ca="1" si="17"/>
        <v>-1.2844515099999914</v>
      </c>
      <c r="N24" s="36">
        <f t="shared" ca="1" si="18"/>
        <v>-0.27430691000001461</v>
      </c>
      <c r="O24" s="36">
        <f t="shared" ca="1" si="19"/>
        <v>-0.48903671999996368</v>
      </c>
      <c r="Q24" s="42">
        <f t="shared" ca="1" si="14"/>
        <v>-375.00431930000002</v>
      </c>
      <c r="R24" s="42">
        <f t="shared" ca="1" si="15"/>
        <v>-366.63925581000001</v>
      </c>
      <c r="S24" s="5" t="s">
        <v>91</v>
      </c>
      <c r="T24" s="84">
        <v>0</v>
      </c>
      <c r="U24" s="85">
        <f t="shared" ca="1" si="20"/>
        <v>0.20848499999998893</v>
      </c>
      <c r="V24" s="44">
        <f t="shared" ca="1" si="21"/>
        <v>-0.70545150999999962</v>
      </c>
      <c r="W24" s="85">
        <f t="shared" si="0"/>
        <v>0.12300000000000111</v>
      </c>
      <c r="X24" s="5" t="s">
        <v>91</v>
      </c>
      <c r="Y24" s="42">
        <f t="shared" ca="1" si="22"/>
        <v>0.20848499999998893</v>
      </c>
      <c r="Z24" s="42">
        <f t="shared" ca="1" si="23"/>
        <v>-0.70545150999998896</v>
      </c>
      <c r="AA24" s="42">
        <f t="shared" ca="1" si="24"/>
        <v>-0.11630690999999338</v>
      </c>
      <c r="AB24" s="42">
        <f t="shared" ref="AB24:AB25" ca="1" si="27">G24+$Y$41+0.5*$Y$31-C24-$Y$33</f>
        <v>-0.15603671999997282</v>
      </c>
      <c r="AC24" s="42">
        <f t="shared" ca="1" si="26"/>
        <v>0.32479190999998231</v>
      </c>
    </row>
    <row r="25" spans="2:29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6"/>
        <v>-0.53314096999998783</v>
      </c>
      <c r="M25" s="36">
        <f t="shared" ca="1" si="17"/>
        <v>-1.4947241099999875</v>
      </c>
      <c r="N25" s="36">
        <f t="shared" ca="1" si="18"/>
        <v>-0.24043185000000067</v>
      </c>
      <c r="O25" s="36">
        <f t="shared" ca="1" si="19"/>
        <v>-0.13864644000002135</v>
      </c>
      <c r="Q25" s="42">
        <f t="shared" ca="1" si="14"/>
        <v>-364.31114489999999</v>
      </c>
      <c r="R25" s="42">
        <f t="shared" ca="1" si="15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2"/>
        <v>-0.11914096999999657</v>
      </c>
      <c r="Z25" s="42">
        <f t="shared" ca="1" si="23"/>
        <v>-0.9157241099999851</v>
      </c>
      <c r="AA25" s="42">
        <f t="shared" ca="1" si="24"/>
        <v>-8.2431849999979434E-2</v>
      </c>
      <c r="AB25" s="42">
        <f t="shared" ca="1" si="27"/>
        <v>0.19435355999996951</v>
      </c>
      <c r="AC25" s="42">
        <f t="shared" ca="1" si="26"/>
        <v>-3.6709120000017137E-2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O3" sqref="O3:U24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N1" workbookViewId="0">
      <selection activeCell="X3" sqref="X3:AC25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</row>
    <row r="5" spans="1:29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2">D5+$Y$39</f>
        <v>-311.62740293000002</v>
      </c>
      <c r="R5" s="11">
        <f t="shared" ref="R5:R25" ca="1" si="13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</row>
    <row r="6" spans="1:29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2"/>
        <v>-311.14727561000001</v>
      </c>
      <c r="R6" s="15">
        <f t="shared" ca="1" si="13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</row>
    <row r="7" spans="1:29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2"/>
        <v>-310.67827470000003</v>
      </c>
      <c r="R7" s="11">
        <f t="shared" ca="1" si="13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</row>
    <row r="8" spans="1:29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2"/>
        <v>-309.93472695000003</v>
      </c>
      <c r="R8" s="15">
        <f t="shared" ca="1" si="13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</row>
    <row r="9" spans="1:29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2"/>
        <v>-309.23668563000001</v>
      </c>
      <c r="R9" s="11">
        <f t="shared" ca="1" si="13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</row>
    <row r="10" spans="1:29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2"/>
        <v>-308.22221479000001</v>
      </c>
      <c r="R10" s="15">
        <f t="shared" ca="1" si="13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</row>
    <row r="11" spans="1:29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2"/>
        <v>-306.88240891999999</v>
      </c>
      <c r="R11" s="11">
        <f t="shared" ca="1" si="13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</row>
    <row r="12" spans="1:29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2"/>
        <v>-304.96764368999999</v>
      </c>
      <c r="R12" s="15">
        <f t="shared" ca="1" si="13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</row>
    <row r="13" spans="1:29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2"/>
        <v>-302.66709731000003</v>
      </c>
      <c r="R13" s="11">
        <f t="shared" ca="1" si="13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</row>
    <row r="14" spans="1:29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2"/>
        <v>-311.48124952000001</v>
      </c>
      <c r="R14" s="15">
        <f t="shared" ca="1" si="13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</row>
    <row r="15" spans="1:29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2"/>
        <v>-312.45427140999999</v>
      </c>
      <c r="R15" s="11">
        <f t="shared" ca="1" si="13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</row>
    <row r="16" spans="1:29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2"/>
        <v>-312.31441827000003</v>
      </c>
      <c r="R16" s="15">
        <f t="shared" ca="1" si="13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</row>
    <row r="17" spans="1:29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2"/>
        <v>-311.99652503999999</v>
      </c>
      <c r="R17" s="11">
        <f t="shared" ca="1" si="13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</row>
    <row r="18" spans="1:29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2"/>
        <v>-310.42320698999998</v>
      </c>
      <c r="R18" s="15">
        <f t="shared" ca="1" si="13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</row>
    <row r="19" spans="1:29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2"/>
        <v>-308.84529533</v>
      </c>
      <c r="R19" s="11">
        <f t="shared" ca="1" si="13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</row>
    <row r="20" spans="1:29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2"/>
        <v>-303.78709734</v>
      </c>
      <c r="R20" s="15">
        <f t="shared" ca="1" si="13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</row>
    <row r="21" spans="1:29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4">D21-C21-$J$4-0.5*$J$3</f>
        <v>0.74694118999996162</v>
      </c>
      <c r="M21">
        <f t="shared" ref="M21:M25" ca="1" si="15">E21-C21-$J$6</f>
        <v>-0.14262045000003276</v>
      </c>
      <c r="N21">
        <f t="shared" ref="N21:N25" ca="1" si="16">F21-C21-0.5*$J$3</f>
        <v>0.5930943600000016</v>
      </c>
      <c r="O21">
        <f t="shared" ref="O21:O25" ca="1" si="17">G21-C21-$J$5+0.5*$J$3</f>
        <v>-0.5228017900000359</v>
      </c>
      <c r="P21" s="5"/>
      <c r="Q21" s="11">
        <f t="shared" ca="1" si="12"/>
        <v>-302.32385034000004</v>
      </c>
      <c r="R21" s="11">
        <f t="shared" ca="1" si="13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8">Y21-AA21</f>
        <v>0.40984682999993005</v>
      </c>
    </row>
    <row r="22" spans="1:29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4"/>
        <v>0.43368459999998121</v>
      </c>
      <c r="M22">
        <f t="shared" ca="1" si="15"/>
        <v>-0.83413873000000116</v>
      </c>
      <c r="N22">
        <f t="shared" ca="1" si="16"/>
        <v>0.5588085099999982</v>
      </c>
      <c r="O22">
        <f t="shared" ca="1" si="17"/>
        <v>-0.86352877000003536</v>
      </c>
      <c r="P22" s="5"/>
      <c r="Q22" s="15">
        <f t="shared" ca="1" si="12"/>
        <v>-314.43129698000001</v>
      </c>
      <c r="R22" s="15">
        <f t="shared" ca="1" si="13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8"/>
        <v>0.13087608999995304</v>
      </c>
    </row>
    <row r="23" spans="1:29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4"/>
        <v>0.65800366999995985</v>
      </c>
      <c r="M23">
        <f t="shared" ca="1" si="15"/>
        <v>-1.0086213499999932</v>
      </c>
      <c r="N23">
        <f t="shared" ca="1" si="16"/>
        <v>-0.17950853000002853</v>
      </c>
      <c r="O23">
        <f t="shared" ca="1" si="17"/>
        <v>-0.57628788000001441</v>
      </c>
      <c r="P23" s="5"/>
      <c r="Q23" s="11">
        <f t="shared" ca="1" si="12"/>
        <v>-314.10977839000003</v>
      </c>
      <c r="R23" s="11">
        <f t="shared" ca="1" si="13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8"/>
        <v>1.0935121999999584</v>
      </c>
    </row>
    <row r="24" spans="1:29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4"/>
        <v>0.60066707000003161</v>
      </c>
      <c r="M24">
        <f t="shared" ca="1" si="15"/>
        <v>-1.1835121199999836</v>
      </c>
      <c r="N24">
        <f t="shared" ca="1" si="16"/>
        <v>-1.0034099999991941E-2</v>
      </c>
      <c r="O24">
        <f t="shared" ca="1" si="17"/>
        <v>-5.3598339999969991E-2</v>
      </c>
      <c r="P24" s="5"/>
      <c r="Q24" s="15">
        <f t="shared" ca="1" si="12"/>
        <v>-313.80982649999999</v>
      </c>
      <c r="R24" s="15">
        <f t="shared" ca="1" si="13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8"/>
        <v>0.86670116999999358</v>
      </c>
    </row>
    <row r="25" spans="1:29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4"/>
        <v>0.60352952000004079</v>
      </c>
      <c r="M25">
        <f t="shared" ca="1" si="15"/>
        <v>-0.76991245999999514</v>
      </c>
      <c r="N25">
        <f t="shared" ca="1" si="16"/>
        <v>4.6143220000025575E-2</v>
      </c>
      <c r="O25">
        <f t="shared" ca="1" si="17"/>
        <v>0.66331119000003946</v>
      </c>
      <c r="P25" s="5"/>
      <c r="Q25" s="11">
        <f t="shared" ca="1" si="12"/>
        <v>-312.95985268999999</v>
      </c>
      <c r="R25" s="11">
        <f t="shared" ca="1" si="13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8"/>
        <v>0.81338629999998524</v>
      </c>
    </row>
    <row r="26" spans="1:29" x14ac:dyDescent="0.35">
      <c r="AA26" s="11"/>
    </row>
    <row r="27" spans="1:29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29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29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2:25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2:25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2:25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5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5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5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5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5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2:25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V41+X41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AC2" sqref="AC2:AH89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100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4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100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04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100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4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100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4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100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4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100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4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100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4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100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4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100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4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100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4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100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4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100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4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100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4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100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4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100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4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100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4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100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4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100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4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100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4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100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4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100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4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100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4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100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4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100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4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100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4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100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4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100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4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100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4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100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4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100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4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100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4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100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4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100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4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100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4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100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4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100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4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100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4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100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4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100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4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100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4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100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4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100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4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100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4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100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4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100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4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100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4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100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4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100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4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100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4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100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4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100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4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100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4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100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4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100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4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100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4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100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4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100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4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100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4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100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4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100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4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100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4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100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4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100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4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100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4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100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4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100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4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100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4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100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4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100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4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100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4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100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4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100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4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100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4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100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4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100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4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100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4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100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4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100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04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100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04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100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04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100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04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100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04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100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04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100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04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100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04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100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04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100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04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100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N12" zoomScaleNormal="100" workbookViewId="0">
      <selection activeCell="X3" sqref="X3:AC25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</row>
    <row r="5" spans="1:29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3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</row>
    <row r="6" spans="1:29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4">Q6-C6-0.5*$Y$31-$Y$32</f>
        <v>0.81123065999997124</v>
      </c>
      <c r="V6" s="18">
        <f t="shared" ref="V6:V24" ca="1" si="15">R6+$Y$33-C6-$Y$31-$Y$32</f>
        <v>-0.45812322000001515</v>
      </c>
      <c r="W6" s="17">
        <f t="shared" si="13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</row>
    <row r="7" spans="1:29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4"/>
        <v>0.1940988699999977</v>
      </c>
      <c r="V7" s="12">
        <f t="shared" ca="1" si="15"/>
        <v>-0.57266787000004271</v>
      </c>
      <c r="W7" s="83">
        <f t="shared" si="13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</row>
    <row r="8" spans="1:29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4"/>
        <v>0.52008887999999587</v>
      </c>
      <c r="V8" s="18">
        <f t="shared" ca="1" si="15"/>
        <v>-0.81547699999999779</v>
      </c>
      <c r="W8" s="17">
        <f t="shared" si="13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</row>
    <row r="9" spans="1:29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4"/>
        <v>0.67491033999998962</v>
      </c>
      <c r="V9" s="12">
        <f t="shared" ca="1" si="15"/>
        <v>-0.78158557000001494</v>
      </c>
      <c r="W9" s="83">
        <f t="shared" si="13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</row>
    <row r="10" spans="1:29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4"/>
        <v>1.0209230799999816</v>
      </c>
      <c r="V10" s="18">
        <f t="shared" ca="1" si="15"/>
        <v>-0.37493236000001318</v>
      </c>
      <c r="W10" s="17">
        <f t="shared" si="13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</row>
    <row r="11" spans="1:29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4"/>
        <v>1.0298563800000053</v>
      </c>
      <c r="V11" s="12">
        <f t="shared" ca="1" si="15"/>
        <v>4.5280069999979133E-2</v>
      </c>
      <c r="W11" s="83">
        <f t="shared" si="13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</row>
    <row r="12" spans="1:29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4"/>
        <v>1.1270856400000113</v>
      </c>
      <c r="V12" s="18">
        <f t="shared" ca="1" si="15"/>
        <v>0.39870331000001968</v>
      </c>
      <c r="W12" s="17">
        <f t="shared" si="13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</row>
    <row r="13" spans="1:29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4"/>
        <v>1.1097521399999479</v>
      </c>
      <c r="V13" s="12">
        <f t="shared" ca="1" si="15"/>
        <v>0.4401617899999799</v>
      </c>
      <c r="W13" s="83">
        <f t="shared" si="13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</row>
    <row r="14" spans="1:29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4"/>
        <v>-5.780025999997207E-2</v>
      </c>
      <c r="V14" s="18">
        <f t="shared" ca="1" si="15"/>
        <v>0.18990924000000931</v>
      </c>
      <c r="W14" s="17">
        <f t="shared" si="13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</row>
    <row r="15" spans="1:29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4"/>
        <v>0.19376752999999525</v>
      </c>
      <c r="V15" s="12">
        <f t="shared" ca="1" si="15"/>
        <v>-0.16965667000000551</v>
      </c>
      <c r="W15" s="83">
        <f t="shared" si="13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</row>
    <row r="16" spans="1:29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4"/>
        <v>0.77702769999995525</v>
      </c>
      <c r="V16" s="18">
        <f t="shared" ca="1" si="15"/>
        <v>-0.38009389000002258</v>
      </c>
      <c r="W16" s="17">
        <f t="shared" si="13"/>
        <v>0.12300000000000111</v>
      </c>
      <c r="X16" s="5" t="s">
        <v>19</v>
      </c>
      <c r="Y16" s="19">
        <f t="shared" ref="Y16:Y25" ca="1" si="16">Q16-C16-0.5*$Y$31-$Y$32</f>
        <v>0.77702769999995525</v>
      </c>
      <c r="Z16" s="11">
        <f t="shared" ref="Z16:Z25" ca="1" si="17">R16+$Y$33-$Y$32-$Y$31-C16</f>
        <v>-0.38009389000001192</v>
      </c>
      <c r="AA16" s="19">
        <f t="shared" ref="AA16:AA25" ca="1" si="18">F16+$Y$38-C16-0.5*$Y$31</f>
        <v>0.47271487000000256</v>
      </c>
      <c r="AB16" s="19">
        <f t="shared" ref="AB16:AB17" ca="1" si="19">G16+$Y$41+0.5*$Y$31-C16-$Y$33</f>
        <v>-0.14365954000004244</v>
      </c>
      <c r="AC16" s="19">
        <f t="shared" ref="AC16:AC25" ca="1" si="20">Y16-AA16</f>
        <v>0.30431282999995268</v>
      </c>
    </row>
    <row r="17" spans="1:29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4"/>
        <v>0.65724770999997162</v>
      </c>
      <c r="V17" s="12">
        <f t="shared" ca="1" si="15"/>
        <v>-0.55092654999999624</v>
      </c>
      <c r="W17" s="83">
        <f t="shared" si="13"/>
        <v>0.12300000000000111</v>
      </c>
      <c r="X17" s="5" t="s">
        <v>20</v>
      </c>
      <c r="Y17" s="19">
        <f t="shared" ca="1" si="16"/>
        <v>0.65724770999997162</v>
      </c>
      <c r="Z17" s="11">
        <f t="shared" ca="1" si="17"/>
        <v>-0.55092654999998558</v>
      </c>
      <c r="AA17" s="19">
        <f t="shared" ca="1" si="18"/>
        <v>0.14503129000001813</v>
      </c>
      <c r="AB17" s="19">
        <f t="shared" ca="1" si="19"/>
        <v>0.38491471999998517</v>
      </c>
      <c r="AC17" s="19">
        <f t="shared" ca="1" si="20"/>
        <v>0.51221641999995349</v>
      </c>
    </row>
    <row r="18" spans="1:29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4"/>
        <v>0.62777256999998343</v>
      </c>
      <c r="V18" s="18">
        <f t="shared" ca="1" si="15"/>
        <v>-0.76029333000003518</v>
      </c>
      <c r="W18" s="17">
        <f t="shared" si="13"/>
        <v>0.12300000000000111</v>
      </c>
      <c r="X18" s="5" t="s">
        <v>21</v>
      </c>
      <c r="Y18" s="19">
        <f t="shared" ca="1" si="16"/>
        <v>0.62777256999998343</v>
      </c>
      <c r="Z18" s="11">
        <f t="shared" ca="1" si="17"/>
        <v>-0.76029333000002453</v>
      </c>
      <c r="AA18" s="19">
        <f t="shared" ca="1" si="18"/>
        <v>1.3694009999992929E-2</v>
      </c>
      <c r="AB18" s="19">
        <f ca="1">G18+$Y$41+0.5*$Y$31-C18-$Y$33</f>
        <v>1.1493170299999651</v>
      </c>
      <c r="AC18" s="19">
        <f t="shared" ca="1" si="20"/>
        <v>0.6140785599999905</v>
      </c>
    </row>
    <row r="19" spans="1:29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4"/>
        <v>0.98564501000003446</v>
      </c>
      <c r="V19" s="12">
        <f t="shared" ca="1" si="15"/>
        <v>-0.13312520000000561</v>
      </c>
      <c r="W19" s="83">
        <f t="shared" si="13"/>
        <v>0.12300000000000111</v>
      </c>
      <c r="X19" s="5" t="s">
        <v>22</v>
      </c>
      <c r="Y19" s="19">
        <f t="shared" ca="1" si="16"/>
        <v>0.98564501000003446</v>
      </c>
      <c r="Z19" s="11">
        <f t="shared" ca="1" si="17"/>
        <v>-0.13312519999999495</v>
      </c>
      <c r="AA19" s="19">
        <f t="shared" ca="1" si="18"/>
        <v>0.36310239000004962</v>
      </c>
      <c r="AB19" s="19">
        <f t="shared" ref="AB19:AB25" ca="1" si="21">G19+$Y$41+0.5*$Y$31-C19-$Y$33</f>
        <v>1.4619356300000295</v>
      </c>
      <c r="AC19" s="19">
        <f t="shared" ca="1" si="20"/>
        <v>0.62254261999998484</v>
      </c>
    </row>
    <row r="20" spans="1:29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4"/>
        <v>1.1930280000000195</v>
      </c>
      <c r="V20" s="18">
        <f t="shared" ca="1" si="15"/>
        <v>0.46152047000002838</v>
      </c>
      <c r="W20" s="17">
        <f t="shared" si="13"/>
        <v>0.12300000000000111</v>
      </c>
      <c r="X20" s="5" t="s">
        <v>23</v>
      </c>
      <c r="Y20" s="19">
        <f t="shared" ca="1" si="16"/>
        <v>1.1930280000000195</v>
      </c>
      <c r="Z20" s="11">
        <f t="shared" ca="1" si="17"/>
        <v>0.46152047000003904</v>
      </c>
      <c r="AA20" s="19">
        <f t="shared" ca="1" si="18"/>
        <v>0.67845021000004913</v>
      </c>
      <c r="AB20" s="19">
        <f t="shared" ca="1" si="21"/>
        <v>1.7844259799999822</v>
      </c>
      <c r="AC20" s="19">
        <f t="shared" ca="1" si="20"/>
        <v>0.51457778999997039</v>
      </c>
    </row>
    <row r="21" spans="1:29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4"/>
        <v>1.285093789999955</v>
      </c>
      <c r="V21" s="12">
        <f t="shared" ca="1" si="15"/>
        <v>0.44673174999995879</v>
      </c>
      <c r="W21" s="83">
        <f t="shared" si="13"/>
        <v>0.12300000000000111</v>
      </c>
      <c r="X21" s="5" t="s">
        <v>88</v>
      </c>
      <c r="Y21" s="19">
        <f t="shared" ca="1" si="16"/>
        <v>1.285093789999955</v>
      </c>
      <c r="Z21" s="11">
        <f t="shared" ca="1" si="17"/>
        <v>0.44673174999996945</v>
      </c>
      <c r="AA21" s="19">
        <f t="shared" ca="1" si="18"/>
        <v>0.75059260000000272</v>
      </c>
      <c r="AB21" s="19">
        <f t="shared" ca="1" si="21"/>
        <v>0.85448170999996087</v>
      </c>
      <c r="AC21" s="19">
        <f t="shared" ca="1" si="20"/>
        <v>0.53450118999995233</v>
      </c>
    </row>
    <row r="22" spans="1:29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4"/>
        <v>0.64321990999996359</v>
      </c>
      <c r="V22" s="18">
        <f t="shared" ca="1" si="15"/>
        <v>-0.17398142000002892</v>
      </c>
      <c r="W22" s="17">
        <f t="shared" si="13"/>
        <v>0.12300000000000111</v>
      </c>
      <c r="X22" s="5" t="s">
        <v>89</v>
      </c>
      <c r="Y22" s="19">
        <f t="shared" ca="1" si="16"/>
        <v>0.64321990999996359</v>
      </c>
      <c r="Z22" s="11">
        <f t="shared" ca="1" si="17"/>
        <v>-0.17398142000001826</v>
      </c>
      <c r="AA22" s="19">
        <f t="shared" ca="1" si="18"/>
        <v>0.58550812000004093</v>
      </c>
      <c r="AB22" s="19">
        <f t="shared" ca="1" si="21"/>
        <v>-0.6690402700000373</v>
      </c>
      <c r="AC22" s="19">
        <f t="shared" ca="1" si="20"/>
        <v>5.7711789999922658E-2</v>
      </c>
    </row>
    <row r="23" spans="1:29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4"/>
        <v>0.71868042999999915</v>
      </c>
      <c r="V23" s="12">
        <f t="shared" ca="1" si="15"/>
        <v>-0.36308305000001084</v>
      </c>
      <c r="W23" s="83">
        <f t="shared" si="13"/>
        <v>0.12300000000000111</v>
      </c>
      <c r="X23" s="5" t="s">
        <v>90</v>
      </c>
      <c r="Y23" s="19">
        <f t="shared" ca="1" si="16"/>
        <v>0.71868042999999915</v>
      </c>
      <c r="Z23" s="11">
        <f t="shared" ca="1" si="17"/>
        <v>-0.36308305000000018</v>
      </c>
      <c r="AA23" s="19">
        <f t="shared" ca="1" si="18"/>
        <v>0.40512369999998832</v>
      </c>
      <c r="AB23" s="19">
        <f t="shared" ca="1" si="21"/>
        <v>-0.3862700999999884</v>
      </c>
      <c r="AC23" s="19">
        <f t="shared" ca="1" si="20"/>
        <v>0.31355673000001083</v>
      </c>
    </row>
    <row r="24" spans="1:29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4"/>
        <v>0.79346481999998986</v>
      </c>
      <c r="V24" s="18">
        <f t="shared" ca="1" si="15"/>
        <v>-0.48300240999999389</v>
      </c>
      <c r="W24" s="17">
        <f t="shared" si="13"/>
        <v>0.12300000000000111</v>
      </c>
      <c r="X24" s="5" t="s">
        <v>91</v>
      </c>
      <c r="Y24" s="19">
        <f t="shared" ca="1" si="16"/>
        <v>0.79346481999998986</v>
      </c>
      <c r="Z24" s="11">
        <f t="shared" ca="1" si="17"/>
        <v>-0.48300240999998323</v>
      </c>
      <c r="AA24" s="19">
        <f t="shared" ca="1" si="18"/>
        <v>0.25683430000003504</v>
      </c>
      <c r="AB24" s="19">
        <f t="shared" ca="1" si="21"/>
        <v>0.24785086999998107</v>
      </c>
      <c r="AC24" s="19">
        <f t="shared" ca="1" si="20"/>
        <v>0.53663051999995481</v>
      </c>
    </row>
    <row r="25" spans="1:29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6"/>
        <v>0.8149346599999987</v>
      </c>
      <c r="Z25" s="11">
        <f t="shared" ca="1" si="17"/>
        <v>-0.5247489999999857</v>
      </c>
      <c r="AA25" s="19">
        <f t="shared" ca="1" si="18"/>
        <v>0.15220984000001003</v>
      </c>
      <c r="AB25" s="19">
        <f t="shared" ca="1" si="21"/>
        <v>0.76870846999998044</v>
      </c>
      <c r="AC25" s="19">
        <f t="shared" ca="1" si="20"/>
        <v>0.66272481999998867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B39" zoomScale="85" zoomScaleNormal="85" workbookViewId="0">
      <selection activeCell="AC2" sqref="AC2:AH89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100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4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100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04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100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4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100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4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100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4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100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4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100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4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100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4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100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4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100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4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100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4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100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4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100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4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100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4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100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4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100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4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100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4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100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4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100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4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100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4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100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4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100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4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100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4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100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4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100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4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100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4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100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4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100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4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100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4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100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4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100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4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100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4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100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4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100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4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100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4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100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4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100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4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100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4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100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4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100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4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100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4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100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4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100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4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100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4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100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4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100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4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100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4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100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4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100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4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100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4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100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4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100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4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100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4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100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4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100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4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100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4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100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4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100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4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100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4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100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4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100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4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100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4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100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4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100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4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100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4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100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4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100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4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100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4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100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4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100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04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100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04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100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04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100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04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100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04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100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04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100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04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100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04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100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04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100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04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100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04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100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04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100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04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100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04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100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04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100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04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100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04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100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04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100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H1" zoomScale="85" zoomScaleNormal="85" workbookViewId="0">
      <selection activeCell="AB22" sqref="AB22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</row>
    <row r="5" spans="1:29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3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</row>
    <row r="6" spans="1:29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4">Q6-C6-0.5*$Y$31-$Y$32</f>
        <v>0.48009794999995137</v>
      </c>
      <c r="V6" s="18">
        <f t="shared" ref="V6:V25" ca="1" si="15">R6+$Y$33-C6-$Y$31-$Y$32</f>
        <v>-0.51848045000003751</v>
      </c>
      <c r="W6" s="17">
        <f t="shared" si="13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</row>
    <row r="7" spans="1:29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6">D7+$Y$39</f>
        <v>-319.97396530999998</v>
      </c>
      <c r="R7" s="15">
        <f t="shared" ref="R7:R25" ca="1" si="17">E7+$Y$40</f>
        <v>-311.71267986000004</v>
      </c>
      <c r="S7" t="s">
        <v>87</v>
      </c>
      <c r="T7" s="82">
        <v>0</v>
      </c>
      <c r="U7" s="83">
        <f t="shared" ca="1" si="14"/>
        <v>0.25191748000002434</v>
      </c>
      <c r="V7" s="12">
        <f t="shared" ca="1" si="15"/>
        <v>-0.76579707000002983</v>
      </c>
      <c r="W7" s="83">
        <f t="shared" si="13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</row>
    <row r="8" spans="1:29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6"/>
        <v>-317.15797963</v>
      </c>
      <c r="R8" s="15">
        <f t="shared" ca="1" si="17"/>
        <v>-309.35817134000001</v>
      </c>
      <c r="S8" t="s">
        <v>11</v>
      </c>
      <c r="T8" s="16">
        <v>0</v>
      </c>
      <c r="U8" s="17">
        <f t="shared" ca="1" si="14"/>
        <v>0.50287215999997414</v>
      </c>
      <c r="V8" s="18">
        <f t="shared" ca="1" si="15"/>
        <v>-0.97631955000003856</v>
      </c>
      <c r="W8" s="17">
        <f t="shared" si="13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</row>
    <row r="9" spans="1:29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6"/>
        <v>-314.67621969999999</v>
      </c>
      <c r="R9" s="11">
        <f t="shared" ca="1" si="17"/>
        <v>-306.80381160000002</v>
      </c>
      <c r="S9" t="s">
        <v>12</v>
      </c>
      <c r="T9" s="82">
        <v>0</v>
      </c>
      <c r="U9" s="83">
        <f t="shared" ca="1" si="14"/>
        <v>0.51792700999998686</v>
      </c>
      <c r="V9" s="12">
        <f t="shared" ca="1" si="15"/>
        <v>-0.88866489000004023</v>
      </c>
      <c r="W9" s="83">
        <f t="shared" si="13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</row>
    <row r="10" spans="1:29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6"/>
        <v>-311.56507403000001</v>
      </c>
      <c r="R10" s="15">
        <f t="shared" ca="1" si="17"/>
        <v>-303.74949083000001</v>
      </c>
      <c r="S10" t="s">
        <v>13</v>
      </c>
      <c r="T10" s="16">
        <v>0</v>
      </c>
      <c r="U10" s="17">
        <f t="shared" ca="1" si="14"/>
        <v>0.93075720000000928</v>
      </c>
      <c r="V10" s="18">
        <f t="shared" ca="1" si="15"/>
        <v>-0.53265959999999879</v>
      </c>
      <c r="W10" s="17">
        <f t="shared" si="13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</row>
    <row r="11" spans="1:29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8">D11-C11-$J$4-0.5*$J$3</f>
        <v>0.5167102899999807</v>
      </c>
      <c r="M11" s="5">
        <f t="shared" ref="M11:M25" ca="1" si="19">E11-C11-$J$6</f>
        <v>-0.53751253000000965</v>
      </c>
      <c r="N11" s="5">
        <f t="shared" ref="N11:N25" ca="1" si="20">F11-C11-0.5*$J$3</f>
        <v>0.25771429000001644</v>
      </c>
      <c r="O11" s="5">
        <f t="shared" ref="O11:O25" ca="1" si="21">G11-C11-$J$5+0.5*$J$3</f>
        <v>1.3419886299999839</v>
      </c>
      <c r="P11" s="5"/>
      <c r="Q11" s="15">
        <f t="shared" ca="1" si="16"/>
        <v>-307.50649034000003</v>
      </c>
      <c r="R11" s="15">
        <f t="shared" ca="1" si="17"/>
        <v>-299.11671316000002</v>
      </c>
      <c r="S11" s="5" t="s">
        <v>14</v>
      </c>
      <c r="T11" s="82">
        <v>0</v>
      </c>
      <c r="U11" s="83">
        <f t="shared" ca="1" si="14"/>
        <v>0.93071028999997196</v>
      </c>
      <c r="V11" s="12">
        <f t="shared" ca="1" si="15"/>
        <v>4.1487469999982096E-2</v>
      </c>
      <c r="W11" s="83">
        <f t="shared" si="13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</row>
    <row r="12" spans="1:29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8"/>
        <v>0.83482103999999735</v>
      </c>
      <c r="M12" s="5">
        <f t="shared" ca="1" si="19"/>
        <v>-0.18782816999998353</v>
      </c>
      <c r="N12" s="5">
        <f t="shared" ca="1" si="20"/>
        <v>0.55992252999998682</v>
      </c>
      <c r="O12" s="5">
        <f t="shared" ca="1" si="21"/>
        <v>1.2166793599999814</v>
      </c>
      <c r="P12" s="5"/>
      <c r="Q12" s="11">
        <f t="shared" ca="1" si="16"/>
        <v>-301.42486487000002</v>
      </c>
      <c r="R12" s="11">
        <f t="shared" ca="1" si="17"/>
        <v>-293.00351408</v>
      </c>
      <c r="S12" s="5" t="s">
        <v>15</v>
      </c>
      <c r="T12" s="16">
        <v>0</v>
      </c>
      <c r="U12" s="17">
        <f t="shared" ca="1" si="14"/>
        <v>1.2488210399999886</v>
      </c>
      <c r="V12" s="18">
        <f t="shared" ca="1" si="15"/>
        <v>0.39117183000000821</v>
      </c>
      <c r="W12" s="17">
        <f t="shared" si="13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</row>
    <row r="13" spans="1:29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8"/>
        <v>0.5007399100000387</v>
      </c>
      <c r="M13">
        <f t="shared" ca="1" si="19"/>
        <v>-0.29022711999999196</v>
      </c>
      <c r="N13">
        <f t="shared" ca="1" si="20"/>
        <v>0.51077869000004439</v>
      </c>
      <c r="O13">
        <f t="shared" ca="1" si="21"/>
        <v>-4.7459919999956579E-2</v>
      </c>
      <c r="P13" s="5"/>
      <c r="Q13" s="15">
        <f t="shared" ca="1" si="16"/>
        <v>-294.49554155999999</v>
      </c>
      <c r="R13" s="15">
        <f t="shared" ca="1" si="17"/>
        <v>-285.84250859000002</v>
      </c>
      <c r="S13" s="5" t="s">
        <v>16</v>
      </c>
      <c r="T13" s="82">
        <v>0</v>
      </c>
      <c r="U13" s="83">
        <f t="shared" ca="1" si="14"/>
        <v>0.91473991000002997</v>
      </c>
      <c r="V13" s="12">
        <f t="shared" ca="1" si="15"/>
        <v>0.28877287999999979</v>
      </c>
      <c r="W13" s="83">
        <f t="shared" si="13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</row>
    <row r="14" spans="1:29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8"/>
        <v>-0.88204482999999501</v>
      </c>
      <c r="M14">
        <f t="shared" ca="1" si="19"/>
        <v>-0.55292542000000289</v>
      </c>
      <c r="N14">
        <f t="shared" ca="1" si="20"/>
        <v>-0.88687902000004515</v>
      </c>
      <c r="O14">
        <f t="shared" ca="1" si="21"/>
        <v>-1.6420844300000303</v>
      </c>
      <c r="P14" s="5"/>
      <c r="Q14" s="15">
        <f t="shared" ca="1" si="16"/>
        <v>-320.01105877999998</v>
      </c>
      <c r="R14" s="15">
        <f t="shared" ca="1" si="17"/>
        <v>-310.23793936999999</v>
      </c>
      <c r="S14" s="5" t="s">
        <v>17</v>
      </c>
      <c r="T14" s="16">
        <v>0</v>
      </c>
      <c r="U14" s="17">
        <f t="shared" ca="1" si="14"/>
        <v>-0.46804483000000374</v>
      </c>
      <c r="V14" s="18">
        <f t="shared" ca="1" si="15"/>
        <v>2.6074579999988856E-2</v>
      </c>
      <c r="W14" s="17">
        <f t="shared" si="13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</row>
    <row r="15" spans="1:29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8"/>
        <v>-9.6783069999969218E-2</v>
      </c>
      <c r="M15">
        <f t="shared" ca="1" si="19"/>
        <v>-0.81962400999997875</v>
      </c>
      <c r="N15">
        <f t="shared" ca="1" si="20"/>
        <v>0.11732796000000389</v>
      </c>
      <c r="O15">
        <f t="shared" ca="1" si="21"/>
        <v>-1.1845594999999967</v>
      </c>
      <c r="P15" s="5"/>
      <c r="Q15" s="11">
        <f t="shared" ca="1" si="16"/>
        <v>-323.22794974999999</v>
      </c>
      <c r="R15" s="11">
        <f t="shared" ca="1" si="17"/>
        <v>-314.50679069</v>
      </c>
      <c r="S15" s="5" t="s">
        <v>18</v>
      </c>
      <c r="T15" s="82">
        <v>0</v>
      </c>
      <c r="U15" s="83">
        <f t="shared" ca="1" si="14"/>
        <v>0.31721693000002205</v>
      </c>
      <c r="V15" s="12">
        <f t="shared" ca="1" si="15"/>
        <v>-0.24062400999998701</v>
      </c>
      <c r="W15" s="83">
        <f t="shared" si="13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</row>
    <row r="16" spans="1:29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8"/>
        <v>0.16655464000000419</v>
      </c>
      <c r="M16">
        <f t="shared" ca="1" si="19"/>
        <v>-0.95536820000000411</v>
      </c>
      <c r="N16">
        <f t="shared" ca="1" si="20"/>
        <v>0.31564772000000785</v>
      </c>
      <c r="O16">
        <f t="shared" ca="1" si="21"/>
        <v>-0.6584599900000021</v>
      </c>
      <c r="P16" s="5"/>
      <c r="Q16" s="15">
        <f t="shared" ca="1" si="16"/>
        <v>-323.36034933000002</v>
      </c>
      <c r="R16" s="15">
        <f t="shared" ca="1" si="17"/>
        <v>-315.03827217000003</v>
      </c>
      <c r="S16" s="5" t="s">
        <v>19</v>
      </c>
      <c r="T16" s="16">
        <v>0</v>
      </c>
      <c r="U16" s="17">
        <f t="shared" ca="1" si="14"/>
        <v>0.58055463999999546</v>
      </c>
      <c r="V16" s="18">
        <f t="shared" ca="1" si="15"/>
        <v>-0.37636820000001237</v>
      </c>
      <c r="W16" s="17">
        <f t="shared" si="13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</row>
    <row r="17" spans="1:29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8"/>
        <v>0.17788076999999047</v>
      </c>
      <c r="M17">
        <f t="shared" ca="1" si="19"/>
        <v>-1.2853371500000268</v>
      </c>
      <c r="N17">
        <f t="shared" ca="1" si="20"/>
        <v>6.558231999996833E-2</v>
      </c>
      <c r="O17">
        <f t="shared" ca="1" si="21"/>
        <v>-0.36977170000002024</v>
      </c>
      <c r="P17" s="5"/>
      <c r="Q17" s="15">
        <f t="shared" ca="1" si="16"/>
        <v>-323.40962693</v>
      </c>
      <c r="R17" s="15">
        <f t="shared" ca="1" si="17"/>
        <v>-315.42884485000002</v>
      </c>
      <c r="S17" s="5" t="s">
        <v>20</v>
      </c>
      <c r="T17" s="82">
        <v>0</v>
      </c>
      <c r="U17" s="83">
        <f t="shared" ca="1" si="14"/>
        <v>0.59188076999998174</v>
      </c>
      <c r="V17" s="12">
        <f t="shared" ca="1" si="15"/>
        <v>-0.70633715000003505</v>
      </c>
      <c r="W17" s="83">
        <f t="shared" si="13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</row>
    <row r="18" spans="1:29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8"/>
        <v>0.19421808000003038</v>
      </c>
      <c r="M18" s="5">
        <f t="shared" ca="1" si="19"/>
        <v>-1.3739528599999691</v>
      </c>
      <c r="N18" s="5">
        <f t="shared" ca="1" si="20"/>
        <v>-0.17031548999995794</v>
      </c>
      <c r="O18" s="5">
        <f t="shared" ca="1" si="21"/>
        <v>0.70951940000001423</v>
      </c>
      <c r="P18" s="5"/>
      <c r="Q18" s="11">
        <f t="shared" ca="1" si="16"/>
        <v>-317.57058307</v>
      </c>
      <c r="R18" s="11">
        <f t="shared" ca="1" si="17"/>
        <v>-309.69475401</v>
      </c>
      <c r="S18" s="5" t="s">
        <v>21</v>
      </c>
      <c r="T18" s="16">
        <v>0</v>
      </c>
      <c r="U18" s="17">
        <f t="shared" ca="1" si="14"/>
        <v>0.60821808000002164</v>
      </c>
      <c r="V18" s="18">
        <f t="shared" ca="1" si="15"/>
        <v>-0.79495285999997733</v>
      </c>
      <c r="W18" s="17">
        <f t="shared" si="13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</row>
    <row r="19" spans="1:29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8"/>
        <v>0.45720604000000575</v>
      </c>
      <c r="M19" s="5">
        <f t="shared" ca="1" si="19"/>
        <v>-0.69791223999998842</v>
      </c>
      <c r="N19" s="5">
        <f t="shared" ca="1" si="20"/>
        <v>0.20932051999999812</v>
      </c>
      <c r="O19" s="5">
        <f t="shared" ca="1" si="21"/>
        <v>1.1094731099999913</v>
      </c>
      <c r="P19" s="5"/>
      <c r="Q19" s="15">
        <f t="shared" ca="1" si="16"/>
        <v>-313.36224441000002</v>
      </c>
      <c r="R19" s="15">
        <f t="shared" ca="1" si="17"/>
        <v>-305.07336269000001</v>
      </c>
      <c r="S19" s="5" t="s">
        <v>22</v>
      </c>
      <c r="T19" s="82">
        <v>0</v>
      </c>
      <c r="U19" s="83">
        <f t="shared" ca="1" si="14"/>
        <v>0.87120603999999702</v>
      </c>
      <c r="V19" s="12">
        <f t="shared" ca="1" si="15"/>
        <v>-0.11891223999999667</v>
      </c>
      <c r="W19" s="83">
        <f t="shared" si="13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</row>
    <row r="20" spans="1:29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8"/>
        <v>0.8700667600000318</v>
      </c>
      <c r="M20">
        <f t="shared" ca="1" si="19"/>
        <v>-0.11100705000000666</v>
      </c>
      <c r="N20">
        <f t="shared" ca="1" si="20"/>
        <v>0.67077348000002912</v>
      </c>
      <c r="O20">
        <f t="shared" ca="1" si="21"/>
        <v>1.4705671800000268</v>
      </c>
      <c r="P20" s="5"/>
      <c r="Q20" s="15">
        <f t="shared" ca="1" si="16"/>
        <v>-297.88155670999998</v>
      </c>
      <c r="R20" s="15">
        <f t="shared" ca="1" si="17"/>
        <v>-289.41863052000002</v>
      </c>
      <c r="S20" s="5" t="s">
        <v>23</v>
      </c>
      <c r="T20" s="16">
        <v>0</v>
      </c>
      <c r="U20" s="17">
        <f t="shared" ca="1" si="14"/>
        <v>1.2840667600000231</v>
      </c>
      <c r="V20" s="18">
        <f t="shared" ca="1" si="15"/>
        <v>0.46799294999998509</v>
      </c>
      <c r="W20" s="17">
        <f t="shared" si="13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</row>
    <row r="21" spans="1:29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8"/>
        <v>0.63785634999998164</v>
      </c>
      <c r="M21">
        <f t="shared" ca="1" si="19"/>
        <v>-0.16829782000001536</v>
      </c>
      <c r="N21">
        <f t="shared" ca="1" si="20"/>
        <v>0.42643700000001372</v>
      </c>
      <c r="O21">
        <f t="shared" ca="1" si="21"/>
        <v>0.40042543000002206</v>
      </c>
      <c r="P21" s="5"/>
      <c r="Q21" s="11">
        <f t="shared" ca="1" si="16"/>
        <v>-292.70097894000003</v>
      </c>
      <c r="R21" s="11">
        <f t="shared" ca="1" si="17"/>
        <v>-284.06313311000002</v>
      </c>
      <c r="S21" s="5" t="s">
        <v>88</v>
      </c>
      <c r="T21" s="82">
        <v>0</v>
      </c>
      <c r="U21" s="83">
        <f t="shared" ca="1" si="14"/>
        <v>1.0518563499999729</v>
      </c>
      <c r="V21" s="12">
        <f t="shared" ca="1" si="15"/>
        <v>0.41070217999997638</v>
      </c>
      <c r="W21" s="83">
        <f t="shared" si="13"/>
        <v>0.12300000000000111</v>
      </c>
      <c r="X21" s="5" t="s">
        <v>88</v>
      </c>
      <c r="Y21" s="19">
        <f t="shared" ref="Y21:Y25" ca="1" si="22">Q21-C21-0.5*$Y$31-$Y$32</f>
        <v>1.0518563499999729</v>
      </c>
      <c r="Z21" s="11">
        <f t="shared" ref="Z21:Z25" ca="1" si="23">R21+$Y$33-$Y$32-$Y$31-C21</f>
        <v>0.41070217999998704</v>
      </c>
      <c r="AA21" s="19">
        <f t="shared" ref="AA21:AA25" ca="1" si="24">F21+$Y$38-C21-0.5*$Y$31</f>
        <v>0.58443700000003496</v>
      </c>
      <c r="AB21" s="19">
        <f t="shared" ref="AB21:AB22" ca="1" si="25">G21+$Y$41+0.5*$Y$31-C21-$Y$33</f>
        <v>0.73342543000001292</v>
      </c>
      <c r="AC21" s="19">
        <f t="shared" ref="AC21:AC25" ca="1" si="26">Y21-AA21</f>
        <v>0.46741934999993795</v>
      </c>
    </row>
    <row r="22" spans="1:29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8"/>
        <v>-9.6130099999638396E-3</v>
      </c>
      <c r="M22">
        <f t="shared" ca="1" si="19"/>
        <v>-0.75812422000000801</v>
      </c>
      <c r="N22">
        <f t="shared" ca="1" si="20"/>
        <v>0.33603378000002904</v>
      </c>
      <c r="O22">
        <f t="shared" ca="1" si="21"/>
        <v>-1.1414777700000136</v>
      </c>
      <c r="P22" s="5"/>
      <c r="Q22" s="15">
        <f t="shared" ca="1" si="16"/>
        <v>-329.56689076999999</v>
      </c>
      <c r="R22" s="15">
        <f t="shared" ca="1" si="17"/>
        <v>-320.87140198000003</v>
      </c>
      <c r="S22" s="5" t="s">
        <v>89</v>
      </c>
      <c r="T22" s="16">
        <v>0</v>
      </c>
      <c r="U22" s="17">
        <f t="shared" ca="1" si="14"/>
        <v>0.40438699000002742</v>
      </c>
      <c r="V22" s="18">
        <f t="shared" ca="1" si="15"/>
        <v>-0.17912422000001627</v>
      </c>
      <c r="W22" s="17">
        <f t="shared" si="13"/>
        <v>0.12300000000000111</v>
      </c>
      <c r="X22" s="5" t="s">
        <v>89</v>
      </c>
      <c r="Y22" s="19">
        <f t="shared" ca="1" si="22"/>
        <v>0.40438699000002742</v>
      </c>
      <c r="Z22" s="11">
        <f t="shared" ca="1" si="23"/>
        <v>-0.17912422000000561</v>
      </c>
      <c r="AA22" s="19">
        <f t="shared" ca="1" si="24"/>
        <v>0.49403378000005027</v>
      </c>
      <c r="AB22" s="19">
        <f t="shared" ca="1" si="25"/>
        <v>-0.80847777000002274</v>
      </c>
      <c r="AC22" s="19">
        <f t="shared" ca="1" si="26"/>
        <v>-8.9646790000022847E-2</v>
      </c>
    </row>
    <row r="23" spans="1:29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8"/>
        <v>-3.0738699999912633E-3</v>
      </c>
      <c r="M23">
        <f t="shared" ca="1" si="19"/>
        <v>-1.034334610000025</v>
      </c>
      <c r="N23">
        <f t="shared" ca="1" si="20"/>
        <v>0.18085916000000379</v>
      </c>
      <c r="O23">
        <f t="shared" ca="1" si="21"/>
        <v>-0.92078188000001182</v>
      </c>
      <c r="P23" s="5"/>
      <c r="Q23" s="15">
        <f t="shared" ca="1" si="16"/>
        <v>-329.6971595</v>
      </c>
      <c r="R23" s="15">
        <f t="shared" ca="1" si="17"/>
        <v>-321.28442024000003</v>
      </c>
      <c r="S23" s="5" t="s">
        <v>90</v>
      </c>
      <c r="T23" s="82">
        <v>0</v>
      </c>
      <c r="U23" s="83">
        <f t="shared" ca="1" si="14"/>
        <v>0.41092613</v>
      </c>
      <c r="V23" s="12">
        <f t="shared" ca="1" si="15"/>
        <v>-0.45533461000003328</v>
      </c>
      <c r="W23" s="83">
        <f t="shared" si="13"/>
        <v>0.12300000000000111</v>
      </c>
      <c r="X23" s="5" t="s">
        <v>90</v>
      </c>
      <c r="Y23" s="19">
        <f t="shared" ca="1" si="22"/>
        <v>0.41092613</v>
      </c>
      <c r="Z23" s="11">
        <f t="shared" ca="1" si="23"/>
        <v>-0.45533461000002262</v>
      </c>
      <c r="AA23" s="19">
        <f t="shared" ca="1" si="24"/>
        <v>0.33885916000002503</v>
      </c>
      <c r="AB23" s="19">
        <f ca="1">G23+$Y$41+0.5*$Y$31-C23-$Y$33</f>
        <v>-0.58778188000002096</v>
      </c>
      <c r="AC23" s="19">
        <f t="shared" ca="1" si="26"/>
        <v>7.2066969999974972E-2</v>
      </c>
    </row>
    <row r="24" spans="1:29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8"/>
        <v>0.34671938000001346</v>
      </c>
      <c r="M24">
        <f t="shared" ca="1" si="19"/>
        <v>-1.1502474899999644</v>
      </c>
      <c r="N24">
        <f t="shared" ca="1" si="20"/>
        <v>7.1027050000047165E-2</v>
      </c>
      <c r="O24">
        <f t="shared" ca="1" si="21"/>
        <v>-0.32468978999999853</v>
      </c>
      <c r="P24" s="5"/>
      <c r="Q24" s="11">
        <f t="shared" ca="1" si="16"/>
        <v>-329.23355865000002</v>
      </c>
      <c r="R24" s="11">
        <f t="shared" ca="1" si="17"/>
        <v>-321.28652552</v>
      </c>
      <c r="S24" s="5" t="s">
        <v>91</v>
      </c>
      <c r="T24" s="16">
        <v>0</v>
      </c>
      <c r="U24" s="17">
        <f t="shared" ca="1" si="14"/>
        <v>0.76071938000000472</v>
      </c>
      <c r="V24" s="18">
        <f t="shared" ca="1" si="15"/>
        <v>-0.57124748999997266</v>
      </c>
      <c r="W24" s="17">
        <f t="shared" si="13"/>
        <v>0.12300000000000111</v>
      </c>
      <c r="X24" s="5" t="s">
        <v>91</v>
      </c>
      <c r="Y24" s="19">
        <f t="shared" ca="1" si="22"/>
        <v>0.76071938000000472</v>
      </c>
      <c r="Z24" s="11">
        <f t="shared" ca="1" si="23"/>
        <v>-0.571247489999962</v>
      </c>
      <c r="AA24" s="19">
        <f t="shared" ca="1" si="24"/>
        <v>0.2290270500000684</v>
      </c>
      <c r="AB24" s="19">
        <f t="shared" ref="AB24:AB25" ca="1" si="27">G24+$Y$41+0.5*$Y$31-C24-$Y$33</f>
        <v>8.310209999992324E-3</v>
      </c>
      <c r="AC24" s="19">
        <f t="shared" ca="1" si="26"/>
        <v>0.53169232999993632</v>
      </c>
    </row>
    <row r="25" spans="1:29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8"/>
        <v>0.13589330000000954</v>
      </c>
      <c r="M25" s="5">
        <f t="shared" ca="1" si="19"/>
        <v>-1.3455247499999761</v>
      </c>
      <c r="N25" s="5">
        <f t="shared" ca="1" si="20"/>
        <v>-0.18941011999999846</v>
      </c>
      <c r="O25" s="5">
        <f t="shared" ca="1" si="21"/>
        <v>-4.8019270000016601E-2</v>
      </c>
      <c r="P25" s="5"/>
      <c r="Q25" s="15">
        <f t="shared" ca="1" si="16"/>
        <v>-326.30318244</v>
      </c>
      <c r="R25" s="15">
        <f t="shared" ca="1" si="17"/>
        <v>-318.34060048999999</v>
      </c>
      <c r="S25" s="5" t="s">
        <v>92</v>
      </c>
      <c r="T25" s="82">
        <v>0</v>
      </c>
      <c r="U25" s="83">
        <f t="shared" ca="1" si="14"/>
        <v>0.54989330000000081</v>
      </c>
      <c r="V25" s="12">
        <f t="shared" ca="1" si="15"/>
        <v>-0.76652474999998432</v>
      </c>
      <c r="W25" s="83">
        <f t="shared" si="13"/>
        <v>0.12300000000000111</v>
      </c>
      <c r="X25" s="5" t="s">
        <v>92</v>
      </c>
      <c r="Y25" s="19">
        <f t="shared" ca="1" si="22"/>
        <v>0.54989330000000081</v>
      </c>
      <c r="Z25" s="11">
        <f t="shared" ca="1" si="23"/>
        <v>-0.76652474999997366</v>
      </c>
      <c r="AA25" s="19">
        <f t="shared" ca="1" si="24"/>
        <v>-3.1410119999977226E-2</v>
      </c>
      <c r="AB25" s="19">
        <f t="shared" ca="1" si="27"/>
        <v>0.28498072999997426</v>
      </c>
      <c r="AC25" s="19">
        <f t="shared" ca="1" si="26"/>
        <v>0.58130341999997803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66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100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4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100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04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100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4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100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4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100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4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100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4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100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4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100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4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100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4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100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4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100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4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100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4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100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4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100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4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100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4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100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4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100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4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100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4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100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4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100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4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100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4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100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4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100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4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100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4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100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4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>
        <f t="shared" ref="L27" si="62">MIN(C27:C31)</f>
        <v>-318.12430948000002</v>
      </c>
      <c r="M27">
        <f t="shared" ref="M27" si="63">MIN(D27:D31)</f>
        <v>-309.52675642999998</v>
      </c>
      <c r="N27">
        <f t="shared" ref="N27" si="64">MIN(E27:E31)</f>
        <v>-299.81696727000002</v>
      </c>
      <c r="O27">
        <f t="shared" ref="O27" si="65">MIN(F27:F31)</f>
        <v>-305.13437262000002</v>
      </c>
      <c r="AA27">
        <f t="shared" si="7"/>
        <v>-296.03595534999999</v>
      </c>
      <c r="AC27" s="100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4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6">INDEX($B$2:$B$6, MATCH(MIN(C27:C31),C27:C31,0))</f>
        <v>hollow1</v>
      </c>
      <c r="M28" s="63" t="str">
        <f t="shared" ref="M28" si="67">INDEX($B$2:$B$6, MATCH(MIN(D27:D31),D27:D31,0))</f>
        <v>hollow2</v>
      </c>
      <c r="N28" s="63" t="str">
        <f t="shared" ref="N28" si="68">INDEX($B$2:$B$6, MATCH(MIN(E27:E31),E27:E31,0))</f>
        <v>hollow4</v>
      </c>
      <c r="O28" s="63" t="str">
        <f t="shared" ref="O28" si="69">INDEX($B$2:$B$6, MATCH(MIN(F27:F31),F27:F31,0))</f>
        <v>hollow2</v>
      </c>
      <c r="AA28">
        <f t="shared" si="7"/>
        <v>-296.03595534999999</v>
      </c>
      <c r="AC28" s="100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4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100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4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100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4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100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4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70">MIN(D32:D36)-D32</f>
        <v>-0.27136745999996492</v>
      </c>
      <c r="I32">
        <f t="shared" ref="I32" si="71">MIN(E32:E36)-E32</f>
        <v>-0.15056506999997055</v>
      </c>
      <c r="J32">
        <f t="shared" ref="J32" si="72">MIN(F32:F36)-F32</f>
        <v>-0.437607689999993</v>
      </c>
      <c r="L32">
        <f t="shared" ref="L32" si="73">MIN(C32:C36)</f>
        <v>-314.06519364000002</v>
      </c>
      <c r="M32">
        <f t="shared" ref="M32" si="74">MIN(D32:D36)</f>
        <v>-305.54143350999999</v>
      </c>
      <c r="N32">
        <f t="shared" ref="N32" si="75">MIN(E32:E36)</f>
        <v>-295.58529301999999</v>
      </c>
      <c r="O32">
        <f t="shared" ref="O32" si="76">MIN(F32:F36)</f>
        <v>-300.97258842999997</v>
      </c>
      <c r="AA32">
        <f t="shared" si="7"/>
        <v>-292.04746401</v>
      </c>
      <c r="AC32" s="100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4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7">INDEX($B$2:$B$6, MATCH(MIN(C32:C36),C32:C36,0))</f>
        <v>hollow1</v>
      </c>
      <c r="M33" s="63" t="str">
        <f t="shared" ref="M33" si="78">INDEX($B$2:$B$6, MATCH(MIN(D32:D36),D32:D36,0))</f>
        <v>hollow1</v>
      </c>
      <c r="N33" s="63" t="str">
        <f t="shared" ref="N33" si="79">INDEX($B$2:$B$6, MATCH(MIN(E32:E36),E32:E36,0))</f>
        <v>hollow2</v>
      </c>
      <c r="O33" s="63" t="str">
        <f t="shared" ref="O33" si="80">INDEX($B$2:$B$6, MATCH(MIN(F32:F36),F32:F36,0))</f>
        <v>hollow2</v>
      </c>
      <c r="AA33">
        <f t="shared" si="7"/>
        <v>-292.04746401</v>
      </c>
      <c r="AC33" s="100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4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100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4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100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4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100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4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1">MIN(D37:D41)-D37</f>
        <v>0</v>
      </c>
      <c r="I37">
        <f t="shared" ref="I37" si="82">MIN(E37:E41)-E37</f>
        <v>-0.27914709000003768</v>
      </c>
      <c r="J37">
        <f t="shared" ref="J37" si="83">MIN(F37:F41)-F37</f>
        <v>-0.53649275999998736</v>
      </c>
      <c r="L37">
        <f t="shared" ref="L37" si="84">MIN(C37:C41)</f>
        <v>-308.38763731</v>
      </c>
      <c r="M37">
        <f t="shared" ref="M37" si="85">MIN(D37:D41)</f>
        <v>-299.44449441</v>
      </c>
      <c r="N37">
        <f t="shared" ref="N37" si="86">MIN(E37:E41)</f>
        <v>-290.03029421000002</v>
      </c>
      <c r="O37">
        <f t="shared" ref="O37" si="87">MIN(F37:F41)</f>
        <v>-295.30525970999997</v>
      </c>
      <c r="AA37">
        <f t="shared" si="7"/>
        <v>-286.78248882999998</v>
      </c>
      <c r="AC37" s="100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4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8">INDEX($B$2:$B$6, MATCH(MIN(C37:C41),C37:C41,0))</f>
        <v>hollow4</v>
      </c>
      <c r="M38" s="63" t="str">
        <f t="shared" ref="M38" si="89">INDEX($B$2:$B$6, MATCH(MIN(D37:D41),D37:D41,0))</f>
        <v>top</v>
      </c>
      <c r="N38" s="63" t="str">
        <f t="shared" ref="N38" si="90">INDEX($B$2:$B$6, MATCH(MIN(E37:E41),E37:E41,0))</f>
        <v>hollow2</v>
      </c>
      <c r="O38" s="63" t="str">
        <f t="shared" ref="O38" si="91">INDEX($B$2:$B$6, MATCH(MIN(F37:F41),F37:F41,0))</f>
        <v>hollow2</v>
      </c>
      <c r="AA38">
        <f t="shared" si="7"/>
        <v>-286.78248882999998</v>
      </c>
      <c r="AC38" s="100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4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100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4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100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4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100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4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2">MIN(D42:D46)-D42</f>
        <v>0</v>
      </c>
      <c r="I42">
        <f t="shared" ref="I42" si="93">MIN(E42:E46)-E42</f>
        <v>-4.2808680000007371E-2</v>
      </c>
      <c r="J42">
        <f t="shared" ref="J42" si="94">MIN(F42:F46)-F42</f>
        <v>-0.55711817999997493</v>
      </c>
      <c r="L42">
        <f t="shared" ref="L42" si="95">MIN(C42:C46)</f>
        <v>-300.09356946000003</v>
      </c>
      <c r="M42">
        <f t="shared" ref="M42" si="96">MIN(D42:D46)</f>
        <v>-291.1687551</v>
      </c>
      <c r="N42">
        <f t="shared" ref="N42" si="97">MIN(E42:E46)</f>
        <v>-281.87376304999998</v>
      </c>
      <c r="O42">
        <f t="shared" ref="O42" si="98">MIN(F42:F46)</f>
        <v>-287.37416127</v>
      </c>
      <c r="AA42">
        <f t="shared" si="7"/>
        <v>-278.84469228</v>
      </c>
      <c r="AC42" s="100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4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9">INDEX($B$2:$B$6, MATCH(MIN(C42:C46),C42:C46,0))</f>
        <v>hollow4</v>
      </c>
      <c r="M43" s="63" t="str">
        <f t="shared" ref="M43" si="100">INDEX($B$2:$B$6, MATCH(MIN(D42:D46),D42:D46,0))</f>
        <v>top</v>
      </c>
      <c r="N43" s="63" t="str">
        <f t="shared" ref="N43" si="101">INDEX($B$2:$B$6, MATCH(MIN(E42:E46),E42:E46,0))</f>
        <v>hollow4</v>
      </c>
      <c r="O43" s="63" t="str">
        <f t="shared" ref="O43" si="102">INDEX($B$2:$B$6, MATCH(MIN(F42:F46),F42:F46,0))</f>
        <v>hollow1</v>
      </c>
      <c r="AA43">
        <f t="shared" si="7"/>
        <v>-278.84469228</v>
      </c>
      <c r="AC43" s="100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4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100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4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100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4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100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4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3">MIN(D47:D51)-D47</f>
        <v>-0.2935691600000041</v>
      </c>
      <c r="I47">
        <f t="shared" ref="I47" si="104">MIN(E47:E51)-E47</f>
        <v>0</v>
      </c>
      <c r="J47">
        <f t="shared" ref="J47" si="105">MIN(F47:F51)-F47</f>
        <v>-0.29339369999996734</v>
      </c>
      <c r="L47">
        <f t="shared" ref="L47" si="106">MIN(C47:C51)</f>
        <v>-291.06499754999999</v>
      </c>
      <c r="M47">
        <f t="shared" ref="M47" si="107">MIN(D47:D51)</f>
        <v>-281.99644767000001</v>
      </c>
      <c r="N47">
        <f t="shared" ref="N47" si="108">MIN(E47:E51)</f>
        <v>-272.50499129000002</v>
      </c>
      <c r="O47">
        <f t="shared" ref="O47" si="109">MIN(F47:F51)</f>
        <v>-278.71437537999998</v>
      </c>
      <c r="AA47">
        <f t="shared" si="7"/>
        <v>-269.41707740999999</v>
      </c>
      <c r="AC47" s="100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4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10">INDEX($B$2:$B$6, MATCH(MIN(C47:C51),C47:C51,0))</f>
        <v>hollow1</v>
      </c>
      <c r="M48" s="63" t="str">
        <f t="shared" ref="M48" si="111">INDEX($B$2:$B$6, MATCH(MIN(D47:D51),D47:D51,0))</f>
        <v>top2</v>
      </c>
      <c r="N48" s="63" t="str">
        <f t="shared" ref="N48" si="112">INDEX($B$2:$B$6, MATCH(MIN(E47:E51),E47:E51,0))</f>
        <v>top</v>
      </c>
      <c r="O48" s="63" t="str">
        <f t="shared" ref="O48" si="113">INDEX($B$2:$B$6, MATCH(MIN(F47:F51),F47:F51,0))</f>
        <v>hollow2</v>
      </c>
      <c r="AA48">
        <f t="shared" si="7"/>
        <v>-269.41707740999999</v>
      </c>
      <c r="AC48" s="100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4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100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4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100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4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100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4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4">MIN(D52:D56)-D52</f>
        <v>-0.80684826999998904</v>
      </c>
      <c r="I52">
        <f t="shared" ref="I52" si="115">MIN(E52:E56)-E52</f>
        <v>-1.9671579700000166</v>
      </c>
      <c r="J52">
        <f t="shared" ref="J52" si="116">MIN(F52:F56)-F52</f>
        <v>-0.73373374999999896</v>
      </c>
      <c r="L52">
        <f t="shared" ref="L52" si="117">MIN(C52:C56)</f>
        <v>-325.28869422999998</v>
      </c>
      <c r="M52">
        <f t="shared" ref="M52" si="118">MIN(D52:D56)</f>
        <v>-315.68893772000001</v>
      </c>
      <c r="N52">
        <f t="shared" ref="N52" si="119">MIN(E52:E56)</f>
        <v>-306.87248758999999</v>
      </c>
      <c r="O52">
        <f t="shared" ref="O52" si="120">MIN(F52:F56)</f>
        <v>-313.22841228999999</v>
      </c>
      <c r="AA52">
        <f t="shared" si="7"/>
        <v>-302.18925858</v>
      </c>
      <c r="AC52" s="100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4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1">INDEX($B$2:$B$6, MATCH(MIN(C52:C56),C52:C56,0))</f>
        <v>top2</v>
      </c>
      <c r="M53" s="63" t="str">
        <f t="shared" ref="M53" si="122">INDEX($B$2:$B$6, MATCH(MIN(D52:D56),D52:D56,0))</f>
        <v>top2</v>
      </c>
      <c r="N53" s="63" t="str">
        <f t="shared" ref="N53" si="123">INDEX($B$2:$B$6, MATCH(MIN(E52:E56),E52:E56,0))</f>
        <v>top2</v>
      </c>
      <c r="O53" s="63" t="str">
        <f t="shared" ref="O53" si="124">INDEX($B$2:$B$6, MATCH(MIN(F52:F56),F52:F56,0))</f>
        <v>hollow1</v>
      </c>
      <c r="AA53">
        <f t="shared" si="7"/>
        <v>-302.18925858</v>
      </c>
      <c r="AC53" s="100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4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100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4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100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4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100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4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5">MIN(D57:D61)-D57</f>
        <v>0</v>
      </c>
      <c r="I57">
        <f t="shared" ref="I57" si="126">MIN(E57:E61)-E57</f>
        <v>-0.19679370000000063</v>
      </c>
      <c r="J57">
        <f t="shared" ref="J57" si="127">MIN(F57:F61)-F57</f>
        <v>-1.0467979999987165E-2</v>
      </c>
      <c r="L57">
        <f t="shared" ref="L57" si="128">MIN(C57:C61)</f>
        <v>-329.03993204</v>
      </c>
      <c r="M57">
        <f t="shared" ref="M57" si="129">MIN(D57:D61)</f>
        <v>-319.80021827000002</v>
      </c>
      <c r="N57">
        <f t="shared" ref="N57" si="130">MIN(E57:E61)</f>
        <v>-310.12369826999998</v>
      </c>
      <c r="O57">
        <f t="shared" ref="O57" si="131">MIN(F57:F61)</f>
        <v>-317.35251335999999</v>
      </c>
      <c r="AA57">
        <f t="shared" si="7"/>
        <v>-306.98385192000001</v>
      </c>
      <c r="AC57" s="100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4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2">INDEX($B$2:$B$6, MATCH(MIN(C57:C61),C57:C61,0))</f>
        <v>hollow4</v>
      </c>
      <c r="M58" s="63" t="str">
        <f t="shared" ref="M58" si="133">INDEX($B$2:$B$6, MATCH(MIN(D57:D61),D57:D61,0))</f>
        <v>top</v>
      </c>
      <c r="N58" s="63" t="str">
        <f t="shared" ref="N58" si="134">INDEX($B$2:$B$6, MATCH(MIN(E57:E61),E57:E61,0))</f>
        <v>hollow2</v>
      </c>
      <c r="O58" s="63" t="str">
        <f t="shared" ref="O58" si="135">INDEX($B$2:$B$6, MATCH(MIN(F57:F61),F57:F61,0))</f>
        <v>hollow4</v>
      </c>
      <c r="AA58">
        <f t="shared" si="7"/>
        <v>-306.98385192000001</v>
      </c>
      <c r="AC58" s="100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4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100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4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100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4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100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4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6">MIN(D62:D66)-D62</f>
        <v>-7.7576110000052267E-2</v>
      </c>
      <c r="I62">
        <f t="shared" ref="I62" si="137">MIN(E62:E66)-E62</f>
        <v>-0.1100157199999785</v>
      </c>
      <c r="J62">
        <f t="shared" ref="J62" si="138">MIN(F62:F66)-F62</f>
        <v>-0.19558892999998534</v>
      </c>
      <c r="L62">
        <f t="shared" ref="L62" si="139">MIN(C62:C66)</f>
        <v>-329.47671903999998</v>
      </c>
      <c r="M62">
        <f t="shared" ref="M62" si="140">MIN(D62:D66)</f>
        <v>-320.53994182000002</v>
      </c>
      <c r="N62">
        <f t="shared" ref="N62" si="141">MIN(E62:E66)</f>
        <v>-310.80431396</v>
      </c>
      <c r="O62">
        <f t="shared" ref="O62" si="142">MIN(F62:F66)</f>
        <v>-317.38460947999999</v>
      </c>
      <c r="AA62">
        <f t="shared" si="7"/>
        <v>-307.56603160999998</v>
      </c>
      <c r="AC62" s="100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4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3">INDEX($B$2:$B$6, MATCH(MIN(C62:C66),C62:C66,0))</f>
        <v>top</v>
      </c>
      <c r="M63" s="63" t="str">
        <f t="shared" ref="M63" si="144">INDEX($B$2:$B$6, MATCH(MIN(D62:D66),D62:D66,0))</f>
        <v>hollow2</v>
      </c>
      <c r="N63" s="63" t="str">
        <f t="shared" ref="N63" si="145">INDEX($B$2:$B$6, MATCH(MIN(E62:E66),E62:E66,0))</f>
        <v>hollow2</v>
      </c>
      <c r="O63" s="63" t="str">
        <f t="shared" ref="O63" si="146">INDEX($B$2:$B$6, MATCH(MIN(F62:F66),F62:F66,0))</f>
        <v>top2</v>
      </c>
      <c r="AA63">
        <f t="shared" si="7"/>
        <v>-307.56603160999998</v>
      </c>
      <c r="AC63" s="100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4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100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4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100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4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100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4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7">MIN(D67:D71)-D67</f>
        <v>-0.28350365000000011</v>
      </c>
      <c r="I67">
        <f t="shared" ref="I67" si="148">MIN(E67:E71)-E67</f>
        <v>-1.0009399999830748E-3</v>
      </c>
      <c r="J67">
        <f t="shared" ref="J67" si="149">MIN(F67:F71)-F67</f>
        <v>-0.61030077999998866</v>
      </c>
      <c r="L67">
        <f t="shared" ref="L67" si="150">MIN(C67:C71)</f>
        <v>-329.98553907000002</v>
      </c>
      <c r="M67">
        <f t="shared" ref="M67" si="151">MIN(D67:D71)</f>
        <v>-321.32962175</v>
      </c>
      <c r="N67">
        <f t="shared" ref="N67" si="152">MIN(E67:E71)</f>
        <v>-311.23759053999999</v>
      </c>
      <c r="O67">
        <f t="shared" ref="O67" si="153">MIN(F67:F71)</f>
        <v>-317.52593746999997</v>
      </c>
      <c r="AA67">
        <f t="shared" ref="AA67:AA111" si="154">INDEX($Z$2:$Z$23,ROUND(ROW(Z68)/5, 0))</f>
        <v>-307.86431127999998</v>
      </c>
      <c r="AC67" s="100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4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5">INDEX($B$2:$B$6, MATCH(MIN(C67:C71),C67:C71,0))</f>
        <v>hollow2</v>
      </c>
      <c r="M68" s="63" t="str">
        <f t="shared" ref="M68" si="156">INDEX($B$2:$B$6, MATCH(MIN(D67:D71),D67:D71,0))</f>
        <v>hollow1</v>
      </c>
      <c r="N68" s="63" t="str">
        <f t="shared" ref="N68" si="157">INDEX($B$2:$B$6, MATCH(MIN(E67:E71),E67:E71,0))</f>
        <v>hollow2</v>
      </c>
      <c r="O68" s="63" t="str">
        <f t="shared" ref="O68" si="158">INDEX($B$2:$B$6, MATCH(MIN(F67:F71),F67:F71,0))</f>
        <v>top2</v>
      </c>
      <c r="AA68">
        <f t="shared" si="154"/>
        <v>-307.86431127999998</v>
      </c>
      <c r="AC68" s="100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4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4"/>
        <v>-307.86431127999998</v>
      </c>
      <c r="AC69" s="100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4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4"/>
        <v>-307.86431127999998</v>
      </c>
      <c r="AC70" s="100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4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4"/>
        <v>-307.86431127999998</v>
      </c>
      <c r="AC71" s="100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4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9">MIN(D72:D76)-D72</f>
        <v>-5.3706099999999424E-2</v>
      </c>
      <c r="I72">
        <f t="shared" ref="I72" si="160">MIN(E72:E76)-E72</f>
        <v>-0.11818914999997787</v>
      </c>
      <c r="J72">
        <f t="shared" ref="J72" si="161">MIN(F72:F76)-F72</f>
        <v>-0.51943471999999247</v>
      </c>
      <c r="L72">
        <f t="shared" ref="L72" si="162">MIN(C72:C76)</f>
        <v>-321.79031218</v>
      </c>
      <c r="M72">
        <f t="shared" ref="M72" si="163">MIN(D72:D76)</f>
        <v>-313.30219319000003</v>
      </c>
      <c r="N72">
        <f t="shared" ref="N72" si="164">MIN(E72:E76)</f>
        <v>-303.58486142999999</v>
      </c>
      <c r="O72">
        <f t="shared" ref="O72" si="165">MIN(F72:F76)</f>
        <v>-308.60004996999999</v>
      </c>
      <c r="AA72">
        <f t="shared" si="154"/>
        <v>-299.79063910999997</v>
      </c>
      <c r="AC72" s="100" t="s">
        <v>21</v>
      </c>
      <c r="AD72" s="64" t="s">
        <v>97</v>
      </c>
      <c r="AE72" s="67">
        <f t="shared" ref="AE72:AE111" si="166">C72-AA72-$R$4-0.5*$R$3</f>
        <v>0.29668052999999217</v>
      </c>
      <c r="AF72" s="67">
        <f t="shared" ref="AF72:AF111" si="167">D72-AA72-$R$6</f>
        <v>-1.3398479800000533</v>
      </c>
      <c r="AG72" s="67">
        <f t="shared" ref="AG72:AG111" si="168">E72-AA72-0.5*$R$3</f>
        <v>-9.7033170000039082E-2</v>
      </c>
      <c r="AH72" s="67">
        <f t="shared" ref="AH72:AH111" si="169">F72-AA72-$R$5+0.5*$R$3</f>
        <v>0.96402385999997842</v>
      </c>
    </row>
    <row r="73" spans="1:34" x14ac:dyDescent="0.35">
      <c r="A73" s="104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70">INDEX($B$2:$B$6, MATCH(MIN(C72:C76),C72:C76,0))</f>
        <v>hollow2</v>
      </c>
      <c r="M73" s="63" t="str">
        <f t="shared" ref="M73" si="171">INDEX($B$2:$B$6, MATCH(MIN(D72:D76),D72:D76,0))</f>
        <v>hollow2</v>
      </c>
      <c r="N73" s="63" t="str">
        <f t="shared" ref="N73" si="172">INDEX($B$2:$B$6, MATCH(MIN(E72:E76),E72:E76,0))</f>
        <v>hollow1</v>
      </c>
      <c r="O73" s="63" t="str">
        <f t="shared" ref="O73" si="173">INDEX($B$2:$B$6, MATCH(MIN(F72:F76),F72:F76,0))</f>
        <v>hollow2</v>
      </c>
      <c r="AA73">
        <f t="shared" si="154"/>
        <v>-299.79063910999997</v>
      </c>
      <c r="AC73" s="100" t="s">
        <v>21</v>
      </c>
      <c r="AD73" s="64" t="s">
        <v>25</v>
      </c>
      <c r="AE73" s="67">
        <f t="shared" si="166"/>
        <v>0.75149291999996448</v>
      </c>
      <c r="AF73" s="67">
        <f t="shared" si="167"/>
        <v>-1.2152617900000511</v>
      </c>
      <c r="AG73" s="67">
        <f t="shared" si="168"/>
        <v>0.76041048999996219</v>
      </c>
      <c r="AH73" s="67">
        <f t="shared" si="169"/>
        <v>1.4763254499999712</v>
      </c>
    </row>
    <row r="74" spans="1:34" x14ac:dyDescent="0.35">
      <c r="A74" s="104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4"/>
        <v>-299.79063910999997</v>
      </c>
      <c r="AC74" s="100" t="s">
        <v>21</v>
      </c>
      <c r="AD74" s="64" t="s">
        <v>8</v>
      </c>
      <c r="AE74" s="67">
        <f t="shared" si="166"/>
        <v>0.19291734999994814</v>
      </c>
      <c r="AF74" s="67">
        <f t="shared" si="167"/>
        <v>-1.3885538600000533</v>
      </c>
      <c r="AG74" s="67">
        <f t="shared" si="168"/>
        <v>-0.21522232000001695</v>
      </c>
      <c r="AH74" s="67">
        <f t="shared" si="169"/>
        <v>0.50461600999998746</v>
      </c>
    </row>
    <row r="75" spans="1:34" x14ac:dyDescent="0.35">
      <c r="A75" s="104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4"/>
        <v>-299.79063910999997</v>
      </c>
      <c r="AC75" s="100" t="s">
        <v>21</v>
      </c>
      <c r="AD75" s="64" t="s">
        <v>26</v>
      </c>
      <c r="AE75" s="67">
        <f t="shared" si="166"/>
        <v>3.8326929999971338E-2</v>
      </c>
      <c r="AF75" s="67">
        <f t="shared" si="167"/>
        <v>-1.3935540800000528</v>
      </c>
      <c r="AG75" s="67">
        <f t="shared" si="168"/>
        <v>0.1442417499999844</v>
      </c>
      <c r="AH75" s="67">
        <f t="shared" si="169"/>
        <v>0.44458913999998595</v>
      </c>
    </row>
    <row r="76" spans="1:34" x14ac:dyDescent="0.35">
      <c r="A76" s="104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4"/>
        <v>-299.79063910999997</v>
      </c>
      <c r="AC76" s="100" t="s">
        <v>21</v>
      </c>
      <c r="AD76" s="64" t="s">
        <v>28</v>
      </c>
      <c r="AE76" s="67">
        <f t="shared" si="166"/>
        <v>1.1234775799999741</v>
      </c>
      <c r="AF76" s="67">
        <f t="shared" si="167"/>
        <v>-1.3404631700000156</v>
      </c>
      <c r="AG76" s="67">
        <f t="shared" si="168"/>
        <v>-9.898873000003805E-2</v>
      </c>
      <c r="AH76" s="67">
        <f t="shared" si="169"/>
        <v>1.0223592699999622</v>
      </c>
    </row>
    <row r="77" spans="1:34" x14ac:dyDescent="0.35">
      <c r="A77" s="104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4">MIN(D77:D81)-D77</f>
        <v>-5.6469950000007429E-2</v>
      </c>
      <c r="I77">
        <f t="shared" ref="I77" si="175">MIN(E77:E81)-E77</f>
        <v>0</v>
      </c>
      <c r="J77">
        <f t="shared" ref="J77" si="176">MIN(F77:F81)-F77</f>
        <v>-0.21771492999999964</v>
      </c>
      <c r="L77">
        <f t="shared" ref="L77" si="177">MIN(C77:C81)</f>
        <v>-315.99314398000001</v>
      </c>
      <c r="M77">
        <f t="shared" ref="M77" si="178">MIN(D77:D81)</f>
        <v>-307.36091372999999</v>
      </c>
      <c r="N77">
        <f t="shared" ref="N77" si="179">MIN(E77:E81)</f>
        <v>-297.84427699000003</v>
      </c>
      <c r="O77">
        <f t="shared" ref="O77" si="180">MIN(F77:F81)</f>
        <v>-302.47652783000001</v>
      </c>
      <c r="AA77">
        <f t="shared" si="154"/>
        <v>-294.44890693999997</v>
      </c>
      <c r="AC77" s="100" t="s">
        <v>22</v>
      </c>
      <c r="AD77" s="64" t="s">
        <v>97</v>
      </c>
      <c r="AE77" s="67">
        <f t="shared" si="166"/>
        <v>0.49376295999995845</v>
      </c>
      <c r="AF77" s="67">
        <f t="shared" si="167"/>
        <v>-0.73753684000001307</v>
      </c>
      <c r="AG77" s="67">
        <f t="shared" si="168"/>
        <v>0.18362994999994653</v>
      </c>
      <c r="AH77" s="67">
        <f t="shared" si="169"/>
        <v>1.4440940399999627</v>
      </c>
    </row>
    <row r="78" spans="1:34" x14ac:dyDescent="0.35">
      <c r="A78" s="104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81">INDEX($B$2:$B$6, MATCH(MIN(C77:C81),C77:C81,0))</f>
        <v>top</v>
      </c>
      <c r="M78" s="63" t="str">
        <f t="shared" ref="M78" si="182">INDEX($B$2:$B$6, MATCH(MIN(D77:D81),D77:D81,0))</f>
        <v>hollow1</v>
      </c>
      <c r="N78" s="63" t="str">
        <f t="shared" ref="N78" si="183">INDEX($B$2:$B$6, MATCH(MIN(E77:E81),E77:E81,0))</f>
        <v>top</v>
      </c>
      <c r="O78" s="63" t="str">
        <f t="shared" ref="O78" si="184">INDEX($B$2:$B$6, MATCH(MIN(F77:F81),F77:F81,0))</f>
        <v>hollow1</v>
      </c>
      <c r="AA78">
        <f t="shared" si="154"/>
        <v>-294.44890693999997</v>
      </c>
      <c r="AC78" s="100" t="s">
        <v>22</v>
      </c>
      <c r="AD78" s="64" t="s">
        <v>25</v>
      </c>
      <c r="AE78" s="67">
        <f t="shared" si="166"/>
        <v>0.74155543999994533</v>
      </c>
      <c r="AF78" s="67">
        <f t="shared" si="167"/>
        <v>-0.14600969000002273</v>
      </c>
      <c r="AG78" s="67">
        <f t="shared" si="168"/>
        <v>0.75553464000000004</v>
      </c>
      <c r="AH78" s="67">
        <f t="shared" si="169"/>
        <v>1.8095567099999621</v>
      </c>
    </row>
    <row r="79" spans="1:34" x14ac:dyDescent="0.35">
      <c r="A79" s="104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4"/>
        <v>-294.44890693999997</v>
      </c>
      <c r="AC79" s="100" t="s">
        <v>22</v>
      </c>
      <c r="AD79" s="64" t="s">
        <v>8</v>
      </c>
      <c r="AE79" s="67">
        <f t="shared" si="166"/>
        <v>0.54356685999998744</v>
      </c>
      <c r="AF79" s="67">
        <f t="shared" si="167"/>
        <v>-0.7940067900000205</v>
      </c>
      <c r="AG79" s="67">
        <f t="shared" si="168"/>
        <v>0.4730514999999893</v>
      </c>
      <c r="AH79" s="67">
        <f t="shared" si="169"/>
        <v>1.226379109999963</v>
      </c>
    </row>
    <row r="80" spans="1:34" x14ac:dyDescent="0.35">
      <c r="A80" s="104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4"/>
        <v>-294.44890693999997</v>
      </c>
      <c r="AC80" s="100" t="s">
        <v>22</v>
      </c>
      <c r="AD80" s="64" t="s">
        <v>26</v>
      </c>
      <c r="AE80" s="67">
        <f t="shared" si="166"/>
        <v>0.61095832999994881</v>
      </c>
      <c r="AF80" s="67">
        <f t="shared" si="167"/>
        <v>-0.74895117000004952</v>
      </c>
      <c r="AG80" s="67">
        <f t="shared" si="168"/>
        <v>0.39755955999998305</v>
      </c>
      <c r="AH80" s="67">
        <f t="shared" si="169"/>
        <v>1.2480171099999589</v>
      </c>
    </row>
    <row r="81" spans="1:34" x14ac:dyDescent="0.35">
      <c r="A81" s="104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4"/>
        <v>-294.44890693999997</v>
      </c>
      <c r="AC81" s="100" t="s">
        <v>22</v>
      </c>
      <c r="AD81" s="64" t="s">
        <v>28</v>
      </c>
      <c r="AE81" s="67">
        <f t="shared" si="166"/>
        <v>0.79475038999997905</v>
      </c>
      <c r="AF81" s="67">
        <f t="shared" si="167"/>
        <v>-0.67779212000004385</v>
      </c>
      <c r="AG81" s="67">
        <f t="shared" si="168"/>
        <v>0.49571079999997592</v>
      </c>
      <c r="AH81" s="67">
        <f t="shared" si="169"/>
        <v>1.5174781099999941</v>
      </c>
    </row>
    <row r="82" spans="1:34" x14ac:dyDescent="0.35">
      <c r="A82" s="104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5">MIN(D82:D86)-D82</f>
        <v>-2.2963900000036119E-2</v>
      </c>
      <c r="I82">
        <f t="shared" ref="I82" si="186">MIN(E82:E86)-E82</f>
        <v>-5.9410150000019257E-2</v>
      </c>
      <c r="J82">
        <f t="shared" ref="J82" si="187">MIN(F82:F86)-F82</f>
        <v>-2.3008929900000226</v>
      </c>
      <c r="L82">
        <f t="shared" ref="L82" si="188">MIN(C82:C86)</f>
        <v>-295.26281925000001</v>
      </c>
      <c r="M82">
        <f t="shared" ref="M82" si="189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4"/>
        <v>-274.17038107000002</v>
      </c>
      <c r="AC82" s="100" t="s">
        <v>23</v>
      </c>
      <c r="AD82" s="64" t="s">
        <v>97</v>
      </c>
      <c r="AE82" s="67">
        <f t="shared" si="166"/>
        <v>1.5608885500000045</v>
      </c>
      <c r="AF82" s="67">
        <f t="shared" si="167"/>
        <v>-0.1035354999999587</v>
      </c>
      <c r="AG82" s="67">
        <f t="shared" si="168"/>
        <v>0.72725107000001499</v>
      </c>
      <c r="AH82" s="67">
        <f t="shared" si="169"/>
        <v>1.7310061000000396</v>
      </c>
    </row>
    <row r="83" spans="1:34" x14ac:dyDescent="0.35">
      <c r="A83" s="104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90">INDEX($B$2:$B$6, MATCH(MIN(C82:C86),C82:C86,0))</f>
        <v>hollow4</v>
      </c>
      <c r="M83" s="63" t="str">
        <f t="shared" ref="M83" si="191">INDEX($B$2:$B$6, MATCH(MIN(D82:D86),D82:D86,0))</f>
        <v>hollow4</v>
      </c>
      <c r="N83" s="63" t="str">
        <f t="shared" ref="N83" si="192">INDEX($B$2:$B$6, MATCH(MIN(E82:E86),E82:E86,0))</f>
        <v>hollow4</v>
      </c>
      <c r="O83" s="63" t="str">
        <f t="shared" ref="O83" si="193">INDEX($B$2:$B$6, MATCH(MIN(F82:F86),F82:F86,0))</f>
        <v>top2</v>
      </c>
      <c r="AA83">
        <f t="shared" si="154"/>
        <v>-274.17038107000002</v>
      </c>
      <c r="AC83" s="100" t="s">
        <v>23</v>
      </c>
      <c r="AD83" s="64" t="s">
        <v>25</v>
      </c>
      <c r="AE83" s="67">
        <f t="shared" si="166"/>
        <v>0.94718791000001401</v>
      </c>
      <c r="AF83" s="67">
        <f t="shared" si="167"/>
        <v>3.9010000000024192E-2</v>
      </c>
      <c r="AG83" s="67">
        <f t="shared" si="168"/>
        <v>0.85273213999999298</v>
      </c>
      <c r="AH83" s="67">
        <f t="shared" si="169"/>
        <v>-0.56988688999998294</v>
      </c>
    </row>
    <row r="84" spans="1:34" x14ac:dyDescent="0.35">
      <c r="A84" s="104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4"/>
        <v>-274.17038107000002</v>
      </c>
      <c r="AC84" s="100" t="s">
        <v>23</v>
      </c>
      <c r="AD84" s="64" t="s">
        <v>8</v>
      </c>
      <c r="AE84" s="67">
        <f t="shared" si="166"/>
        <v>1.5634990299999916</v>
      </c>
      <c r="AF84" s="67">
        <f t="shared" si="167"/>
        <v>-0.10520402999997636</v>
      </c>
      <c r="AG84" s="67">
        <f t="shared" si="168"/>
        <v>1.1085946400000277</v>
      </c>
      <c r="AH84" s="67">
        <f t="shared" si="169"/>
        <v>1.0566395699999966</v>
      </c>
    </row>
    <row r="85" spans="1:34" x14ac:dyDescent="0.35">
      <c r="A85" s="104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4"/>
        <v>-274.17038107000002</v>
      </c>
      <c r="AC85" s="100" t="s">
        <v>23</v>
      </c>
      <c r="AD85" s="64" t="s">
        <v>26</v>
      </c>
      <c r="AE85" s="67">
        <f t="shared" si="166"/>
        <v>0.98864662999999409</v>
      </c>
      <c r="AF85" s="67">
        <f t="shared" si="167"/>
        <v>-0.11390873999999407</v>
      </c>
      <c r="AG85" s="67">
        <f t="shared" si="168"/>
        <v>0.90462704000002914</v>
      </c>
      <c r="AH85" s="67">
        <f t="shared" si="169"/>
        <v>1.4233720200000257</v>
      </c>
    </row>
    <row r="86" spans="1:34" x14ac:dyDescent="0.35">
      <c r="A86" s="104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4"/>
        <v>-274.17038107000002</v>
      </c>
      <c r="AC86" s="100" t="s">
        <v>23</v>
      </c>
      <c r="AD86" s="64" t="s">
        <v>28</v>
      </c>
      <c r="AE86" s="67">
        <f t="shared" si="166"/>
        <v>0.94556182000001199</v>
      </c>
      <c r="AF86" s="67">
        <f t="shared" si="167"/>
        <v>-0.12649939999999482</v>
      </c>
      <c r="AG86" s="67">
        <f t="shared" si="168"/>
        <v>0.66784091999999573</v>
      </c>
      <c r="AH86" s="67">
        <f t="shared" si="169"/>
        <v>1.6242030200000195</v>
      </c>
    </row>
    <row r="87" spans="1:34" x14ac:dyDescent="0.35">
      <c r="A87" s="104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4">MIN(C87:C91)-C87</f>
        <v>-1.1459990899999752</v>
      </c>
      <c r="H87">
        <f t="shared" ref="H87" si="195">MIN(D87:D91)-D87</f>
        <v>-8.929760000000897E-2</v>
      </c>
      <c r="I87">
        <f t="shared" ref="I87" si="196">MIN(E87:E91)-E87</f>
        <v>0</v>
      </c>
      <c r="J87">
        <f t="shared" ref="J87" si="197">MIN(F87:F91)-F87</f>
        <v>-1.2586020699999949</v>
      </c>
      <c r="L87">
        <f t="shared" ref="L87" si="198">MIN(C87:C91)</f>
        <v>-289.63252548999998</v>
      </c>
      <c r="M87">
        <f t="shared" ref="M87" si="199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4"/>
        <v>-266.82272604000002</v>
      </c>
      <c r="AC87" s="100" t="s">
        <v>88</v>
      </c>
      <c r="AD87" s="64" t="s">
        <v>97</v>
      </c>
      <c r="AE87" s="67">
        <f t="shared" si="166"/>
        <v>0.37419964000001782</v>
      </c>
      <c r="AF87" s="67">
        <f t="shared" si="167"/>
        <v>-0.45296367999997678</v>
      </c>
      <c r="AG87" s="67">
        <f t="shared" si="168"/>
        <v>0.31566879000001036</v>
      </c>
      <c r="AH87" s="67">
        <f t="shared" si="169"/>
        <v>0.29678421000003619</v>
      </c>
    </row>
    <row r="88" spans="1:34" x14ac:dyDescent="0.35">
      <c r="A88" s="104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200">INDEX($B$2:$B$6, MATCH(MIN(C87:C91),C87:C91,0))</f>
        <v>hollow1</v>
      </c>
      <c r="M88" s="63" t="str">
        <f t="shared" ref="M88" si="201">INDEX($B$2:$B$6, MATCH(MIN(D87:D91),D87:D91,0))</f>
        <v>top2</v>
      </c>
      <c r="N88" s="63" t="str">
        <f t="shared" ref="N88" si="202">INDEX($B$2:$B$6, MATCH(MIN(E87:E91),E87:E91,0))</f>
        <v>top</v>
      </c>
      <c r="O88" s="63" t="str">
        <f t="shared" ref="O88" si="203">INDEX($B$2:$B$6, MATCH(MIN(F87:F91),F87:F91,0))</f>
        <v>top2</v>
      </c>
      <c r="AA88">
        <f t="shared" si="154"/>
        <v>-266.82272604000002</v>
      </c>
      <c r="AC88" s="100" t="s">
        <v>88</v>
      </c>
      <c r="AD88" s="64" t="s">
        <v>25</v>
      </c>
      <c r="AE88" s="67">
        <f t="shared" si="166"/>
        <v>0.64233655000002754</v>
      </c>
      <c r="AF88" s="67">
        <f t="shared" si="167"/>
        <v>-0.54226127999998575</v>
      </c>
      <c r="AG88" s="67">
        <f t="shared" si="168"/>
        <v>0.61341494000003349</v>
      </c>
      <c r="AH88" s="67">
        <f t="shared" si="169"/>
        <v>-0.96181785999995872</v>
      </c>
    </row>
    <row r="89" spans="1:34" x14ac:dyDescent="0.35">
      <c r="A89" s="104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4"/>
        <v>-266.82272604000002</v>
      </c>
      <c r="AC89" s="100" t="s">
        <v>88</v>
      </c>
      <c r="AD89" s="64" t="s">
        <v>8</v>
      </c>
      <c r="AE89" s="67">
        <f t="shared" si="166"/>
        <v>-0.77179944999995742</v>
      </c>
      <c r="AF89" s="67">
        <f t="shared" si="167"/>
        <v>-0.44205313999997919</v>
      </c>
      <c r="AG89" s="67">
        <f t="shared" si="168"/>
        <v>1.1672885600000238</v>
      </c>
      <c r="AH89" s="67">
        <f t="shared" si="169"/>
        <v>8.6413550000012496E-2</v>
      </c>
    </row>
    <row r="90" spans="1:34" x14ac:dyDescent="0.35">
      <c r="A90" s="104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4"/>
        <v>-266.82272604000002</v>
      </c>
      <c r="AC90" s="100" t="s">
        <v>88</v>
      </c>
      <c r="AD90" s="64" t="s">
        <v>26</v>
      </c>
      <c r="AE90" s="67">
        <f t="shared" si="166"/>
        <v>0.46931140000002669</v>
      </c>
      <c r="AF90" s="67">
        <f t="shared" si="167"/>
        <v>-0.26488378999999362</v>
      </c>
      <c r="AG90" s="67">
        <f t="shared" si="168"/>
        <v>0.61040905000003631</v>
      </c>
      <c r="AH90" s="67">
        <f t="shared" si="169"/>
        <v>-6.7417669999959795E-2</v>
      </c>
    </row>
    <row r="91" spans="1:34" x14ac:dyDescent="0.35">
      <c r="A91" s="104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4"/>
        <v>-266.82272604000002</v>
      </c>
      <c r="AC91" s="100" t="s">
        <v>88</v>
      </c>
      <c r="AD91" s="64" t="s">
        <v>28</v>
      </c>
      <c r="AE91" s="67">
        <f t="shared" si="166"/>
        <v>0.582435480000004</v>
      </c>
      <c r="AF91" s="67">
        <f t="shared" si="167"/>
        <v>-0.42393585999996652</v>
      </c>
      <c r="AG91" s="67">
        <f t="shared" si="168"/>
        <v>0.31632145000002465</v>
      </c>
      <c r="AH91" s="67">
        <f t="shared" si="169"/>
        <v>0.35231767000002856</v>
      </c>
    </row>
    <row r="92" spans="1:34" x14ac:dyDescent="0.35">
      <c r="A92" s="104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4">MIN(C92:C96)-C92</f>
        <v>-1.8730499999719541E-3</v>
      </c>
      <c r="H92">
        <f t="shared" ref="H92" si="205">MIN(D92:D96)-D92</f>
        <v>0</v>
      </c>
      <c r="I92">
        <f t="shared" ref="I92" si="206">MIN(E92:E96)-E92</f>
        <v>-0.27971539000003531</v>
      </c>
      <c r="J92">
        <f t="shared" ref="J92" si="207">MIN(F92:F96)-F92</f>
        <v>-2.5327999998125961E-4</v>
      </c>
      <c r="L92">
        <f t="shared" ref="L92" si="208">MIN(C92:C96)</f>
        <v>-337.45916613999998</v>
      </c>
      <c r="M92">
        <f t="shared" ref="M92:N92" si="209">MIN(D92:D96)</f>
        <v>-328.18971004999997</v>
      </c>
      <c r="N92">
        <f t="shared" si="209"/>
        <v>-318.60244985000003</v>
      </c>
      <c r="O92">
        <f t="shared" ref="O92" si="210">MIN(F92,F92:F96)</f>
        <v>-325.73655308999997</v>
      </c>
      <c r="AA92">
        <f t="shared" si="154"/>
        <v>-315.25556746000001</v>
      </c>
      <c r="AC92" s="100" t="s">
        <v>89</v>
      </c>
      <c r="AD92" s="64" t="s">
        <v>97</v>
      </c>
      <c r="AE92" s="67">
        <f t="shared" si="166"/>
        <v>-0.16372562999999873</v>
      </c>
      <c r="AF92" s="67">
        <f t="shared" si="167"/>
        <v>-0.81614258999996458</v>
      </c>
      <c r="AG92" s="67">
        <f t="shared" si="168"/>
        <v>0.51183300000001664</v>
      </c>
      <c r="AH92" s="67">
        <f t="shared" si="169"/>
        <v>-1.2267323499999825</v>
      </c>
    </row>
    <row r="93" spans="1:34" x14ac:dyDescent="0.35">
      <c r="A93" s="104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11">INDEX($B$2:$B$6, MATCH(MIN(C92:C96),C92:C96,0))</f>
        <v>hollow2</v>
      </c>
      <c r="M93" s="63" t="str">
        <f t="shared" ref="M93" si="212">INDEX($B$2:$B$6, MATCH(MIN(D92:D96),D92:D96,0))</f>
        <v>top</v>
      </c>
      <c r="N93" s="63" t="str">
        <f t="shared" ref="N93" si="213">INDEX($B$2:$B$6, MATCH(MIN(E92:E96),E92:E96,0))</f>
        <v>hollow4</v>
      </c>
      <c r="O93" s="63" t="str">
        <f t="shared" ref="O93" si="214">INDEX($B$2:$B$6, MATCH(MIN(F92:F96),F92:F96,0))</f>
        <v>hollow4</v>
      </c>
      <c r="AA93">
        <f t="shared" si="154"/>
        <v>-315.25556746000001</v>
      </c>
      <c r="AC93" s="100" t="s">
        <v>89</v>
      </c>
      <c r="AD93" s="64" t="s">
        <v>25</v>
      </c>
      <c r="AE93" s="67">
        <f t="shared" si="166"/>
        <v>0.69447394000001195</v>
      </c>
      <c r="AF93" s="67">
        <f t="shared" si="167"/>
        <v>-0.32662529999998391</v>
      </c>
      <c r="AG93" s="67">
        <f t="shared" si="168"/>
        <v>0.65977773000002271</v>
      </c>
      <c r="AH93" s="67">
        <f t="shared" si="169"/>
        <v>-0.34325348000000622</v>
      </c>
    </row>
    <row r="94" spans="1:34" x14ac:dyDescent="0.35">
      <c r="A94" s="104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4"/>
        <v>-315.25556746000001</v>
      </c>
      <c r="AC94" s="100" t="s">
        <v>89</v>
      </c>
      <c r="AD94" s="64" t="s">
        <v>8</v>
      </c>
      <c r="AE94" s="67">
        <f t="shared" si="166"/>
        <v>0.27564730999999965</v>
      </c>
      <c r="AF94" s="67">
        <f t="shared" si="167"/>
        <v>-5.8483749999988177E-2</v>
      </c>
      <c r="AG94" s="67">
        <f t="shared" si="168"/>
        <v>0.56832025999999969</v>
      </c>
      <c r="AH94" s="67">
        <f t="shared" si="169"/>
        <v>-0.46738515000000325</v>
      </c>
    </row>
    <row r="95" spans="1:34" x14ac:dyDescent="0.35">
      <c r="A95" s="104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4"/>
        <v>-315.25556746000001</v>
      </c>
      <c r="AC95" s="100" t="s">
        <v>89</v>
      </c>
      <c r="AD95" s="64" t="s">
        <v>26</v>
      </c>
      <c r="AE95" s="67">
        <f t="shared" si="166"/>
        <v>-0.16559867999997069</v>
      </c>
      <c r="AF95" s="67">
        <f t="shared" si="167"/>
        <v>-0.53050036000001377</v>
      </c>
      <c r="AG95" s="67">
        <f t="shared" si="168"/>
        <v>0.32438538000001627</v>
      </c>
      <c r="AH95" s="67">
        <f t="shared" si="169"/>
        <v>-0.74489361999998982</v>
      </c>
    </row>
    <row r="96" spans="1:34" x14ac:dyDescent="0.35">
      <c r="A96" s="104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4"/>
        <v>-315.25556746000001</v>
      </c>
      <c r="AC96" s="100" t="s">
        <v>89</v>
      </c>
      <c r="AD96" s="64" t="s">
        <v>28</v>
      </c>
      <c r="AE96" s="67">
        <f t="shared" si="166"/>
        <v>-5.6620480000003415E-2</v>
      </c>
      <c r="AF96" s="67">
        <f t="shared" si="167"/>
        <v>-0.62363096000000873</v>
      </c>
      <c r="AG96" s="67">
        <f t="shared" si="168"/>
        <v>0.23211760999998132</v>
      </c>
      <c r="AH96" s="67">
        <f t="shared" si="169"/>
        <v>-1.2269856299999637</v>
      </c>
    </row>
    <row r="97" spans="1:34" x14ac:dyDescent="0.35">
      <c r="A97" s="104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5">MIN(C97:C101)-C97</f>
        <v>-3.7088610000012068E-2</v>
      </c>
      <c r="H97">
        <f t="shared" ref="H97" si="216">MIN(D97:D101)-D97</f>
        <v>-0.12641877000004342</v>
      </c>
      <c r="I97">
        <f t="shared" ref="I97" si="217">MIN(E97:E101)-E97</f>
        <v>-0.25582759999997506</v>
      </c>
      <c r="J97">
        <f t="shared" ref="J97" si="218">MIN(F97:F101)-F97</f>
        <v>-0.28900604000000385</v>
      </c>
      <c r="L97">
        <f t="shared" ref="L97" si="219">MIN(C97:C101)</f>
        <v>-337.77895954000002</v>
      </c>
      <c r="M97">
        <f t="shared" ref="M97:N97" si="220">MIN(D97:D101)</f>
        <v>-328.86682487000002</v>
      </c>
      <c r="N97">
        <f t="shared" si="220"/>
        <v>-319.28718394999999</v>
      </c>
      <c r="O97">
        <f t="shared" ref="O97" si="221">MIN(F97,F97:F101)</f>
        <v>-325.84511943000001</v>
      </c>
      <c r="AA97">
        <f t="shared" si="154"/>
        <v>-315.89774790000001</v>
      </c>
      <c r="AC97" s="100" t="s">
        <v>90</v>
      </c>
      <c r="AD97" s="64" t="s">
        <v>97</v>
      </c>
      <c r="AE97" s="67">
        <f t="shared" si="166"/>
        <v>0.19387697000000825</v>
      </c>
      <c r="AF97" s="67">
        <f t="shared" si="167"/>
        <v>-0.72465819999995951</v>
      </c>
      <c r="AG97" s="67">
        <f t="shared" si="168"/>
        <v>0.44539155000000319</v>
      </c>
      <c r="AH97" s="67">
        <f t="shared" si="169"/>
        <v>-0.40436548999999422</v>
      </c>
    </row>
    <row r="98" spans="1:34" x14ac:dyDescent="0.35">
      <c r="A98" s="104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2">INDEX($B$2:$B$6, MATCH(MIN(C97:C101),C97:C101,0))</f>
        <v>hollow2</v>
      </c>
      <c r="M98" s="63" t="str">
        <f t="shared" ref="M98" si="223">INDEX($B$2:$B$6, MATCH(MIN(D97:D101),D97:D101,0))</f>
        <v>hollow2</v>
      </c>
      <c r="N98" s="63" t="str">
        <f t="shared" ref="N98" si="224">INDEX($B$2:$B$6, MATCH(MIN(E97:E101),E97:E101,0))</f>
        <v>hollow2</v>
      </c>
      <c r="O98" s="63" t="str">
        <f t="shared" ref="O98" si="225">INDEX($B$2:$B$6, MATCH(MIN(F97:F101),F97:F101,0))</f>
        <v>top2</v>
      </c>
      <c r="AA98">
        <f t="shared" si="154"/>
        <v>-315.89774790000001</v>
      </c>
      <c r="AC98" s="100" t="s">
        <v>90</v>
      </c>
      <c r="AD98" s="64" t="s">
        <v>25</v>
      </c>
      <c r="AE98" s="67">
        <f t="shared" si="166"/>
        <v>1.0236062900000209</v>
      </c>
      <c r="AF98" s="67">
        <f t="shared" si="167"/>
        <v>7.0348420000021505E-2</v>
      </c>
      <c r="AG98" s="67">
        <f t="shared" si="168"/>
        <v>0.97946046000003362</v>
      </c>
      <c r="AH98" s="67">
        <f t="shared" si="169"/>
        <v>-0.69337152999999807</v>
      </c>
    </row>
    <row r="99" spans="1:34" x14ac:dyDescent="0.35">
      <c r="A99" s="104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4"/>
        <v>-315.89774790000001</v>
      </c>
      <c r="AC99" s="100" t="s">
        <v>90</v>
      </c>
      <c r="AD99" s="64" t="s">
        <v>8</v>
      </c>
      <c r="AE99" s="67">
        <f t="shared" si="166"/>
        <v>0.30268412000002654</v>
      </c>
      <c r="AF99" s="67">
        <f t="shared" si="167"/>
        <v>-0.77979320999997448</v>
      </c>
      <c r="AG99" s="67">
        <f t="shared" si="168"/>
        <v>0.62420489999998763</v>
      </c>
      <c r="AH99" s="67">
        <f t="shared" si="169"/>
        <v>-0.41021170000000984</v>
      </c>
    </row>
    <row r="100" spans="1:34" x14ac:dyDescent="0.35">
      <c r="A100" s="104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4"/>
        <v>-315.89774790000001</v>
      </c>
      <c r="AC100" s="100" t="s">
        <v>90</v>
      </c>
      <c r="AD100" s="64" t="s">
        <v>26</v>
      </c>
      <c r="AE100" s="67">
        <f t="shared" si="166"/>
        <v>0.15678835999999619</v>
      </c>
      <c r="AF100" s="67">
        <f t="shared" si="167"/>
        <v>-0.85107697000000293</v>
      </c>
      <c r="AG100" s="67">
        <f t="shared" si="168"/>
        <v>0.18956395000002813</v>
      </c>
      <c r="AH100" s="67">
        <f t="shared" si="169"/>
        <v>-0.28909501000000182</v>
      </c>
    </row>
    <row r="101" spans="1:34" x14ac:dyDescent="0.35">
      <c r="A101" s="104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4"/>
        <v>-315.89774790000001</v>
      </c>
      <c r="AC101" s="100" t="s">
        <v>90</v>
      </c>
      <c r="AD101" s="64" t="s">
        <v>28</v>
      </c>
      <c r="AE101" s="67">
        <f t="shared" si="166"/>
        <v>0.69487310999999208</v>
      </c>
      <c r="AF101" s="67">
        <f t="shared" si="167"/>
        <v>-0.72508902999998703</v>
      </c>
      <c r="AG101" s="67">
        <f t="shared" si="168"/>
        <v>0.44646034000003665</v>
      </c>
      <c r="AH101" s="67">
        <f t="shared" si="169"/>
        <v>-0.42409152999996058</v>
      </c>
    </row>
    <row r="102" spans="1:34" x14ac:dyDescent="0.35">
      <c r="A102" s="104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6">MIN(C102:C106)-C102</f>
        <v>-2.4564000000282249E-4</v>
      </c>
      <c r="H102">
        <f t="shared" ref="H102" si="227">MIN(D102:D106)-D102</f>
        <v>-0.1452199999999948</v>
      </c>
      <c r="I102">
        <f t="shared" ref="I102" si="228">MIN(E102:E106)-E102</f>
        <v>-0.44533842999999251</v>
      </c>
      <c r="J102">
        <f t="shared" ref="J102" si="229">MIN(F102:F106)-F102</f>
        <v>-0.48120957999998382</v>
      </c>
      <c r="L102">
        <f t="shared" ref="L102" si="230">MIN(C102:C106)</f>
        <v>-337.96759817999998</v>
      </c>
      <c r="M102">
        <f t="shared" ref="M102:N102" si="231">MIN(D102:D106)</f>
        <v>-329.00810008000002</v>
      </c>
      <c r="N102">
        <f t="shared" si="231"/>
        <v>-319.58305265000001</v>
      </c>
      <c r="O102">
        <f t="shared" ref="O102" si="232">MIN(F102,F102:F106)</f>
        <v>-325.39362509</v>
      </c>
      <c r="AA102">
        <f t="shared" si="154"/>
        <v>-315.67879628999998</v>
      </c>
      <c r="AC102" s="100" t="s">
        <v>91</v>
      </c>
      <c r="AD102" s="64" t="s">
        <v>97</v>
      </c>
      <c r="AE102" s="67">
        <f t="shared" si="166"/>
        <v>-0.25055624999999937</v>
      </c>
      <c r="AF102" s="67">
        <f t="shared" si="167"/>
        <v>-1.0660837900000448</v>
      </c>
      <c r="AG102" s="67">
        <f t="shared" si="168"/>
        <v>0.12008206999995918</v>
      </c>
      <c r="AH102" s="67">
        <f t="shared" si="169"/>
        <v>2.0380779999963128E-2</v>
      </c>
    </row>
    <row r="103" spans="1:34" x14ac:dyDescent="0.35">
      <c r="A103" s="104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3">INDEX($B$2:$B$6, MATCH(MIN(C102:C106),C102:C106,0))</f>
        <v>hollow2</v>
      </c>
      <c r="M103" s="63" t="str">
        <f t="shared" ref="M103" si="234">INDEX($B$2:$B$6, MATCH(MIN(D102:D106),D102:D106,0))</f>
        <v>hollow1</v>
      </c>
      <c r="N103" s="63" t="str">
        <f t="shared" ref="N103" si="235">INDEX($B$2:$B$6, MATCH(MIN(E102:E106),E102:E106,0))</f>
        <v>hollow2</v>
      </c>
      <c r="O103" s="63" t="str">
        <f t="shared" ref="O103" si="236">INDEX($B$2:$B$6, MATCH(MIN(F102:F106),F102:F106,0))</f>
        <v>hollow2</v>
      </c>
      <c r="AA103">
        <f t="shared" si="154"/>
        <v>-315.67879628999998</v>
      </c>
      <c r="AC103" s="100" t="s">
        <v>91</v>
      </c>
      <c r="AD103" s="64" t="s">
        <v>25</v>
      </c>
      <c r="AE103" s="67">
        <f t="shared" si="166"/>
        <v>0.88911296999997402</v>
      </c>
      <c r="AF103" s="67">
        <f t="shared" si="167"/>
        <v>-0.60203766000000236</v>
      </c>
      <c r="AG103" s="67">
        <f t="shared" si="168"/>
        <v>-0.13408479000003881</v>
      </c>
      <c r="AH103" s="67">
        <f t="shared" si="169"/>
        <v>0.99540983999996024</v>
      </c>
    </row>
    <row r="104" spans="1:34" x14ac:dyDescent="0.35">
      <c r="A104" s="104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4"/>
        <v>-315.67879628999998</v>
      </c>
      <c r="AC104" s="100" t="s">
        <v>91</v>
      </c>
      <c r="AD104" s="64" t="s">
        <v>8</v>
      </c>
      <c r="AE104" s="67">
        <f t="shared" si="166"/>
        <v>0.24779125999997431</v>
      </c>
      <c r="AF104" s="67">
        <f t="shared" si="167"/>
        <v>-1.2113037900000396</v>
      </c>
      <c r="AG104" s="67">
        <f t="shared" si="168"/>
        <v>5.929716999997181E-2</v>
      </c>
      <c r="AH104" s="67">
        <f t="shared" si="169"/>
        <v>0.11938443000000598</v>
      </c>
    </row>
    <row r="105" spans="1:34" x14ac:dyDescent="0.35">
      <c r="A105" s="104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4"/>
        <v>-315.67879628999998</v>
      </c>
      <c r="AC105" s="100" t="s">
        <v>91</v>
      </c>
      <c r="AD105" s="64" t="s">
        <v>26</v>
      </c>
      <c r="AE105" s="67">
        <f t="shared" si="166"/>
        <v>-0.25080189000000219</v>
      </c>
      <c r="AF105" s="67">
        <f t="shared" si="167"/>
        <v>-1.1568620899999988</v>
      </c>
      <c r="AG105" s="67">
        <f t="shared" si="168"/>
        <v>-0.32525636000003333</v>
      </c>
      <c r="AH105" s="67">
        <f t="shared" si="169"/>
        <v>-0.46082880000002069</v>
      </c>
    </row>
    <row r="106" spans="1:34" x14ac:dyDescent="0.35">
      <c r="A106" s="104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4"/>
        <v>-315.67879628999998</v>
      </c>
      <c r="AC106" s="100" t="s">
        <v>91</v>
      </c>
      <c r="AD106" s="64" t="s">
        <v>28</v>
      </c>
      <c r="AE106" s="67">
        <f t="shared" si="166"/>
        <v>-1.5442469999993325E-2</v>
      </c>
      <c r="AF106" s="67">
        <f t="shared" si="167"/>
        <v>-1.0648391300000473</v>
      </c>
      <c r="AG106" s="67">
        <f t="shared" si="168"/>
        <v>0.12087104999999765</v>
      </c>
      <c r="AH106" s="67">
        <f t="shared" si="169"/>
        <v>2.0408639999951905E-2</v>
      </c>
    </row>
    <row r="107" spans="1:34" x14ac:dyDescent="0.35">
      <c r="A107" s="104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7">MIN(C107:C111)-C107</f>
        <v>-0.59375067000001991</v>
      </c>
      <c r="H107">
        <f t="shared" ref="H107" si="238">MIN(D107:D111)-D107</f>
        <v>-0.27744606999999633</v>
      </c>
      <c r="I107">
        <f t="shared" ref="I107" si="239">MIN(E107:E111)-E107</f>
        <v>-0.21866989000000103</v>
      </c>
      <c r="J107">
        <f t="shared" ref="J107" si="240">MIN(F107:F111)-F107</f>
        <v>-0.56760715000001483</v>
      </c>
      <c r="L107">
        <f t="shared" ref="L107" si="241">MIN(C107:C111)</f>
        <v>-333.88267402000002</v>
      </c>
      <c r="M107">
        <f t="shared" ref="M107:N107" si="242">MIN(D107:D111)</f>
        <v>-325.19739614000002</v>
      </c>
      <c r="N107">
        <f t="shared" si="242"/>
        <v>-315.46806828000001</v>
      </c>
      <c r="O107">
        <f t="shared" ref="O107" si="243">MIN(F107,F107:F111)</f>
        <v>-320.89805131000003</v>
      </c>
      <c r="AA107">
        <f t="shared" si="154"/>
        <v>-311.59403677</v>
      </c>
      <c r="AC107" s="100" t="s">
        <v>92</v>
      </c>
      <c r="AD107" s="64" t="s">
        <v>97</v>
      </c>
      <c r="AE107" s="67">
        <f t="shared" si="166"/>
        <v>0.34311341999999767</v>
      </c>
      <c r="AF107" s="67">
        <f t="shared" si="167"/>
        <v>-1.2079133000000244</v>
      </c>
      <c r="AG107" s="67">
        <f t="shared" si="168"/>
        <v>-7.6361620000007679E-2</v>
      </c>
      <c r="AH107" s="67">
        <f t="shared" si="169"/>
        <v>0.51759260999998924</v>
      </c>
    </row>
    <row r="108" spans="1:34" x14ac:dyDescent="0.35">
      <c r="A108" s="104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4">INDEX($B$2:$B$6, MATCH(MIN(C107:C111),C107:C111,0))</f>
        <v>hollow2</v>
      </c>
      <c r="M108" s="63" t="str">
        <f t="shared" ref="M108" si="245">INDEX($B$2:$B$6, MATCH(MIN(D107:D111),D107:D111,0))</f>
        <v>hollow2</v>
      </c>
      <c r="N108" s="63" t="str">
        <f t="shared" ref="N108" si="246">INDEX($B$2:$B$6, MATCH(MIN(E107:E111),E107:E111,0))</f>
        <v>hollow2</v>
      </c>
      <c r="O108" s="63" t="str">
        <f t="shared" ref="O108" si="247">INDEX($B$2:$B$6, MATCH(MIN(F107:F111),F107:F111,0))</f>
        <v>hollow2</v>
      </c>
      <c r="AA108">
        <f t="shared" si="154"/>
        <v>-311.59403677</v>
      </c>
      <c r="AC108" s="100" t="s">
        <v>92</v>
      </c>
      <c r="AD108" s="64" t="s">
        <v>25</v>
      </c>
      <c r="AE108" s="67">
        <f t="shared" si="166"/>
        <v>0.70533871000002391</v>
      </c>
      <c r="AF108" s="67">
        <f t="shared" si="167"/>
        <v>-0.76839679999999966</v>
      </c>
      <c r="AG108" s="67">
        <f t="shared" si="168"/>
        <v>0.61857294000002794</v>
      </c>
      <c r="AH108" s="67">
        <f t="shared" si="169"/>
        <v>1.2580443699999742</v>
      </c>
    </row>
    <row r="109" spans="1:34" x14ac:dyDescent="0.35">
      <c r="A109" s="104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4"/>
        <v>-311.59403677</v>
      </c>
      <c r="AC109" s="100" t="s">
        <v>92</v>
      </c>
      <c r="AD109" s="64" t="s">
        <v>8</v>
      </c>
      <c r="AE109" s="67">
        <f t="shared" si="166"/>
        <v>0.45558229999999211</v>
      </c>
      <c r="AF109" s="67">
        <f t="shared" si="167"/>
        <v>-1.2529050200000089</v>
      </c>
      <c r="AG109" s="67">
        <f t="shared" si="168"/>
        <v>-8.9112710000002426E-2</v>
      </c>
      <c r="AH109" s="67">
        <f t="shared" si="169"/>
        <v>0.7806307900000129</v>
      </c>
    </row>
    <row r="110" spans="1:34" x14ac:dyDescent="0.35">
      <c r="A110" s="104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4"/>
        <v>-311.59403677</v>
      </c>
      <c r="AC110" s="100" t="s">
        <v>92</v>
      </c>
      <c r="AD110" s="64" t="s">
        <v>26</v>
      </c>
      <c r="AE110" s="67">
        <f t="shared" si="166"/>
        <v>-0.25063725000002224</v>
      </c>
      <c r="AF110" s="67">
        <f t="shared" si="167"/>
        <v>-1.4853593700000207</v>
      </c>
      <c r="AG110" s="67">
        <f t="shared" si="168"/>
        <v>-0.29503151000000871</v>
      </c>
      <c r="AH110" s="67">
        <f t="shared" si="169"/>
        <v>-5.0014540000025587E-2</v>
      </c>
    </row>
    <row r="111" spans="1:34" x14ac:dyDescent="0.35">
      <c r="A111" s="104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4"/>
        <v>-311.59403677</v>
      </c>
      <c r="AC111" s="100" t="s">
        <v>92</v>
      </c>
      <c r="AD111" s="64" t="s">
        <v>28</v>
      </c>
      <c r="AE111" s="67">
        <f t="shared" si="166"/>
        <v>0.83250248000000537</v>
      </c>
      <c r="AF111" s="67">
        <f t="shared" si="167"/>
        <v>-1.2067232100000016</v>
      </c>
      <c r="AG111" s="67">
        <f t="shared" si="168"/>
        <v>-8.0679989999972168E-2</v>
      </c>
      <c r="AH111" s="67">
        <f t="shared" si="169"/>
        <v>0.4711836800000051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9"/>
  <sheetViews>
    <sheetView tabSelected="1" topLeftCell="K25" workbookViewId="0">
      <selection activeCell="L5" sqref="L5:M5"/>
    </sheetView>
  </sheetViews>
  <sheetFormatPr defaultRowHeight="14.5" x14ac:dyDescent="0.35"/>
  <sheetData>
    <row r="1" spans="2:29" x14ac:dyDescent="0.35">
      <c r="L1" s="101" t="s">
        <v>68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2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2:29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</row>
    <row r="5" spans="2:29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3">$Y$34+$Y$33-$Y$32-$Y$31</f>
        <v>0.12300000000000111</v>
      </c>
      <c r="X5" s="5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</row>
    <row r="6" spans="2:29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4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5">Q6-C6-0.5*$Y$31-$Y$32</f>
        <v>0.53098533000001424</v>
      </c>
      <c r="V6" s="18">
        <f t="shared" ref="V6:V25" ca="1" si="16">R6+$Y$33-C6-$Y$31-$Y$32</f>
        <v>-0.44786378999999599</v>
      </c>
      <c r="W6" s="17">
        <f t="shared" si="13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</row>
    <row r="7" spans="2:29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17">D7-C7-$J$4-0.5*$J$3</f>
        <v>-2.5398700000320851E-3</v>
      </c>
      <c r="M7" s="5">
        <f t="shared" ref="M7:M25" ca="1" si="18">E7-C7-$J$6</f>
        <v>-1.4086150900000067</v>
      </c>
      <c r="N7" s="5">
        <f t="shared" ref="N7:N25" ca="1" si="19">F7-C7-0.5*$J$3</f>
        <v>0.13744574999997594</v>
      </c>
      <c r="O7" s="5">
        <f t="shared" ref="O7:O25" ca="1" si="20">G7-C7-$J$5+0.5*$J$3</f>
        <v>-0.50930907999999908</v>
      </c>
      <c r="Q7" s="15">
        <f t="shared" ca="1" si="14"/>
        <v>-324.35609204000002</v>
      </c>
      <c r="R7" s="15">
        <f t="shared" ref="R7:R25" ca="1" si="21">E7+$Y$40</f>
        <v>-316.31816726</v>
      </c>
      <c r="S7" t="s">
        <v>87</v>
      </c>
      <c r="T7" s="82">
        <v>0</v>
      </c>
      <c r="U7" s="83">
        <f t="shared" ca="1" si="15"/>
        <v>0.41146012999995918</v>
      </c>
      <c r="V7" s="12">
        <f t="shared" ca="1" si="16"/>
        <v>-0.82961509000001499</v>
      </c>
      <c r="W7" s="83">
        <f t="shared" si="13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</row>
    <row r="8" spans="2:29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17"/>
        <v>8.5050200000000853E-2</v>
      </c>
      <c r="M8" s="5">
        <f t="shared" ca="1" si="18"/>
        <v>-1.3799141899999601</v>
      </c>
      <c r="N8" s="5">
        <f t="shared" ca="1" si="19"/>
        <v>-1.600577999995112E-2</v>
      </c>
      <c r="O8" s="5">
        <f t="shared" ca="1" si="20"/>
        <v>0.10896706000003542</v>
      </c>
      <c r="Q8" s="15">
        <f t="shared" ca="1" si="14"/>
        <v>-321.01525028000003</v>
      </c>
      <c r="R8" s="15">
        <f t="shared" ca="1" si="21"/>
        <v>-313.03621466999999</v>
      </c>
      <c r="S8" t="s">
        <v>11</v>
      </c>
      <c r="T8" s="16">
        <v>0</v>
      </c>
      <c r="U8" s="17">
        <f t="shared" ca="1" si="15"/>
        <v>0.49905019999999212</v>
      </c>
      <c r="V8" s="18">
        <f t="shared" ca="1" si="16"/>
        <v>-0.80091418999996833</v>
      </c>
      <c r="W8" s="17">
        <f t="shared" si="13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</row>
    <row r="9" spans="2:29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17"/>
        <v>-5.0354130000027642E-2</v>
      </c>
      <c r="M9">
        <f t="shared" ca="1" si="18"/>
        <v>-1.3728010799999826</v>
      </c>
      <c r="N9">
        <f t="shared" ca="1" si="19"/>
        <v>-0.20201192000002566</v>
      </c>
      <c r="O9">
        <f t="shared" ca="1" si="20"/>
        <v>0.1555827299999728</v>
      </c>
      <c r="Q9" s="11">
        <f t="shared" ca="1" si="14"/>
        <v>-317.63830948000003</v>
      </c>
      <c r="R9" s="11">
        <f t="shared" ca="1" si="21"/>
        <v>-309.51675642999999</v>
      </c>
      <c r="S9" t="s">
        <v>12</v>
      </c>
      <c r="T9" s="82">
        <v>0</v>
      </c>
      <c r="U9" s="83">
        <f t="shared" ca="1" si="15"/>
        <v>0.36364586999996362</v>
      </c>
      <c r="V9" s="12">
        <f t="shared" ca="1" si="16"/>
        <v>-0.79380107999999083</v>
      </c>
      <c r="W9" s="83">
        <f t="shared" si="13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</row>
    <row r="10" spans="2:29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17"/>
        <v>2.0270369999980442E-2</v>
      </c>
      <c r="M10" s="5">
        <f t="shared" ca="1" si="18"/>
        <v>-1.3759694999999912</v>
      </c>
      <c r="N10" s="5">
        <f t="shared" ca="1" si="19"/>
        <v>4.1170990000004348E-2</v>
      </c>
      <c r="O10" s="5">
        <f t="shared" ca="1" si="20"/>
        <v>0.32887558000002537</v>
      </c>
      <c r="Q10" s="15">
        <f t="shared" ca="1" si="14"/>
        <v>-313.57919364000003</v>
      </c>
      <c r="R10" s="15">
        <f t="shared" ca="1" si="21"/>
        <v>-305.53143351</v>
      </c>
      <c r="S10" t="s">
        <v>13</v>
      </c>
      <c r="T10" s="16">
        <v>0</v>
      </c>
      <c r="U10" s="17">
        <f t="shared" ca="1" si="15"/>
        <v>0.43427036999997171</v>
      </c>
      <c r="V10" s="18">
        <f t="shared" ca="1" si="16"/>
        <v>-0.79696949999999944</v>
      </c>
      <c r="W10" s="17">
        <f t="shared" si="13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</row>
    <row r="11" spans="2:29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17"/>
        <v>0.43285151999997451</v>
      </c>
      <c r="M11" s="5">
        <f t="shared" ca="1" si="18"/>
        <v>-0.54400558000002697</v>
      </c>
      <c r="N11" s="5">
        <f t="shared" ca="1" si="19"/>
        <v>0.33119461999995492</v>
      </c>
      <c r="O11" s="5">
        <f t="shared" ca="1" si="20"/>
        <v>0.73122912000000406</v>
      </c>
      <c r="Q11" s="15">
        <f t="shared" ca="1" si="14"/>
        <v>-307.90163731000001</v>
      </c>
      <c r="R11" s="15">
        <f t="shared" ca="1" si="21"/>
        <v>-299.43449441000001</v>
      </c>
      <c r="S11" s="5" t="s">
        <v>14</v>
      </c>
      <c r="T11" s="82">
        <v>0</v>
      </c>
      <c r="U11" s="83">
        <f t="shared" ca="1" si="15"/>
        <v>0.84685151999996577</v>
      </c>
      <c r="V11" s="12">
        <f t="shared" ca="1" si="16"/>
        <v>3.4994419999964776E-2</v>
      </c>
      <c r="W11" s="83">
        <f t="shared" si="13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</row>
    <row r="12" spans="2:29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17"/>
        <v>0.78912281999997758</v>
      </c>
      <c r="M12">
        <f t="shared" ca="1" si="18"/>
        <v>-0.20606281999999432</v>
      </c>
      <c r="N12">
        <f t="shared" ca="1" si="19"/>
        <v>0.54992923000002447</v>
      </c>
      <c r="O12">
        <f t="shared" ca="1" si="20"/>
        <v>0.72453101000000197</v>
      </c>
      <c r="Q12" s="11">
        <f t="shared" ca="1" si="14"/>
        <v>-299.60756946000004</v>
      </c>
      <c r="R12" s="11">
        <f t="shared" ca="1" si="21"/>
        <v>-291.15875510000001</v>
      </c>
      <c r="S12" s="5" t="s">
        <v>15</v>
      </c>
      <c r="T12" s="16">
        <v>0</v>
      </c>
      <c r="U12" s="17">
        <f t="shared" ca="1" si="15"/>
        <v>1.2031228199999688</v>
      </c>
      <c r="V12" s="18">
        <f t="shared" ca="1" si="16"/>
        <v>0.37293717999999743</v>
      </c>
      <c r="W12" s="17">
        <f t="shared" si="13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</row>
    <row r="13" spans="2:29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17"/>
        <v>0.39007986000000328</v>
      </c>
      <c r="M13" s="5">
        <f t="shared" ca="1" si="18"/>
        <v>-0.46137026000001846</v>
      </c>
      <c r="N13" s="5">
        <f t="shared" ca="1" si="19"/>
        <v>0.49108611999996965</v>
      </c>
      <c r="O13" s="5">
        <f t="shared" ca="1" si="20"/>
        <v>-4.3297969999988251E-2</v>
      </c>
      <c r="Q13" s="15">
        <f t="shared" ca="1" si="14"/>
        <v>-290.57899755</v>
      </c>
      <c r="R13" s="15">
        <f t="shared" ca="1" si="21"/>
        <v>-281.98644767000002</v>
      </c>
      <c r="S13" s="5" t="s">
        <v>16</v>
      </c>
      <c r="T13" s="82">
        <v>0</v>
      </c>
      <c r="U13" s="83">
        <f t="shared" ca="1" si="15"/>
        <v>0.80407985999999454</v>
      </c>
      <c r="V13" s="12">
        <f t="shared" ca="1" si="16"/>
        <v>0.11762973999997328</v>
      </c>
      <c r="W13" s="83">
        <f t="shared" si="13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</row>
    <row r="14" spans="2:29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17"/>
        <v>-1.0614356499999755</v>
      </c>
      <c r="M14" s="5">
        <f t="shared" ca="1" si="18"/>
        <v>-1.3816791400000117</v>
      </c>
      <c r="N14" s="5">
        <f t="shared" ca="1" si="19"/>
        <v>-1.1042290099999907</v>
      </c>
      <c r="O14" s="5">
        <f t="shared" ca="1" si="20"/>
        <v>-1.7851537099999937</v>
      </c>
      <c r="Q14" s="15">
        <f t="shared" ca="1" si="14"/>
        <v>-324.80269422999999</v>
      </c>
      <c r="R14" s="15">
        <f t="shared" ca="1" si="21"/>
        <v>-315.67893772000002</v>
      </c>
      <c r="S14" s="5" t="s">
        <v>17</v>
      </c>
      <c r="T14" s="16">
        <v>0</v>
      </c>
      <c r="U14" s="17">
        <f t="shared" ca="1" si="15"/>
        <v>-0.64743564999998426</v>
      </c>
      <c r="V14" s="18">
        <f t="shared" ca="1" si="16"/>
        <v>-0.80267914000001994</v>
      </c>
      <c r="W14" s="17">
        <f t="shared" si="13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</row>
    <row r="15" spans="2:29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17"/>
        <v>-1.8080119999990263E-2</v>
      </c>
      <c r="M15">
        <f t="shared" ca="1" si="18"/>
        <v>-0.69836635000000946</v>
      </c>
      <c r="N15">
        <f t="shared" ca="1" si="19"/>
        <v>0.43915365000002948</v>
      </c>
      <c r="O15">
        <f t="shared" ca="1" si="20"/>
        <v>-1.1146614399999826</v>
      </c>
      <c r="Q15" s="11">
        <f t="shared" ca="1" si="14"/>
        <v>-328.55393204000001</v>
      </c>
      <c r="R15" s="11">
        <f t="shared" ca="1" si="21"/>
        <v>-319.79021827000003</v>
      </c>
      <c r="S15" s="5" t="s">
        <v>18</v>
      </c>
      <c r="T15" s="82">
        <v>0</v>
      </c>
      <c r="U15" s="83">
        <f t="shared" ca="1" si="15"/>
        <v>0.395919880000001</v>
      </c>
      <c r="V15" s="12">
        <f t="shared" ca="1" si="16"/>
        <v>-0.11936635000001772</v>
      </c>
      <c r="W15" s="83">
        <f t="shared" si="13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</row>
    <row r="16" spans="2:29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17"/>
        <v>0.12731257000000396</v>
      </c>
      <c r="M16" s="5">
        <f t="shared" ca="1" si="18"/>
        <v>-0.85591021000004197</v>
      </c>
      <c r="N16" s="5">
        <f t="shared" ca="1" si="19"/>
        <v>0.34071764999998022</v>
      </c>
      <c r="O16" s="5">
        <f t="shared" ca="1" si="20"/>
        <v>-0.5645778700000128</v>
      </c>
      <c r="Q16" s="15">
        <f t="shared" ca="1" si="14"/>
        <v>-328.99071903999999</v>
      </c>
      <c r="R16" s="15">
        <f t="shared" ca="1" si="21"/>
        <v>-320.52994182000003</v>
      </c>
      <c r="S16" s="5" t="s">
        <v>19</v>
      </c>
      <c r="T16" s="16">
        <v>0</v>
      </c>
      <c r="U16" s="17">
        <f t="shared" ca="1" si="15"/>
        <v>0.54131256999999522</v>
      </c>
      <c r="V16" s="18">
        <f t="shared" ca="1" si="16"/>
        <v>-0.27691021000005023</v>
      </c>
      <c r="W16" s="17">
        <f t="shared" si="13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</row>
    <row r="17" spans="2:29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17"/>
        <v>-8.3227790000034663E-2</v>
      </c>
      <c r="M17" s="5">
        <f t="shared" ca="1" si="18"/>
        <v>-1.3473104700000196</v>
      </c>
      <c r="N17" s="5">
        <f t="shared" ca="1" si="19"/>
        <v>0.20572073999999629</v>
      </c>
      <c r="O17" s="5">
        <f t="shared" ca="1" si="20"/>
        <v>-0.40762618999999267</v>
      </c>
      <c r="Q17" s="15">
        <f t="shared" ca="1" si="14"/>
        <v>-329.49953907000003</v>
      </c>
      <c r="R17" s="15">
        <f t="shared" ca="1" si="21"/>
        <v>-321.31962175000001</v>
      </c>
      <c r="S17" s="5" t="s">
        <v>20</v>
      </c>
      <c r="T17" s="82">
        <v>0</v>
      </c>
      <c r="U17" s="83">
        <f t="shared" ca="1" si="15"/>
        <v>0.3307722099999566</v>
      </c>
      <c r="V17" s="12">
        <f t="shared" ca="1" si="16"/>
        <v>-0.76831047000002783</v>
      </c>
      <c r="W17" s="83">
        <f t="shared" si="13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</row>
    <row r="18" spans="2:29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17"/>
        <v>3.8326929999971338E-2</v>
      </c>
      <c r="M18">
        <f t="shared" ca="1" si="18"/>
        <v>-1.3935540800000528</v>
      </c>
      <c r="N18">
        <f t="shared" ca="1" si="19"/>
        <v>-0.21522232000001695</v>
      </c>
      <c r="O18">
        <f t="shared" ca="1" si="20"/>
        <v>0.44458913999998595</v>
      </c>
      <c r="Q18" s="11">
        <f t="shared" ca="1" si="14"/>
        <v>-321.30431218000001</v>
      </c>
      <c r="R18" s="11">
        <f t="shared" ca="1" si="21"/>
        <v>-313.29219319000003</v>
      </c>
      <c r="S18" s="5" t="s">
        <v>21</v>
      </c>
      <c r="T18" s="16">
        <v>0</v>
      </c>
      <c r="U18" s="17">
        <f t="shared" ca="1" si="15"/>
        <v>0.4523269299999626</v>
      </c>
      <c r="V18" s="18">
        <f t="shared" ca="1" si="16"/>
        <v>-0.81455408000006102</v>
      </c>
      <c r="W18" s="17">
        <f t="shared" si="13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</row>
    <row r="19" spans="2:29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17"/>
        <v>0.49376295999995845</v>
      </c>
      <c r="M19" s="5">
        <f t="shared" ca="1" si="18"/>
        <v>-0.7940067900000205</v>
      </c>
      <c r="N19" s="5">
        <f t="shared" ca="1" si="19"/>
        <v>0.18362994999994653</v>
      </c>
      <c r="O19" s="5">
        <f t="shared" ca="1" si="20"/>
        <v>1.226379109999963</v>
      </c>
      <c r="Q19" s="15">
        <f t="shared" ca="1" si="14"/>
        <v>-315.50714398000002</v>
      </c>
      <c r="R19" s="15">
        <f t="shared" ca="1" si="21"/>
        <v>-307.35091373</v>
      </c>
      <c r="S19" s="5" t="s">
        <v>22</v>
      </c>
      <c r="T19" s="82">
        <v>0</v>
      </c>
      <c r="U19" s="83">
        <f t="shared" ca="1" si="15"/>
        <v>0.90776295999994971</v>
      </c>
      <c r="V19" s="12">
        <f t="shared" ca="1" si="16"/>
        <v>-0.21500679000002876</v>
      </c>
      <c r="W19" s="83">
        <f t="shared" si="13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</row>
    <row r="20" spans="2:29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17"/>
        <v>0.94556182000001199</v>
      </c>
      <c r="M20" s="5">
        <f t="shared" ca="1" si="18"/>
        <v>-0.12649939999999482</v>
      </c>
      <c r="N20" s="5">
        <f t="shared" ca="1" si="19"/>
        <v>0.66784091999999573</v>
      </c>
      <c r="O20" s="5">
        <f t="shared" ca="1" si="20"/>
        <v>1.0566395699999966</v>
      </c>
      <c r="Q20" s="15">
        <f t="shared" ca="1" si="14"/>
        <v>-294.77681925000002</v>
      </c>
      <c r="R20" s="15">
        <f t="shared" ca="1" si="21"/>
        <v>-286.40488047000002</v>
      </c>
      <c r="S20" s="5" t="s">
        <v>23</v>
      </c>
      <c r="T20" s="16">
        <v>0</v>
      </c>
      <c r="U20" s="17">
        <f t="shared" ca="1" si="15"/>
        <v>1.3595618200000033</v>
      </c>
      <c r="V20" s="18">
        <f t="shared" ca="1" si="16"/>
        <v>0.45250059999999692</v>
      </c>
      <c r="W20" s="17">
        <f t="shared" si="13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</row>
    <row r="21" spans="2:29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17"/>
        <v>-0.77179944999995742</v>
      </c>
      <c r="M21">
        <f t="shared" ca="1" si="18"/>
        <v>-0.54226127999998575</v>
      </c>
      <c r="N21">
        <f t="shared" ca="1" si="19"/>
        <v>0.31566879000001036</v>
      </c>
      <c r="O21">
        <f t="shared" ca="1" si="20"/>
        <v>-0.96181785999995872</v>
      </c>
      <c r="Q21" s="11">
        <f t="shared" ca="1" si="14"/>
        <v>-289.14652548999999</v>
      </c>
      <c r="R21" s="11">
        <f t="shared" ca="1" si="21"/>
        <v>-279.47298732000002</v>
      </c>
      <c r="S21" s="5" t="s">
        <v>88</v>
      </c>
      <c r="T21" s="82">
        <v>0</v>
      </c>
      <c r="U21" s="83">
        <f t="shared" ca="1" si="15"/>
        <v>-0.35779944999996616</v>
      </c>
      <c r="V21" s="12">
        <f t="shared" ca="1" si="16"/>
        <v>3.6738720000005998E-2</v>
      </c>
      <c r="W21" s="83">
        <f t="shared" si="13"/>
        <v>0.12300000000000111</v>
      </c>
      <c r="X21" s="5" t="s">
        <v>88</v>
      </c>
      <c r="Y21" s="15">
        <f t="shared" ref="Y21:Y25" ca="1" si="22">Q21-C21-0.5*$Y$31-$Y$32</f>
        <v>-0.35779944999996616</v>
      </c>
      <c r="Z21" s="15">
        <f t="shared" ref="Z21:Z25" ca="1" si="23">R21+$Y$33-$Y$32-$Y$31-C21</f>
        <v>3.6738720000016656E-2</v>
      </c>
      <c r="AA21" s="15">
        <f t="shared" ref="AA21:AA25" ca="1" si="24">F21+$Y$38-C21-0.5*$Y$31</f>
        <v>0.47366879000003159</v>
      </c>
      <c r="AB21" s="15">
        <f t="shared" ref="AB21:AB22" ca="1" si="25">G21+$Y$41+0.5*$Y$31-C21-$Y$33</f>
        <v>-0.62881785999996787</v>
      </c>
      <c r="AC21" s="15">
        <f t="shared" ref="AC21:AC25" ca="1" si="26">Y21-AA21</f>
        <v>-0.83146823999999775</v>
      </c>
    </row>
    <row r="22" spans="2:29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17"/>
        <v>-0.16559867999997069</v>
      </c>
      <c r="M22" s="5">
        <f t="shared" ca="1" si="18"/>
        <v>-0.81614258999996458</v>
      </c>
      <c r="N22" s="5">
        <f t="shared" ca="1" si="19"/>
        <v>0.23211760999998132</v>
      </c>
      <c r="O22" s="5">
        <f t="shared" ca="1" si="20"/>
        <v>-1.2269856299999637</v>
      </c>
      <c r="Q22" s="15">
        <f t="shared" ca="1" si="14"/>
        <v>-336.97316613999999</v>
      </c>
      <c r="R22" s="15">
        <f t="shared" ca="1" si="21"/>
        <v>-328.17971004999998</v>
      </c>
      <c r="S22" s="5" t="s">
        <v>89</v>
      </c>
      <c r="T22" s="16">
        <v>0</v>
      </c>
      <c r="U22" s="17">
        <f t="shared" ca="1" si="15"/>
        <v>0.24840132000002058</v>
      </c>
      <c r="V22" s="18">
        <f t="shared" ca="1" si="16"/>
        <v>-0.23714258999997284</v>
      </c>
      <c r="W22" s="17">
        <f t="shared" si="13"/>
        <v>0.12300000000000111</v>
      </c>
      <c r="X22" s="5" t="s">
        <v>89</v>
      </c>
      <c r="Y22" s="15">
        <f t="shared" ca="1" si="22"/>
        <v>0.24840132000002058</v>
      </c>
      <c r="Z22" s="15">
        <f t="shared" ca="1" si="23"/>
        <v>-0.23714258999996218</v>
      </c>
      <c r="AA22" s="15">
        <f t="shared" ca="1" si="24"/>
        <v>0.39011761000000256</v>
      </c>
      <c r="AB22" s="15">
        <f t="shared" ca="1" si="25"/>
        <v>-0.89398562999997289</v>
      </c>
      <c r="AC22" s="15">
        <f t="shared" ca="1" si="26"/>
        <v>-0.14171628999998198</v>
      </c>
    </row>
    <row r="23" spans="2:29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17"/>
        <v>0.15678835999999619</v>
      </c>
      <c r="M23" s="5">
        <f t="shared" ca="1" si="18"/>
        <v>-0.85107697000000293</v>
      </c>
      <c r="N23" s="5">
        <f t="shared" ca="1" si="19"/>
        <v>0.18956395000002813</v>
      </c>
      <c r="O23" s="5">
        <f t="shared" ca="1" si="20"/>
        <v>-0.69337152999999807</v>
      </c>
      <c r="Q23" s="15">
        <f t="shared" ca="1" si="14"/>
        <v>-337.29295954000003</v>
      </c>
      <c r="R23" s="15">
        <f t="shared" ca="1" si="21"/>
        <v>-328.85682487000003</v>
      </c>
      <c r="S23" s="5" t="s">
        <v>90</v>
      </c>
      <c r="T23" s="82">
        <v>0</v>
      </c>
      <c r="U23" s="83">
        <f t="shared" ca="1" si="15"/>
        <v>0.57078835999998745</v>
      </c>
      <c r="V23" s="12">
        <f t="shared" ca="1" si="16"/>
        <v>-0.27207697000001119</v>
      </c>
      <c r="W23" s="83">
        <f t="shared" si="13"/>
        <v>0.12300000000000111</v>
      </c>
      <c r="X23" s="5" t="s">
        <v>90</v>
      </c>
      <c r="Y23" s="15">
        <f t="shared" ca="1" si="22"/>
        <v>0.57078835999998745</v>
      </c>
      <c r="Z23" s="15">
        <f t="shared" ca="1" si="23"/>
        <v>-0.27207697000000053</v>
      </c>
      <c r="AA23" s="15">
        <f t="shared" ca="1" si="24"/>
        <v>0.34756395000004936</v>
      </c>
      <c r="AB23" s="15">
        <f ca="1">G23+$Y$41+0.5*$Y$31-C23-$Y$33</f>
        <v>-0.36037153000000721</v>
      </c>
      <c r="AC23" s="15">
        <f t="shared" ca="1" si="26"/>
        <v>0.22322440999993809</v>
      </c>
    </row>
    <row r="24" spans="2:29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17"/>
        <v>-0.25080189000000219</v>
      </c>
      <c r="M24">
        <f t="shared" ca="1" si="18"/>
        <v>-1.2113037900000396</v>
      </c>
      <c r="N24">
        <f t="shared" ca="1" si="19"/>
        <v>-0.32525636000003333</v>
      </c>
      <c r="O24">
        <f t="shared" ca="1" si="20"/>
        <v>-0.46082880000002069</v>
      </c>
      <c r="Q24" s="11">
        <f t="shared" ca="1" si="14"/>
        <v>-337.48159817999999</v>
      </c>
      <c r="R24" s="11">
        <f t="shared" ca="1" si="21"/>
        <v>-328.99810008000003</v>
      </c>
      <c r="S24" s="5" t="s">
        <v>91</v>
      </c>
      <c r="T24" s="16">
        <v>0</v>
      </c>
      <c r="U24" s="17">
        <f t="shared" ca="1" si="15"/>
        <v>0.16319810999998907</v>
      </c>
      <c r="V24" s="18">
        <f t="shared" ca="1" si="16"/>
        <v>-0.63230379000004788</v>
      </c>
      <c r="W24" s="17">
        <f t="shared" si="13"/>
        <v>0.12300000000000111</v>
      </c>
      <c r="X24" s="5" t="s">
        <v>91</v>
      </c>
      <c r="Y24" s="15">
        <f t="shared" ca="1" si="22"/>
        <v>0.16319810999998907</v>
      </c>
      <c r="Z24" s="15">
        <f t="shared" ca="1" si="23"/>
        <v>-0.63230379000003722</v>
      </c>
      <c r="AA24" s="15">
        <f t="shared" ca="1" si="24"/>
        <v>-0.16725636000001209</v>
      </c>
      <c r="AB24" s="15">
        <f t="shared" ref="AB24:AB25" ca="1" si="27">G24+$Y$41+0.5*$Y$31-C24-$Y$33</f>
        <v>-0.12782880000002983</v>
      </c>
      <c r="AC24" s="15">
        <f t="shared" ca="1" si="26"/>
        <v>0.33045447000000117</v>
      </c>
    </row>
    <row r="25" spans="2:29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17"/>
        <v>-0.25063725000002224</v>
      </c>
      <c r="M25" s="5">
        <f t="shared" ca="1" si="18"/>
        <v>-1.4853593700000207</v>
      </c>
      <c r="N25" s="5">
        <f t="shared" ca="1" si="19"/>
        <v>-0.29503151000000871</v>
      </c>
      <c r="O25" s="5">
        <f t="shared" ca="1" si="20"/>
        <v>-5.0014540000025587E-2</v>
      </c>
      <c r="Q25" s="15">
        <f t="shared" ca="1" si="14"/>
        <v>-333.39667402000003</v>
      </c>
      <c r="R25" s="15">
        <f t="shared" ca="1" si="21"/>
        <v>-325.18739614000003</v>
      </c>
      <c r="S25" s="5" t="s">
        <v>92</v>
      </c>
      <c r="T25" s="82">
        <v>0</v>
      </c>
      <c r="U25" s="83">
        <f t="shared" ca="1" si="15"/>
        <v>0.16336274999996903</v>
      </c>
      <c r="V25" s="12">
        <f t="shared" ca="1" si="16"/>
        <v>-0.90635937000002897</v>
      </c>
      <c r="W25" s="83">
        <f t="shared" si="13"/>
        <v>0.12300000000000111</v>
      </c>
      <c r="X25" s="5" t="s">
        <v>92</v>
      </c>
      <c r="Y25" s="15">
        <f t="shared" ca="1" si="22"/>
        <v>0.16336274999996903</v>
      </c>
      <c r="Z25" s="15">
        <f t="shared" ca="1" si="23"/>
        <v>-0.90635937000001832</v>
      </c>
      <c r="AA25" s="15">
        <f t="shared" ca="1" si="24"/>
        <v>-0.13703150999998748</v>
      </c>
      <c r="AB25" s="15">
        <f t="shared" ca="1" si="27"/>
        <v>0.28298545999996527</v>
      </c>
      <c r="AC25" s="15">
        <f t="shared" ca="1" si="26"/>
        <v>0.3003942599999565</v>
      </c>
    </row>
    <row r="27" spans="2:29" x14ac:dyDescent="0.35">
      <c r="U27" s="10"/>
      <c r="V27" s="11"/>
      <c r="AB27" s="11">
        <f>AB3-Y3</f>
        <v>0.76172622000002299</v>
      </c>
    </row>
    <row r="28" spans="2:29" x14ac:dyDescent="0.35">
      <c r="AB28" s="11">
        <f t="shared" ref="AB28:AB49" ca="1" si="28">AB4-Y4</f>
        <v>-1.1287197000000244</v>
      </c>
    </row>
    <row r="29" spans="2:29" s="5" customFormat="1" ht="15" thickBot="1" x14ac:dyDescent="0.4">
      <c r="Q29" s="105" t="s">
        <v>56</v>
      </c>
      <c r="R29" s="105"/>
      <c r="S29" s="105"/>
      <c r="T29" s="105"/>
      <c r="U29" s="105"/>
      <c r="V29" s="105"/>
      <c r="W29" s="105"/>
      <c r="X29" s="105"/>
      <c r="Y29" s="105"/>
      <c r="AB29" s="11">
        <f t="shared" ca="1" si="28"/>
        <v>-0.73036237000001414</v>
      </c>
    </row>
    <row r="30" spans="2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  <c r="AB30" s="11">
        <f t="shared" ca="1" si="28"/>
        <v>-0.47484548999999809</v>
      </c>
    </row>
    <row r="31" spans="2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B31" s="11">
        <f t="shared" ca="1" si="28"/>
        <v>-0.5877692099999674</v>
      </c>
    </row>
    <row r="32" spans="2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B32" s="11">
        <f t="shared" ca="1" si="28"/>
        <v>-5.7083139999965837E-2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B33" s="11">
        <f t="shared" ca="1" si="28"/>
        <v>0.12493686000000004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B34" s="11">
        <f t="shared" ca="1" si="28"/>
        <v>0.22760521000004452</v>
      </c>
      <c r="AC34" s="11">
        <f>Z34-Y40</f>
        <v>-0.45500000000000007</v>
      </c>
    </row>
    <row r="35" spans="17:29" ht="15" thickBot="1" x14ac:dyDescent="0.4">
      <c r="AB35" s="11">
        <f t="shared" ca="1" si="28"/>
        <v>0.21737760000002915</v>
      </c>
    </row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  <c r="AB36" s="11">
        <f t="shared" ca="1" si="28"/>
        <v>-0.14559180999997601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  <c r="AB37" s="11">
        <f t="shared" ca="1" si="28"/>
        <v>-0.51437782999999193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  <c r="AB38" s="11">
        <f t="shared" ca="1" si="28"/>
        <v>-0.80471806000001855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  <c r="AB39" s="11">
        <f t="shared" ca="1" si="28"/>
        <v>-1.1775813199999927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B40" s="11">
        <f t="shared" ca="1" si="28"/>
        <v>-0.77289044000001716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  <c r="AB41" s="11">
        <f t="shared" ca="1" si="28"/>
        <v>-0.40539839999995841</v>
      </c>
    </row>
    <row r="42" spans="17:29" x14ac:dyDescent="0.35">
      <c r="AB42" s="11">
        <f t="shared" ca="1" si="28"/>
        <v>0.32526221000001421</v>
      </c>
    </row>
    <row r="43" spans="17:29" x14ac:dyDescent="0.35">
      <c r="AB43" s="11">
        <f t="shared" ca="1" si="28"/>
        <v>0.65161615000000417</v>
      </c>
    </row>
    <row r="44" spans="17:29" x14ac:dyDescent="0.35">
      <c r="AB44" s="11">
        <f t="shared" ca="1" si="28"/>
        <v>3.0077749999984249E-2</v>
      </c>
    </row>
    <row r="45" spans="17:29" x14ac:dyDescent="0.35">
      <c r="AB45" s="11">
        <f t="shared" ca="1" si="28"/>
        <v>-0.27101841000000171</v>
      </c>
    </row>
    <row r="46" spans="17:29" x14ac:dyDescent="0.35">
      <c r="AB46" s="11">
        <f t="shared" ca="1" si="28"/>
        <v>-1.1423869499999935</v>
      </c>
    </row>
    <row r="47" spans="17:29" x14ac:dyDescent="0.35">
      <c r="AB47" s="11">
        <f t="shared" ca="1" si="28"/>
        <v>-0.93115988999999466</v>
      </c>
    </row>
    <row r="48" spans="17:29" x14ac:dyDescent="0.35">
      <c r="AB48" s="11">
        <f t="shared" ca="1" si="28"/>
        <v>-0.2910269100000189</v>
      </c>
    </row>
    <row r="49" spans="28:28" x14ac:dyDescent="0.35">
      <c r="AB49" s="11">
        <f t="shared" ca="1" si="28"/>
        <v>0.11962270999999625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M79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100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4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100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04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100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4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100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4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100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4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100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4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100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4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100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4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100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4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100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4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100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4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100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4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100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4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100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4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100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06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09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07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10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07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10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07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10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08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11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4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100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4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100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4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100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4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100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4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100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4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100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4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100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4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100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4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100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4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100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4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100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4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100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4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100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4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100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4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100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4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100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4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100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4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100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4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100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4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100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4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100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4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100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4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100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4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100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4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100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4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100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4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100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4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100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4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100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4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100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4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100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4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100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4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100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4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100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4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100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4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100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4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100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4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100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4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100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4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100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4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100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4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100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4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100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4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100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4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100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4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100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4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100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4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100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4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100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4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100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4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100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4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100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4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100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4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100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4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100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4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100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4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100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4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100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4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100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4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100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4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100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4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100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4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100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4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100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4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100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4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100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4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100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4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100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4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100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4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100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4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100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4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100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4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100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4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100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4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100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4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100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4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100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4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100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4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100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4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100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4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100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4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100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4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100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4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100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4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100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4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100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4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100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4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100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4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100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4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100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2021-10-13T20:59:24Z</dcterms:modified>
</cp:coreProperties>
</file>