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workbookPr codeName="ThisWorkbook" hidePivotFieldList="1" defaultThemeVersion="124226"/>
  <mc:AlternateContent xmlns:mc="http://schemas.openxmlformats.org/markup-compatibility/2006">
    <mc:Choice Requires="x15">
      <x15ac:absPath xmlns:x15ac="http://schemas.microsoft.com/office/spreadsheetml/2010/11/ac" url="D:\Coporation_Isoft\Attendance-Web-BE\src\SourceBaseBE.MainService\ReportTemplate\"/>
    </mc:Choice>
  </mc:AlternateContent>
  <bookViews>
    <workbookView xWindow="-105" yWindow="-105" windowWidth="23250" windowHeight="13890" tabRatio="594" firstSheet="5" activeTab="5"/>
  </bookViews>
  <sheets>
    <sheet name="Team B" sheetId="110" state="hidden" r:id="rId1"/>
    <sheet name="Production" sheetId="113" state="hidden" r:id="rId2"/>
    <sheet name="Pivot" sheetId="115" state="hidden" r:id="rId3"/>
    <sheet name="Covid-19 Isolated" sheetId="114" state="hidden" r:id="rId4"/>
    <sheet name="Formula" sheetId="102" state="hidden" r:id="rId5"/>
    <sheet name="TemplateSheetSymbol" sheetId="106" r:id="rId6"/>
  </sheets>
  <externalReferences>
    <externalReference r:id="rId7"/>
    <externalReference r:id="rId8"/>
    <externalReference r:id="rId9"/>
    <externalReference r:id="rId10"/>
  </externalReferences>
  <definedNames>
    <definedName name="_xlnm._FilterDatabase" localSheetId="3" hidden="1">'Covid-19 Isolated'!$C$7:$Q$165</definedName>
    <definedName name="_xlnm._FilterDatabase" localSheetId="4" hidden="1">Formula!$A$3:$AG$69</definedName>
    <definedName name="_xlnm._FilterDatabase" localSheetId="1" hidden="1">Production!$C$7:$V$1006</definedName>
    <definedName name="_xlnm._FilterDatabase" localSheetId="0">'Team B'!$A$6:$BA$6</definedName>
    <definedName name="A">[1]Sheet1!$A$5:$A$22</definedName>
    <definedName name="Account">'[2]GL Account'!$B$3:$B$109</definedName>
    <definedName name="ADDRESS_TYPE_MAP">[3]MAP_TABLES!$E$5:$G$7</definedName>
    <definedName name="B">[1]Sheet1!$B$5:$B$13</definedName>
    <definedName name="cc_list">'[2]Cost center List'!$B$2:$B$51</definedName>
    <definedName name="COUNTRY_MAP">[3]MAP_TABLES!$E$422:$G$669</definedName>
    <definedName name="CURRENCY_MAP">[3]MAP_TABLES!$E$240:$G$406</definedName>
    <definedName name="EMPLOYEE_STATUS_MAP">[3]MAP_TABLES!$E$10:$G$19</definedName>
    <definedName name="EMPLOYMENT_RATE_MAP">[3]MAP_TABLES!$E$27:$G$30</definedName>
    <definedName name="EMPLOYMENT_STATUS_LOCAL_MAP">[3]MAP_TABLES!$E$22:$G$24</definedName>
    <definedName name="ETHNIC_LOCAL_MAP">[3]MAP_TABLES!$E$33:$G$45</definedName>
    <definedName name="EVENT_TYPE_MAP">[3]MAP_TABLES!$E$48:$G$50</definedName>
    <definedName name="Formula">Formula!$B$4:$N$69</definedName>
    <definedName name="Formula1">Formula!$Q$4:$X$69</definedName>
    <definedName name="Formula2">Formula!$Z$4:$AG$69</definedName>
    <definedName name="GENDER_MAP">[3]MAP_TABLES!$E$417:$G$419</definedName>
    <definedName name="IDENTITY_TYPE_MAP">[3]MAP_TABLES!$E$58:$G$68</definedName>
    <definedName name="Mapping_Validation">'[3]LGP control sheet'!$D$18</definedName>
    <definedName name="MARITAL_STATUS_MAP">[3]MAP_TABLES!$E$229:$G$237</definedName>
    <definedName name="MULTI_DATA_SEQUENCE_MAP">[3]MAP_TABLES!$E$71:$G$169</definedName>
    <definedName name="New_hire">B</definedName>
    <definedName name="_xlnm.Print_Area" localSheetId="3">'Covid-19 Isolated'!$B$2:$R$166</definedName>
    <definedName name="_xlnm.Print_Area" localSheetId="1">Production!$B$2:$U$1007</definedName>
    <definedName name="_xlnm.Print_Titles" localSheetId="3">'Covid-19 Isolated'!$2:$7</definedName>
    <definedName name="_xlnm.Print_Titles" localSheetId="1">Production!$2:$7</definedName>
    <definedName name="RECORD_TYPE_MAP">[3]MAP_TABLES!$E$172:$G$174</definedName>
    <definedName name="RELATIONSHIP_TYPE_MAP">[3]MAP_TABLES!$E$177:$G$184</definedName>
    <definedName name="RELIGION_LOCAL_MAP">[3]MAP_TABLES!$E$187:$G$193</definedName>
    <definedName name="Resigned" localSheetId="0">#REF!</definedName>
    <definedName name="Resigned">#REF!</definedName>
    <definedName name="Schedule">#REF!</definedName>
    <definedName name="Table_SIF_Validation">'[3]LGP control sheet'!$J$3:$M$27</definedName>
    <definedName name="TERMINATION_REASON_MAP">[3]MAP_TABLES!$E$200:$G$206</definedName>
    <definedName name="TERMINATION_TYPE_MAP">[3]MAP_TABLES!$E$209:$G$211</definedName>
    <definedName name="TYPE_OF_SALARY_MAP">[3]MAP_TABLES!$E$220:$G$226</definedName>
    <definedName name="Vendor1">'[2]Vendor list'!$A$2:$A$883</definedName>
  </definedNames>
  <calcPr calcId="162913"/>
  <pivotCaches>
    <pivotCache cacheId="16"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45" i="114" l="1"/>
  <c r="O53" i="114" l="1"/>
  <c r="O51" i="114"/>
  <c r="O50" i="114"/>
  <c r="O49" i="114"/>
  <c r="O48" i="114"/>
  <c r="O13" i="114" l="1"/>
  <c r="O11" i="114"/>
  <c r="AZ7" i="110" l="1"/>
  <c r="AJ68" i="110"/>
  <c r="AF68" i="110"/>
  <c r="AE68" i="110"/>
  <c r="AD68" i="110"/>
  <c r="AC68" i="110"/>
  <c r="AB68" i="110"/>
  <c r="AA68" i="110"/>
  <c r="Z68" i="110"/>
  <c r="Y68" i="110"/>
  <c r="X68" i="110"/>
  <c r="W68" i="110"/>
  <c r="V68" i="110"/>
  <c r="U68" i="110"/>
  <c r="T68" i="110"/>
  <c r="S68" i="110"/>
  <c r="R68" i="110"/>
  <c r="Q68" i="110"/>
  <c r="P68" i="110"/>
  <c r="O68" i="110"/>
  <c r="N68" i="110"/>
  <c r="M68" i="110"/>
  <c r="L68" i="110"/>
  <c r="K68" i="110"/>
  <c r="J68" i="110"/>
  <c r="I68" i="110"/>
  <c r="H68" i="110"/>
  <c r="AJ67" i="110"/>
  <c r="AF67" i="110"/>
  <c r="AE67" i="110"/>
  <c r="AD67" i="110"/>
  <c r="AC67" i="110"/>
  <c r="AB67" i="110"/>
  <c r="AA67" i="110"/>
  <c r="Z67" i="110"/>
  <c r="Y67" i="110"/>
  <c r="X67" i="110"/>
  <c r="W67" i="110"/>
  <c r="V67" i="110"/>
  <c r="U67" i="110"/>
  <c r="T67" i="110"/>
  <c r="S67" i="110"/>
  <c r="R67" i="110"/>
  <c r="Q67" i="110"/>
  <c r="P67" i="110"/>
  <c r="O67" i="110"/>
  <c r="N67" i="110"/>
  <c r="M67" i="110"/>
  <c r="L67" i="110"/>
  <c r="K67" i="110"/>
  <c r="J67" i="110"/>
  <c r="I67" i="110"/>
  <c r="H67" i="110"/>
  <c r="AJ66" i="110"/>
  <c r="AF66" i="110"/>
  <c r="AE66" i="110"/>
  <c r="AD66" i="110"/>
  <c r="AC66" i="110"/>
  <c r="AB66" i="110"/>
  <c r="AA66" i="110"/>
  <c r="Z66" i="110"/>
  <c r="Y66" i="110"/>
  <c r="X66" i="110"/>
  <c r="W66" i="110"/>
  <c r="V66" i="110"/>
  <c r="U66" i="110"/>
  <c r="T66" i="110"/>
  <c r="S66" i="110"/>
  <c r="R66" i="110"/>
  <c r="Q66" i="110"/>
  <c r="P66" i="110"/>
  <c r="O66" i="110"/>
  <c r="N66" i="110"/>
  <c r="M66" i="110"/>
  <c r="L66" i="110"/>
  <c r="K66" i="110"/>
  <c r="J66" i="110"/>
  <c r="I66" i="110"/>
  <c r="H66" i="110"/>
  <c r="AY55" i="110"/>
  <c r="AX55" i="110"/>
  <c r="AV55" i="110"/>
  <c r="AU55" i="110"/>
  <c r="AT55" i="110"/>
  <c r="AS55" i="110"/>
  <c r="AR55" i="110"/>
  <c r="AP55" i="110"/>
  <c r="AO55" i="110"/>
  <c r="AN55" i="110"/>
  <c r="AM55" i="110"/>
  <c r="AL55" i="110"/>
  <c r="AZ53" i="110"/>
  <c r="AQ53" i="110"/>
  <c r="AP53" i="110"/>
  <c r="AO53" i="110"/>
  <c r="AN53" i="110"/>
  <c r="AM53" i="110"/>
  <c r="AZ52" i="110"/>
  <c r="AQ52" i="110"/>
  <c r="AP52" i="110"/>
  <c r="AO52" i="110"/>
  <c r="AN52" i="110"/>
  <c r="AM52" i="110"/>
  <c r="AZ51" i="110"/>
  <c r="AQ51" i="110"/>
  <c r="AP51" i="110"/>
  <c r="AO51" i="110"/>
  <c r="AN51" i="110"/>
  <c r="AM51" i="110"/>
  <c r="AZ50" i="110"/>
  <c r="AQ50" i="110"/>
  <c r="AP50" i="110"/>
  <c r="AO50" i="110"/>
  <c r="AN50" i="110"/>
  <c r="AM50" i="110"/>
  <c r="AZ49" i="110"/>
  <c r="AQ49" i="110"/>
  <c r="AP49" i="110"/>
  <c r="AO49" i="110"/>
  <c r="AN49" i="110"/>
  <c r="AM49" i="110"/>
  <c r="AZ48" i="110"/>
  <c r="AQ48" i="110"/>
  <c r="AP48" i="110"/>
  <c r="AO48" i="110"/>
  <c r="AN48" i="110"/>
  <c r="AM48" i="110"/>
  <c r="AZ47" i="110"/>
  <c r="AQ47" i="110"/>
  <c r="AP47" i="110"/>
  <c r="AO47" i="110"/>
  <c r="AN47" i="110"/>
  <c r="AM47" i="110"/>
  <c r="AZ46" i="110"/>
  <c r="AQ46" i="110"/>
  <c r="AP46" i="110"/>
  <c r="AO46" i="110"/>
  <c r="AN46" i="110"/>
  <c r="AM46" i="110"/>
  <c r="AZ45" i="110"/>
  <c r="AQ45" i="110"/>
  <c r="AP45" i="110"/>
  <c r="AO45" i="110"/>
  <c r="AN45" i="110"/>
  <c r="AM45" i="110"/>
  <c r="AZ44" i="110"/>
  <c r="AQ44" i="110"/>
  <c r="AP44" i="110"/>
  <c r="AO44" i="110"/>
  <c r="AN44" i="110"/>
  <c r="AM44" i="110"/>
  <c r="AZ43" i="110"/>
  <c r="AQ43" i="110"/>
  <c r="AP43" i="110"/>
  <c r="AO43" i="110"/>
  <c r="AN43" i="110"/>
  <c r="AM43" i="110"/>
  <c r="AZ42" i="110"/>
  <c r="AQ42" i="110"/>
  <c r="AP42" i="110"/>
  <c r="AO42" i="110"/>
  <c r="AN42" i="110"/>
  <c r="AM42" i="110"/>
  <c r="AZ41" i="110"/>
  <c r="AQ41" i="110"/>
  <c r="AP41" i="110"/>
  <c r="AO41" i="110"/>
  <c r="AN41" i="110"/>
  <c r="AM41" i="110"/>
  <c r="AZ40" i="110"/>
  <c r="AQ40" i="110"/>
  <c r="AP40" i="110"/>
  <c r="AO40" i="110"/>
  <c r="AN40" i="110"/>
  <c r="AM40" i="110"/>
  <c r="AZ39" i="110"/>
  <c r="AQ39" i="110"/>
  <c r="AP39" i="110"/>
  <c r="AO39" i="110"/>
  <c r="AN39" i="110"/>
  <c r="AM39" i="110"/>
  <c r="AZ38" i="110"/>
  <c r="AQ38" i="110"/>
  <c r="AP38" i="110"/>
  <c r="AO38" i="110"/>
  <c r="AN38" i="110"/>
  <c r="AM38" i="110"/>
  <c r="AZ37" i="110"/>
  <c r="AQ37" i="110"/>
  <c r="AP37" i="110"/>
  <c r="AO37" i="110"/>
  <c r="AN37" i="110"/>
  <c r="AM37" i="110"/>
  <c r="AZ36" i="110"/>
  <c r="AQ36" i="110"/>
  <c r="AP36" i="110"/>
  <c r="AO36" i="110"/>
  <c r="AN36" i="110"/>
  <c r="AM36" i="110"/>
  <c r="AZ35" i="110"/>
  <c r="AQ35" i="110"/>
  <c r="AP35" i="110"/>
  <c r="AO35" i="110"/>
  <c r="AN35" i="110"/>
  <c r="AM35" i="110"/>
  <c r="AZ34" i="110"/>
  <c r="AQ34" i="110"/>
  <c r="AP34" i="110"/>
  <c r="AO34" i="110"/>
  <c r="AN34" i="110"/>
  <c r="AM34" i="110"/>
  <c r="AZ33" i="110"/>
  <c r="AQ33" i="110"/>
  <c r="AP33" i="110"/>
  <c r="AO33" i="110"/>
  <c r="AN33" i="110"/>
  <c r="AM33" i="110"/>
  <c r="AZ32" i="110"/>
  <c r="AQ32" i="110"/>
  <c r="AP32" i="110"/>
  <c r="AO32" i="110"/>
  <c r="AN32" i="110"/>
  <c r="AM32" i="110"/>
  <c r="AZ31" i="110"/>
  <c r="AQ31" i="110"/>
  <c r="AP31" i="110"/>
  <c r="AO31" i="110"/>
  <c r="AN31" i="110"/>
  <c r="AM31" i="110"/>
  <c r="AZ30" i="110"/>
  <c r="AQ30" i="110"/>
  <c r="AP30" i="110"/>
  <c r="AO30" i="110"/>
  <c r="AN30" i="110"/>
  <c r="AM30" i="110"/>
  <c r="AZ29" i="110"/>
  <c r="AQ29" i="110"/>
  <c r="AP29" i="110"/>
  <c r="AO29" i="110"/>
  <c r="AN29" i="110"/>
  <c r="AM29" i="110"/>
  <c r="AZ28" i="110"/>
  <c r="AQ28" i="110"/>
  <c r="AP28" i="110"/>
  <c r="AO28" i="110"/>
  <c r="AN28" i="110"/>
  <c r="AM28" i="110"/>
  <c r="AZ27" i="110"/>
  <c r="AQ27" i="110"/>
  <c r="AP27" i="110"/>
  <c r="AO27" i="110"/>
  <c r="AN27" i="110"/>
  <c r="AM27" i="110"/>
  <c r="AZ26" i="110"/>
  <c r="AQ26" i="110"/>
  <c r="AP26" i="110"/>
  <c r="AO26" i="110"/>
  <c r="AN26" i="110"/>
  <c r="AM26" i="110"/>
  <c r="AZ25" i="110"/>
  <c r="AQ25" i="110"/>
  <c r="AP25" i="110"/>
  <c r="AO25" i="110"/>
  <c r="AN25" i="110"/>
  <c r="AM25" i="110"/>
  <c r="AZ24" i="110"/>
  <c r="AQ24" i="110"/>
  <c r="AP24" i="110"/>
  <c r="AO24" i="110"/>
  <c r="AN24" i="110"/>
  <c r="AM24" i="110"/>
  <c r="AZ23" i="110"/>
  <c r="AQ23" i="110"/>
  <c r="AP23" i="110"/>
  <c r="AO23" i="110"/>
  <c r="AN23" i="110"/>
  <c r="AM23" i="110"/>
  <c r="AZ22" i="110"/>
  <c r="AQ22" i="110"/>
  <c r="AP22" i="110"/>
  <c r="AO22" i="110"/>
  <c r="AN22" i="110"/>
  <c r="AM22" i="110"/>
  <c r="AZ21" i="110"/>
  <c r="AQ21" i="110"/>
  <c r="AP21" i="110"/>
  <c r="AO21" i="110"/>
  <c r="AN21" i="110"/>
  <c r="AM21" i="110"/>
  <c r="AZ20" i="110"/>
  <c r="AQ20" i="110"/>
  <c r="AP20" i="110"/>
  <c r="AO20" i="110"/>
  <c r="AN20" i="110"/>
  <c r="AM20" i="110"/>
  <c r="AZ19" i="110"/>
  <c r="AQ19" i="110"/>
  <c r="AP19" i="110"/>
  <c r="AO19" i="110"/>
  <c r="AN19" i="110"/>
  <c r="AM19" i="110"/>
  <c r="AZ18" i="110"/>
  <c r="AQ18" i="110"/>
  <c r="AP18" i="110"/>
  <c r="AO18" i="110"/>
  <c r="AN18" i="110"/>
  <c r="AM18" i="110"/>
  <c r="AZ17" i="110"/>
  <c r="AQ17" i="110"/>
  <c r="AP17" i="110"/>
  <c r="AO17" i="110"/>
  <c r="AN17" i="110"/>
  <c r="AM17" i="110"/>
  <c r="AZ16" i="110"/>
  <c r="AQ16" i="110"/>
  <c r="AP16" i="110"/>
  <c r="AO16" i="110"/>
  <c r="AN16" i="110"/>
  <c r="AM16" i="110"/>
  <c r="AZ15" i="110"/>
  <c r="AQ15" i="110"/>
  <c r="AP15" i="110"/>
  <c r="AO15" i="110"/>
  <c r="AN15" i="110"/>
  <c r="AM15" i="110"/>
  <c r="AZ14" i="110"/>
  <c r="AQ14" i="110"/>
  <c r="AP14" i="110"/>
  <c r="AO14" i="110"/>
  <c r="AN14" i="110"/>
  <c r="AM14" i="110"/>
  <c r="AZ13" i="110"/>
  <c r="AQ13" i="110"/>
  <c r="AP13" i="110"/>
  <c r="AO13" i="110"/>
  <c r="AN13" i="110"/>
  <c r="AM13" i="110"/>
  <c r="AZ12" i="110"/>
  <c r="AQ12" i="110"/>
  <c r="AP12" i="110"/>
  <c r="AO12" i="110"/>
  <c r="AN12" i="110"/>
  <c r="AM12" i="110"/>
  <c r="AZ11" i="110"/>
  <c r="AQ11" i="110"/>
  <c r="AP11" i="110"/>
  <c r="AO11" i="110"/>
  <c r="AN11" i="110"/>
  <c r="AM11" i="110"/>
  <c r="AZ10" i="110"/>
  <c r="AQ10" i="110"/>
  <c r="AP10" i="110"/>
  <c r="AO10" i="110"/>
  <c r="AN10" i="110"/>
  <c r="AM10" i="110"/>
  <c r="AZ9" i="110"/>
  <c r="AQ9" i="110"/>
  <c r="AP9" i="110"/>
  <c r="AO9" i="110"/>
  <c r="AN9" i="110"/>
  <c r="AM9" i="110"/>
  <c r="AZ8" i="110"/>
  <c r="AQ8" i="110"/>
  <c r="AP8" i="110"/>
  <c r="AO8" i="110"/>
  <c r="AN8" i="110"/>
  <c r="AM8" i="110"/>
  <c r="AQ7" i="110"/>
  <c r="AP7" i="110"/>
  <c r="AO7" i="110"/>
  <c r="AN7" i="110"/>
  <c r="AM7" i="110"/>
  <c r="H4" i="110"/>
  <c r="I4" i="110" s="1"/>
  <c r="J4" i="110" s="1"/>
  <c r="K4" i="110" s="1"/>
  <c r="L4" i="110" s="1"/>
  <c r="H5" i="110" l="1"/>
  <c r="H6" i="110"/>
  <c r="H65" i="110" s="1"/>
  <c r="L6" i="110"/>
  <c r="L65" i="110" s="1"/>
  <c r="M4" i="110"/>
  <c r="L5" i="110"/>
  <c r="J5" i="110"/>
  <c r="J6" i="110"/>
  <c r="J65" i="110" s="1"/>
  <c r="K5" i="110"/>
  <c r="K65" i="110"/>
  <c r="I6" i="110"/>
  <c r="I5" i="110"/>
  <c r="I65" i="110" l="1"/>
  <c r="N4" i="110"/>
  <c r="M5" i="110"/>
  <c r="M65" i="110" l="1"/>
  <c r="N5" i="110"/>
  <c r="O4" i="110"/>
  <c r="N6" i="110"/>
  <c r="O5" i="110" l="1"/>
  <c r="O6" i="110"/>
  <c r="P4" i="110"/>
  <c r="N65" i="110"/>
  <c r="Q4" i="110" l="1"/>
  <c r="P5" i="110"/>
  <c r="O65" i="110"/>
  <c r="P65" i="110" l="1"/>
  <c r="R4" i="110"/>
  <c r="Q5" i="110"/>
  <c r="Q65" i="110" l="1"/>
  <c r="R5" i="110"/>
  <c r="R6" i="110"/>
  <c r="S4" i="110"/>
  <c r="R65" i="110" l="1"/>
  <c r="S5" i="110"/>
  <c r="T4" i="110"/>
  <c r="T6" i="110" l="1"/>
  <c r="U4" i="110"/>
  <c r="T5" i="110"/>
  <c r="S65" i="110"/>
  <c r="V4" i="110" l="1"/>
  <c r="U5" i="110"/>
  <c r="T65" i="110"/>
  <c r="U65" i="110" l="1"/>
  <c r="V5" i="110"/>
  <c r="W4" i="110"/>
  <c r="W5" i="110" l="1"/>
  <c r="X4" i="110"/>
  <c r="W6" i="110"/>
  <c r="V65" i="110"/>
  <c r="W65" i="110" l="1"/>
  <c r="X6" i="110"/>
  <c r="Y4" i="110"/>
  <c r="X5" i="110"/>
  <c r="Z4" i="110" l="1"/>
  <c r="Y5" i="110"/>
  <c r="X65" i="110"/>
  <c r="Y65" i="110" l="1"/>
  <c r="Z5" i="110"/>
  <c r="AA4" i="110"/>
  <c r="AA5" i="110" l="1"/>
  <c r="AB4" i="110"/>
  <c r="Z65" i="110"/>
  <c r="AB6" i="110" l="1"/>
  <c r="AC4" i="110"/>
  <c r="AB5" i="110"/>
  <c r="AA65" i="110"/>
  <c r="AD4" i="110" l="1"/>
  <c r="AC6" i="110"/>
  <c r="AC5" i="110"/>
  <c r="AB65" i="110"/>
  <c r="AC65" i="110" l="1"/>
  <c r="AD5" i="110"/>
  <c r="AE4" i="110"/>
  <c r="AD65" i="110" l="1"/>
  <c r="AF4" i="110"/>
  <c r="AE5" i="110"/>
  <c r="AE65" i="110" l="1"/>
  <c r="AG4" i="110"/>
  <c r="AF6" i="110"/>
  <c r="AF5" i="110"/>
  <c r="AH4" i="110" l="1"/>
  <c r="AG5" i="110"/>
  <c r="AF65" i="110"/>
  <c r="AH5" i="110" l="1"/>
  <c r="AH6" i="110"/>
  <c r="AI4" i="110"/>
  <c r="AI5" i="110" l="1"/>
  <c r="AJ4" i="110"/>
  <c r="AK4" i="110" l="1"/>
  <c r="AJ5" i="110"/>
  <c r="AK6" i="110" l="1"/>
  <c r="AK5" i="110"/>
  <c r="AJ65" i="110"/>
  <c r="AS29" i="110" l="1"/>
  <c r="AW7" i="110"/>
  <c r="AX26" i="110"/>
  <c r="AR42" i="110"/>
  <c r="AT23" i="110"/>
  <c r="AR48" i="110"/>
  <c r="AY42" i="110"/>
  <c r="AX11" i="110"/>
  <c r="AR10" i="110"/>
  <c r="AS45" i="110"/>
  <c r="AW10" i="110"/>
  <c r="AR9" i="110"/>
  <c r="AR37" i="110"/>
  <c r="AX34" i="110"/>
  <c r="AV7" i="110"/>
  <c r="AV35" i="110"/>
  <c r="AX35" i="110"/>
  <c r="AY21" i="110"/>
  <c r="AV16" i="110"/>
  <c r="AX17" i="110"/>
  <c r="AV53" i="110"/>
  <c r="AX18" i="110"/>
  <c r="AR53" i="110"/>
  <c r="AR25" i="110"/>
  <c r="AT25" i="110"/>
  <c r="AR34" i="110"/>
  <c r="AV30" i="110"/>
  <c r="AT52" i="110"/>
  <c r="AS17" i="110"/>
  <c r="AW36" i="110"/>
  <c r="AW23" i="110"/>
  <c r="AS47" i="110"/>
  <c r="AT48" i="110"/>
  <c r="AT35" i="110"/>
  <c r="AS24" i="110"/>
  <c r="AT20" i="110"/>
  <c r="AT26" i="110"/>
  <c r="AV31" i="110"/>
  <c r="AY28" i="110"/>
  <c r="AW20" i="110"/>
  <c r="AV44" i="110"/>
  <c r="AT33" i="110"/>
  <c r="AY34" i="110"/>
  <c r="AY31" i="110"/>
  <c r="AT29" i="110"/>
  <c r="AV14" i="110"/>
  <c r="AS8" i="110"/>
  <c r="AW50" i="110"/>
  <c r="AY43" i="110"/>
  <c r="AY19" i="110"/>
  <c r="AV43" i="110"/>
  <c r="AT50" i="110"/>
  <c r="AT12" i="110"/>
  <c r="AX38" i="110"/>
  <c r="AY24" i="110"/>
  <c r="AY41" i="110"/>
  <c r="AS39" i="110"/>
  <c r="AY50" i="110"/>
  <c r="AW11" i="110"/>
  <c r="AT45" i="110"/>
  <c r="AR38" i="110"/>
  <c r="AX29" i="110"/>
  <c r="AR30" i="110"/>
  <c r="AT42" i="110"/>
  <c r="AW43" i="110"/>
  <c r="AX44" i="110"/>
  <c r="AX47" i="110"/>
  <c r="AX32" i="110"/>
  <c r="AS34" i="110"/>
  <c r="AX22" i="110"/>
  <c r="AR15" i="110"/>
  <c r="AR35" i="110"/>
  <c r="AX7" i="110"/>
  <c r="AW24" i="110"/>
  <c r="AT30" i="110"/>
  <c r="AY23" i="110"/>
  <c r="AW29" i="110"/>
  <c r="AR45" i="110"/>
  <c r="AS44" i="110"/>
  <c r="AX41" i="110"/>
  <c r="AS11" i="110"/>
  <c r="AT10" i="110"/>
  <c r="AT40" i="110"/>
  <c r="AV9" i="110"/>
  <c r="AV15" i="110"/>
  <c r="AR27" i="110"/>
  <c r="AS42" i="110"/>
  <c r="AV51" i="110"/>
  <c r="AW16" i="110"/>
  <c r="AV41" i="110"/>
  <c r="AT21" i="110"/>
  <c r="AV40" i="110"/>
  <c r="AS43" i="110"/>
  <c r="AY8" i="110"/>
  <c r="AY15" i="110"/>
  <c r="AW48" i="110"/>
  <c r="AR46" i="110"/>
  <c r="AY29" i="110"/>
  <c r="AS19" i="110"/>
  <c r="AW49" i="110"/>
  <c r="AV52" i="110"/>
  <c r="AY20" i="110"/>
  <c r="AT14" i="110"/>
  <c r="AY44" i="110"/>
  <c r="AX12" i="110"/>
  <c r="AW18" i="110"/>
  <c r="AT19" i="110"/>
  <c r="AT13" i="110"/>
  <c r="AW13" i="110"/>
  <c r="AR49" i="110"/>
  <c r="AY46" i="110"/>
  <c r="AW17" i="110"/>
  <c r="AX39" i="110"/>
  <c r="AX40" i="110"/>
  <c r="AV33" i="110"/>
  <c r="AX8" i="110"/>
  <c r="AR7" i="110"/>
  <c r="AT7" i="110"/>
  <c r="AX42" i="110"/>
  <c r="AR39" i="110"/>
  <c r="AY36" i="110"/>
  <c r="AV17" i="110"/>
  <c r="AY33" i="110"/>
  <c r="AW47" i="110"/>
  <c r="AS20" i="110"/>
  <c r="AY7" i="110"/>
  <c r="AT44" i="110"/>
  <c r="AR28" i="110"/>
  <c r="AS37" i="110"/>
  <c r="AX46" i="110"/>
  <c r="AT51" i="110"/>
  <c r="AR31" i="110"/>
  <c r="AV10" i="110"/>
  <c r="AV50" i="110"/>
  <c r="AS38" i="110"/>
  <c r="AV38" i="110"/>
  <c r="AW22" i="110"/>
  <c r="AY53" i="110"/>
  <c r="AV46" i="110"/>
  <c r="AT24" i="110"/>
  <c r="AW51" i="110"/>
  <c r="AR32" i="110"/>
  <c r="AS30" i="110"/>
  <c r="AY16" i="110"/>
  <c r="AV12" i="110"/>
  <c r="AS33" i="110"/>
  <c r="AS31" i="110"/>
  <c r="AT16" i="110"/>
  <c r="AY13" i="110"/>
  <c r="AS53" i="110"/>
  <c r="AT41" i="110"/>
  <c r="AX33" i="110"/>
  <c r="AY22" i="110"/>
  <c r="AT43" i="110"/>
  <c r="AX45" i="110"/>
  <c r="AS26" i="110"/>
  <c r="AT46" i="110"/>
  <c r="AW21" i="110"/>
  <c r="AX37" i="110"/>
  <c r="AR50" i="110"/>
  <c r="AT17" i="110"/>
  <c r="AS35" i="110"/>
  <c r="AY11" i="110"/>
  <c r="AW37" i="110"/>
  <c r="AS41" i="110"/>
  <c r="AW39" i="110"/>
  <c r="AR18" i="110"/>
  <c r="AV11" i="110"/>
  <c r="AX36" i="110"/>
  <c r="AV45" i="110"/>
  <c r="AR33" i="110"/>
  <c r="AV8" i="110"/>
  <c r="AY47" i="110"/>
  <c r="AY12" i="110"/>
  <c r="AV18" i="110"/>
  <c r="AS7" i="110"/>
  <c r="AW35" i="110"/>
  <c r="AW38" i="110"/>
  <c r="AW52" i="110"/>
  <c r="AS46" i="110"/>
  <c r="AT22" i="110"/>
  <c r="AY32" i="110"/>
  <c r="AT8" i="110"/>
  <c r="AT36" i="110"/>
  <c r="AR36" i="110"/>
  <c r="AS36" i="110"/>
  <c r="AT18" i="110"/>
  <c r="AW28" i="110"/>
  <c r="AV21" i="110"/>
  <c r="AR17" i="110"/>
  <c r="AW53" i="110"/>
  <c r="AV42" i="110"/>
  <c r="AX51" i="110"/>
  <c r="AT15" i="110"/>
  <c r="AX14" i="110"/>
  <c r="AT47" i="110"/>
  <c r="AX23" i="110"/>
  <c r="AT38" i="110"/>
  <c r="AR41" i="110"/>
  <c r="AV13" i="110"/>
  <c r="AS18" i="110"/>
  <c r="AR14" i="110"/>
  <c r="AW45" i="110"/>
  <c r="AV49" i="110"/>
  <c r="AW9" i="110"/>
  <c r="AX21" i="110"/>
  <c r="AX10" i="110"/>
  <c r="AW25" i="110"/>
  <c r="AV34" i="110"/>
  <c r="AS32" i="110"/>
  <c r="AW40" i="110"/>
  <c r="AS49" i="110"/>
  <c r="AR51" i="110"/>
  <c r="AX49" i="110"/>
  <c r="AX31" i="110"/>
  <c r="AS48" i="110"/>
  <c r="AR19" i="110"/>
  <c r="AT32" i="110"/>
  <c r="AS13" i="110"/>
  <c r="AX30" i="110"/>
  <c r="AS14" i="110"/>
  <c r="AY45" i="110"/>
  <c r="AR21" i="110"/>
  <c r="AW34" i="110"/>
  <c r="AV37" i="110"/>
  <c r="AW32" i="110"/>
  <c r="AS12" i="110"/>
  <c r="AW31" i="110"/>
  <c r="AX28" i="110"/>
  <c r="AX43" i="110"/>
  <c r="AY25" i="110"/>
  <c r="AY49" i="110"/>
  <c r="AV32" i="110"/>
  <c r="AY10" i="110"/>
  <c r="AS23" i="110"/>
  <c r="AY18" i="110"/>
  <c r="AR20" i="110"/>
  <c r="AX19" i="110"/>
  <c r="AX48" i="110"/>
  <c r="AW15" i="110"/>
  <c r="AW41" i="110"/>
  <c r="AV22" i="110"/>
  <c r="AS15" i="110"/>
  <c r="AV24" i="110"/>
  <c r="AY40" i="110"/>
  <c r="AY39" i="110"/>
  <c r="AR13" i="110"/>
  <c r="AS22" i="110"/>
  <c r="AV19" i="110"/>
  <c r="AY37" i="110"/>
  <c r="AV25" i="110"/>
  <c r="AW8" i="110"/>
  <c r="AT27" i="110"/>
  <c r="AW33" i="110"/>
  <c r="AS40" i="110"/>
  <c r="AY52" i="110"/>
  <c r="AT28" i="110"/>
  <c r="AS52" i="110"/>
  <c r="AS25" i="110"/>
  <c r="AY51" i="110"/>
  <c r="AW46" i="110"/>
  <c r="AT37" i="110"/>
  <c r="AS16" i="110"/>
  <c r="AV26" i="110"/>
  <c r="AV23" i="110"/>
  <c r="AY30" i="110"/>
  <c r="AX52" i="110"/>
  <c r="AR16" i="110"/>
  <c r="AT53" i="110"/>
  <c r="AS27" i="110"/>
  <c r="AW27" i="110"/>
  <c r="AW44" i="110"/>
  <c r="AS10" i="110"/>
  <c r="AX50" i="110"/>
  <c r="AX16" i="110"/>
  <c r="AX24" i="110"/>
  <c r="AX9" i="110"/>
  <c r="AW19" i="110"/>
  <c r="AS51" i="110"/>
  <c r="AR24" i="110"/>
  <c r="AS28" i="110"/>
  <c r="AX25" i="110"/>
  <c r="AW42" i="110"/>
  <c r="AT31" i="110"/>
  <c r="AT9" i="110"/>
  <c r="AY14" i="110"/>
  <c r="AY27" i="110"/>
  <c r="AX13" i="110"/>
  <c r="AY48" i="110"/>
  <c r="AY26" i="110"/>
  <c r="AY35" i="110"/>
  <c r="AV47" i="110"/>
  <c r="AR11" i="110"/>
  <c r="AT34" i="110"/>
  <c r="AV48" i="110"/>
  <c r="AW14" i="110"/>
  <c r="AV29" i="110"/>
  <c r="AV36" i="110"/>
  <c r="AR8" i="110"/>
  <c r="AR26" i="110"/>
  <c r="AR44" i="110"/>
  <c r="AY38" i="110"/>
  <c r="AS21" i="110"/>
  <c r="AX27" i="110"/>
  <c r="AX15" i="110"/>
  <c r="AV28" i="110"/>
  <c r="AR23" i="110"/>
  <c r="AR22" i="110"/>
  <c r="AV27" i="110"/>
  <c r="AT49" i="110"/>
  <c r="AW30" i="110"/>
  <c r="AS9" i="110"/>
  <c r="AX53" i="110"/>
  <c r="AV20" i="110"/>
  <c r="AR43" i="110"/>
  <c r="AW12" i="110"/>
  <c r="AR47" i="110"/>
  <c r="AY9" i="110"/>
  <c r="AS50" i="110"/>
  <c r="AW26" i="110"/>
  <c r="AV39" i="110"/>
  <c r="AT11" i="110"/>
  <c r="AR29" i="110"/>
  <c r="AT39" i="110"/>
  <c r="AR12" i="110"/>
  <c r="AR52" i="110"/>
  <c r="AY17" i="110"/>
  <c r="AX20" i="110"/>
  <c r="AR40" i="110"/>
  <c r="BB7" i="110" l="1"/>
  <c r="AL27" i="110" a="1"/>
  <c r="AL27" i="110" s="1"/>
  <c r="AL17" i="110" a="1"/>
  <c r="AL17" i="110" s="1"/>
  <c r="AL13" i="110" a="1"/>
  <c r="AL13" i="110" s="1"/>
  <c r="AL9" i="110" a="1"/>
  <c r="AL9" i="110" s="1"/>
  <c r="AL19" i="110" a="1"/>
  <c r="AL19" i="110" s="1"/>
  <c r="AL38" i="110" a="1"/>
  <c r="AL38" i="110" s="1"/>
  <c r="AL10" i="110" a="1"/>
  <c r="AL10" i="110" s="1"/>
  <c r="AL42" i="110" a="1"/>
  <c r="AL42" i="110" s="1"/>
  <c r="AL33" i="110" a="1"/>
  <c r="AL33" i="110" s="1"/>
  <c r="AL32" i="110" a="1"/>
  <c r="AL32" i="110" s="1"/>
  <c r="AL21" i="110" a="1"/>
  <c r="AL21" i="110" s="1"/>
  <c r="AL29" i="110" a="1"/>
  <c r="AL29" i="110" s="1"/>
  <c r="AL12" i="110" a="1"/>
  <c r="AL12" i="110" s="1"/>
  <c r="AL20" i="110" a="1"/>
  <c r="AL20" i="110" s="1"/>
  <c r="AL7" i="110" a="1"/>
  <c r="AL7" i="110" s="1"/>
  <c r="AL40" i="110" a="1"/>
  <c r="AL40" i="110" s="1"/>
  <c r="AL26" i="110" a="1"/>
  <c r="AL26" i="110" s="1"/>
  <c r="AL34" i="110" a="1"/>
  <c r="AL34" i="110" s="1"/>
  <c r="AL51" i="110" a="1"/>
  <c r="AL51" i="110" s="1"/>
  <c r="AL52" i="110" a="1"/>
  <c r="AL52" i="110" s="1"/>
  <c r="AL18" i="110" a="1"/>
  <c r="AL18" i="110" s="1"/>
  <c r="AL44" i="110" a="1"/>
  <c r="AL44" i="110" s="1"/>
  <c r="AL25" i="110" a="1"/>
  <c r="AL25" i="110" s="1"/>
  <c r="AL23" i="110" a="1"/>
  <c r="AL23" i="110" s="1"/>
  <c r="AL15" i="110" a="1"/>
  <c r="AL15" i="110" s="1"/>
  <c r="AL31" i="110" a="1"/>
  <c r="AL31" i="110" s="1"/>
  <c r="AL49" i="110" a="1"/>
  <c r="AL49" i="110" s="1"/>
  <c r="AL43" i="110" a="1"/>
  <c r="AL43" i="110" s="1"/>
  <c r="AL24" i="110" a="1"/>
  <c r="AL24" i="110" s="1"/>
  <c r="AL28" i="110" a="1"/>
  <c r="AL28" i="110" s="1"/>
  <c r="AL37" i="110" a="1"/>
  <c r="AL37" i="110" s="1"/>
  <c r="AL46" i="110" a="1"/>
  <c r="AL46" i="110" s="1"/>
  <c r="AL36" i="110" a="1"/>
  <c r="AL36" i="110" s="1"/>
  <c r="AL41" i="110" a="1"/>
  <c r="AL41" i="110" s="1"/>
  <c r="AL35" i="110" a="1"/>
  <c r="AL35" i="110" s="1"/>
  <c r="AL48" i="110" a="1"/>
  <c r="AL48" i="110" s="1"/>
  <c r="AL8" i="110" a="1"/>
  <c r="AL8" i="110" s="1"/>
  <c r="AL30" i="110" a="1"/>
  <c r="AL30" i="110" s="1"/>
  <c r="AL45" i="110" a="1"/>
  <c r="AL45" i="110" s="1"/>
  <c r="AL39" i="110" a="1"/>
  <c r="AL39" i="110" s="1"/>
  <c r="AL50" i="110" a="1"/>
  <c r="AL50" i="110" s="1"/>
  <c r="AL47" i="110" a="1"/>
  <c r="AL47" i="110" s="1"/>
  <c r="AL11" i="110" a="1"/>
  <c r="AL11" i="110" s="1"/>
  <c r="AL53" i="110" a="1"/>
  <c r="AL53" i="110" s="1"/>
  <c r="AL22" i="110" a="1"/>
  <c r="AL22" i="110" s="1"/>
  <c r="AL16" i="110" a="1"/>
  <c r="AL16" i="110" s="1"/>
  <c r="AL14" i="110" a="1"/>
  <c r="AL14" i="110" s="1"/>
  <c r="BB45" i="110" l="1"/>
  <c r="BB26" i="110"/>
  <c r="BB20" i="110"/>
  <c r="BB53" i="110"/>
  <c r="BB31" i="110"/>
  <c r="BB43" i="110"/>
  <c r="BB51" i="110"/>
  <c r="BB50" i="110"/>
  <c r="BB52" i="110"/>
  <c r="BB8" i="110"/>
  <c r="BB39" i="110"/>
  <c r="BB49" i="110"/>
  <c r="BB29" i="110"/>
  <c r="BB30" i="110"/>
  <c r="BB48" i="110"/>
  <c r="BB12" i="110"/>
  <c r="BB17" i="110"/>
  <c r="BB10" i="110"/>
  <c r="BB36" i="110"/>
  <c r="BB47" i="110"/>
  <c r="BB40" i="110"/>
  <c r="BB9" i="110"/>
  <c r="BB35" i="110"/>
  <c r="BB41" i="110"/>
  <c r="BB42" i="110"/>
  <c r="BB38" i="110"/>
  <c r="BB46" i="110"/>
  <c r="BB23" i="110"/>
  <c r="BB25" i="110"/>
  <c r="BB28" i="110"/>
  <c r="BB24" i="110"/>
  <c r="BB34" i="110"/>
  <c r="BB19" i="110"/>
  <c r="BB11" i="110"/>
  <c r="BB21" i="110"/>
  <c r="BB22" i="110"/>
  <c r="BB33" i="110"/>
  <c r="BB37" i="110"/>
  <c r="BB16" i="110"/>
  <c r="BB44" i="110"/>
  <c r="BB13" i="110"/>
  <c r="BB15" i="110"/>
  <c r="BB32" i="110"/>
  <c r="BB18" i="110"/>
  <c r="BB14" i="110"/>
  <c r="BB27" i="110"/>
  <c r="AW55" i="110" l="1"/>
</calcChain>
</file>

<file path=xl/comments1.xml><?xml version="1.0" encoding="utf-8"?>
<comments xmlns="http://schemas.openxmlformats.org/spreadsheetml/2006/main">
  <authors>
    <author>u480851</author>
  </authors>
  <commentList>
    <comment ref="AY4" authorId="0" shapeId="0">
      <text>
        <r>
          <rPr>
            <b/>
            <sz val="9"/>
            <color indexed="81"/>
            <rFont val="Tahoma"/>
            <family val="2"/>
          </rPr>
          <t>u480851:</t>
        </r>
        <r>
          <rPr>
            <sz val="9"/>
            <color indexed="81"/>
            <rFont val="Tahoma"/>
            <family val="2"/>
          </rPr>
          <t xml:space="preserve">
HC &amp; C3</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<sst xmlns="http://schemas.openxmlformats.org/spreadsheetml/2006/main" count="2954" uniqueCount="937">
  <si>
    <t>ATTENDANCE RECORD - BẢNG CHẤM CÔNG</t>
  </si>
  <si>
    <t>P/2</t>
  </si>
  <si>
    <t>MONTH (THÁNG):</t>
  </si>
  <si>
    <t>UP</t>
  </si>
  <si>
    <t>S</t>
  </si>
  <si>
    <t>S75</t>
  </si>
  <si>
    <t>MR</t>
  </si>
  <si>
    <t>SW</t>
  </si>
  <si>
    <t>P</t>
  </si>
  <si>
    <t>No</t>
  </si>
  <si>
    <t xml:space="preserve">ID </t>
  </si>
  <si>
    <t>Name / Tên</t>
  </si>
  <si>
    <t>Joining date</t>
  </si>
  <si>
    <t>Tittle / Vị trí</t>
  </si>
  <si>
    <t>Function</t>
  </si>
  <si>
    <t>Cost Center</t>
  </si>
  <si>
    <t xml:space="preserve">Total </t>
  </si>
  <si>
    <t>Total</t>
  </si>
  <si>
    <t xml:space="preserve">Meal </t>
  </si>
  <si>
    <t>Notice</t>
  </si>
  <si>
    <t>TỔNG GIỜ 
TĂNG CA TRONG THÁNG (KHÔNG VƯỢT 40H)</t>
  </si>
  <si>
    <t>number</t>
  </si>
  <si>
    <t>OFF</t>
  </si>
  <si>
    <t>WD</t>
  </si>
  <si>
    <t>working days</t>
  </si>
  <si>
    <t>Unpaid day</t>
  </si>
  <si>
    <t>Paid 100%</t>
  </si>
  <si>
    <t>Paid 75%</t>
  </si>
  <si>
    <t>Maternity Leave</t>
  </si>
  <si>
    <t>Stop Working</t>
  </si>
  <si>
    <t>OT hrs (150%)</t>
  </si>
  <si>
    <t>Nigh shift (30%)</t>
  </si>
  <si>
    <t>OT hrs (200%)</t>
  </si>
  <si>
    <t>OT Nigh shift (210%)</t>
  </si>
  <si>
    <t>OT Nigh shift (270%)</t>
  </si>
  <si>
    <t>OT hrs (300%)</t>
  </si>
  <si>
    <t>OT Nigh shift (390%)</t>
  </si>
  <si>
    <t>Allowance</t>
  </si>
  <si>
    <t>Mai Xuân Trình</t>
  </si>
  <si>
    <t>Production Manager</t>
  </si>
  <si>
    <t>Production</t>
  </si>
  <si>
    <t>Cao Văn Hùng</t>
  </si>
  <si>
    <t>Technical Foreman</t>
  </si>
  <si>
    <t>Đào Ngọc Hiếu</t>
  </si>
  <si>
    <t>Process Engineer</t>
  </si>
  <si>
    <t>Nguyễn Văn Trọng</t>
  </si>
  <si>
    <t>Production Shift Leader</t>
  </si>
  <si>
    <t>Nguyễn Hoàng Sơn</t>
  </si>
  <si>
    <t>Đặng Trần Trung Kiên</t>
  </si>
  <si>
    <t>Nguyễn Thị Ngọc Thu</t>
  </si>
  <si>
    <t>Team Leader</t>
  </si>
  <si>
    <t>Cao Sơn Hoà</t>
  </si>
  <si>
    <t>C3</t>
  </si>
  <si>
    <t>Nguyễn N Thành Thái</t>
  </si>
  <si>
    <t xml:space="preserve">Operator </t>
  </si>
  <si>
    <t>Đỗ Huy Hoàng</t>
  </si>
  <si>
    <t>Phạm Văn Minh</t>
  </si>
  <si>
    <t>Trần Thị Mỹ Thanh</t>
  </si>
  <si>
    <t>Đinh Ngọc Phú</t>
  </si>
  <si>
    <t>Nguyễn Phúc Lộc</t>
  </si>
  <si>
    <t>Cổ Lê Minh</t>
  </si>
  <si>
    <t>Phạm Thị Thu Liên</t>
  </si>
  <si>
    <t>Nguyễn Văn Phúc</t>
  </si>
  <si>
    <t>Lê Văn Khách</t>
  </si>
  <si>
    <t>Bùi Ngọc Quyền</t>
  </si>
  <si>
    <t>Nguyễn Đắc Thiện Tâm</t>
  </si>
  <si>
    <t>Nguyễn Công Cương</t>
  </si>
  <si>
    <t>Nguyễn Ngọc Tâm</t>
  </si>
  <si>
    <t>Nguyễn Ngọc Dương</t>
  </si>
  <si>
    <t>Nguyễn Trần Hoàng Anh</t>
  </si>
  <si>
    <t>Đào Quốc Đông</t>
  </si>
  <si>
    <t>Lê Hồng Diệu</t>
  </si>
  <si>
    <t>Bùi Đức Minh</t>
  </si>
  <si>
    <t>Văn Huỳnh Xuân Hằng</t>
  </si>
  <si>
    <t>Production Admin</t>
  </si>
  <si>
    <t>Lê Duy Linh</t>
  </si>
  <si>
    <t>Phạm Quang Tuyến</t>
  </si>
  <si>
    <t>Lâm Thiên Tài</t>
  </si>
  <si>
    <t>Nguyễn Thanh Phương</t>
  </si>
  <si>
    <t>Vũ Trường Sơn</t>
  </si>
  <si>
    <t>Nguyễn Phan Quân</t>
  </si>
  <si>
    <t>Đỗ Bá Hồng Phúc</t>
  </si>
  <si>
    <t>Phạm Vũ Thiên Phong</t>
  </si>
  <si>
    <t>Đoàn Mạnh Cường</t>
  </si>
  <si>
    <t>Nguyễn Văn Khải</t>
  </si>
  <si>
    <t>Nguyễn Bá Nhân</t>
  </si>
  <si>
    <t>Phạm Văn Sơn</t>
  </si>
  <si>
    <t>Nguyễn Minh Hiếu</t>
  </si>
  <si>
    <t>Nguyễn Ngọc Bình</t>
  </si>
  <si>
    <t>Nguyễn Ngọc Cường</t>
  </si>
  <si>
    <t>Phạm Văn Sơn (B)</t>
  </si>
  <si>
    <t>Lê Quốc Vũ</t>
  </si>
  <si>
    <t>Trần Tuấn Anh (A)</t>
  </si>
  <si>
    <t>Nguyễn Thanh Hiếu</t>
  </si>
  <si>
    <t>Prepared by:</t>
  </si>
  <si>
    <t>Reviewed by:</t>
  </si>
  <si>
    <t>Approved by:</t>
  </si>
  <si>
    <t xml:space="preserve"> Tan Chin Lee</t>
  </si>
  <si>
    <t xml:space="preserve">P: </t>
  </si>
  <si>
    <t>s</t>
  </si>
  <si>
    <t xml:space="preserve">UP: </t>
  </si>
  <si>
    <t>S85</t>
  </si>
  <si>
    <t>Note</t>
  </si>
  <si>
    <t>C3: Ca 3</t>
  </si>
  <si>
    <t>(Cột Night shift chọn 8 tiếng)</t>
  </si>
  <si>
    <t>M: Meal</t>
  </si>
  <si>
    <t>UP: Unpaid ( nghi kg huong luong)</t>
  </si>
  <si>
    <t>SW: Stop working</t>
  </si>
  <si>
    <t>P: Paid ( chi ap dung cho FTE&amp;3rd) nhung phai xem lai bang phep cua ho…..</t>
  </si>
  <si>
    <t>1…4…16= so gio tang ca</t>
  </si>
  <si>
    <t>3m…16m= so gio tang ca tra tien com, chi ap dung cho ngay nghi</t>
  </si>
  <si>
    <t>3C3= Tăng ca vào ban đêm (ca 3) (vd: trước ca 1 và sau ca 2, làm ca 1 nhưng đi sớm từ 04h-06h vậy sẽ dc tính 2h OT của ca 3, làm hết ca 2 và tăng ca từ 10h-01h, dc tính 3h OT)=&gt;200%</t>
  </si>
  <si>
    <t>3+C3= làm ca 3 và trong ngày có làm thêm giờ (vd tang ca thêm 3h)=&gt;150%</t>
  </si>
  <si>
    <t>S: Sick (100%, 14 days)</t>
  </si>
  <si>
    <t>MR: nghỉ các chế độ thai sản (nghỉ khám thai, nghỉ vợ sinh, nghỉ thực hiện biện pháp tránh thai, nghỉ sinh con, nghỉ nhận con nuôi, nghỉ sẩy thai, ...)</t>
  </si>
  <si>
    <t>ngọc</t>
  </si>
  <si>
    <r>
      <t xml:space="preserve">DANH SÁCH NHÂN VIÊN BỘ PHẬN SẢN XUẤT
</t>
    </r>
    <r>
      <rPr>
        <b/>
        <i/>
        <sz val="16"/>
        <color rgb="FF0000FF"/>
        <rFont val="Calibri"/>
        <family val="2"/>
        <scheme val="minor"/>
      </rPr>
      <t>PRODUCTION EMPLOYEE LIST</t>
    </r>
  </si>
  <si>
    <r>
      <t>Cập nhật /</t>
    </r>
    <r>
      <rPr>
        <i/>
        <sz val="11"/>
        <color rgb="FF0000FF"/>
        <rFont val="Calibri"/>
        <family val="2"/>
        <scheme val="minor"/>
      </rPr>
      <t xml:space="preserve"> Update</t>
    </r>
    <r>
      <rPr>
        <sz val="11"/>
        <color theme="1"/>
        <rFont val="Calibri"/>
        <family val="2"/>
        <scheme val="minor"/>
      </rPr>
      <t>:</t>
    </r>
  </si>
  <si>
    <r>
      <t>Chịu trách nhiệm /</t>
    </r>
    <r>
      <rPr>
        <i/>
        <sz val="11"/>
        <color rgb="FF0000FF"/>
        <rFont val="Calibri"/>
        <family val="2"/>
        <scheme val="minor"/>
      </rPr>
      <t xml:space="preserve"> Responsible</t>
    </r>
  </si>
  <si>
    <t>Van Huynh Xuan Hang</t>
  </si>
  <si>
    <r>
      <t xml:space="preserve">STT
</t>
    </r>
    <r>
      <rPr>
        <b/>
        <i/>
        <sz val="11"/>
        <color rgb="FF0000FF"/>
        <rFont val="Calibri"/>
        <family val="2"/>
        <scheme val="minor"/>
      </rPr>
      <t>No</t>
    </r>
  </si>
  <si>
    <r>
      <t xml:space="preserve">Mã Số Nhân Viên
</t>
    </r>
    <r>
      <rPr>
        <b/>
        <i/>
        <sz val="11"/>
        <color rgb="FF0000FF"/>
        <rFont val="Calibri"/>
        <family val="2"/>
        <scheme val="minor"/>
      </rPr>
      <t>ID number</t>
    </r>
  </si>
  <si>
    <r>
      <t xml:space="preserve">Tên Nhân Viên
</t>
    </r>
    <r>
      <rPr>
        <b/>
        <i/>
        <sz val="11"/>
        <color rgb="FF0000FF"/>
        <rFont val="Calibri"/>
        <family val="2"/>
        <scheme val="minor"/>
      </rPr>
      <t>Employee Name</t>
    </r>
  </si>
  <si>
    <r>
      <t xml:space="preserve">Bộ Phận
</t>
    </r>
    <r>
      <rPr>
        <b/>
        <i/>
        <sz val="11"/>
        <color rgb="FF0000FF"/>
        <rFont val="Calibri"/>
        <family val="2"/>
        <scheme val="minor"/>
      </rPr>
      <t>Site Function</t>
    </r>
  </si>
  <si>
    <r>
      <t xml:space="preserve">Chức Vụ
</t>
    </r>
    <r>
      <rPr>
        <b/>
        <i/>
        <sz val="11"/>
        <color rgb="FF0000FF"/>
        <rFont val="Calibri"/>
        <family val="2"/>
        <scheme val="minor"/>
      </rPr>
      <t>Title</t>
    </r>
  </si>
  <si>
    <r>
      <t xml:space="preserve">Hợp Đồng
</t>
    </r>
    <r>
      <rPr>
        <b/>
        <i/>
        <sz val="11"/>
        <color rgb="FF0000FF"/>
        <rFont val="Calibri"/>
        <family val="2"/>
        <scheme val="minor"/>
      </rPr>
      <t>Contract</t>
    </r>
  </si>
  <si>
    <r>
      <t xml:space="preserve">Ngày Sinh
</t>
    </r>
    <r>
      <rPr>
        <b/>
        <i/>
        <sz val="11"/>
        <color rgb="FF0000FF"/>
        <rFont val="Calibri"/>
        <family val="2"/>
        <scheme val="minor"/>
      </rPr>
      <t>Date of Birth</t>
    </r>
  </si>
  <si>
    <r>
      <t xml:space="preserve">Điện Thoại
</t>
    </r>
    <r>
      <rPr>
        <b/>
        <i/>
        <sz val="11"/>
        <color rgb="FF0000FF"/>
        <rFont val="Calibri"/>
        <family val="2"/>
        <scheme val="minor"/>
      </rPr>
      <t>Phone Number</t>
    </r>
  </si>
  <si>
    <r>
      <t xml:space="preserve">Tình Trạng
</t>
    </r>
    <r>
      <rPr>
        <b/>
        <i/>
        <sz val="11"/>
        <color rgb="FF0000FF"/>
        <rFont val="Calibri"/>
        <family val="2"/>
        <scheme val="minor"/>
      </rPr>
      <t>Status</t>
    </r>
  </si>
  <si>
    <r>
      <t xml:space="preserve">Ngày Bắt Đầu
</t>
    </r>
    <r>
      <rPr>
        <b/>
        <i/>
        <sz val="11"/>
        <color rgb="FF0000FF"/>
        <rFont val="Calibri"/>
        <family val="2"/>
        <scheme val="minor"/>
      </rPr>
      <t>Starting Date</t>
    </r>
  </si>
  <si>
    <r>
      <t xml:space="preserve">Ngày Nghỉ
</t>
    </r>
    <r>
      <rPr>
        <b/>
        <i/>
        <sz val="11"/>
        <color rgb="FF0000FF"/>
        <rFont val="Calibri"/>
        <family val="2"/>
        <scheme val="minor"/>
      </rPr>
      <t>Leaving Date</t>
    </r>
  </si>
  <si>
    <r>
      <t xml:space="preserve">Loại Nghỉ Viêc
</t>
    </r>
    <r>
      <rPr>
        <b/>
        <i/>
        <sz val="11"/>
        <color rgb="FF0000FF"/>
        <rFont val="Calibri"/>
        <family val="2"/>
        <scheme val="minor"/>
      </rPr>
      <t>Kind of termination</t>
    </r>
  </si>
  <si>
    <r>
      <t xml:space="preserve">Lý Do Nghỉ Việc
</t>
    </r>
    <r>
      <rPr>
        <b/>
        <i/>
        <sz val="11"/>
        <color rgb="FF0000FF"/>
        <rFont val="Calibri"/>
        <family val="2"/>
        <scheme val="minor"/>
      </rPr>
      <t>Reason</t>
    </r>
  </si>
  <si>
    <r>
      <t xml:space="preserve">Phường
</t>
    </r>
    <r>
      <rPr>
        <b/>
        <i/>
        <sz val="11"/>
        <color rgb="FF0000FF"/>
        <rFont val="Calibri"/>
        <family val="2"/>
        <scheme val="minor"/>
      </rPr>
      <t>Ward</t>
    </r>
  </si>
  <si>
    <r>
      <t xml:space="preserve">Thành Phố
</t>
    </r>
    <r>
      <rPr>
        <b/>
        <i/>
        <sz val="11"/>
        <color rgb="FF0000FF"/>
        <rFont val="Calibri"/>
        <family val="2"/>
        <scheme val="minor"/>
      </rPr>
      <t>City</t>
    </r>
  </si>
  <si>
    <r>
      <t xml:space="preserve">Tỉnh
</t>
    </r>
    <r>
      <rPr>
        <b/>
        <i/>
        <sz val="11"/>
        <color rgb="FF0000FF"/>
        <rFont val="Calibri"/>
        <family val="2"/>
        <scheme val="minor"/>
      </rPr>
      <t>Province</t>
    </r>
  </si>
  <si>
    <r>
      <t xml:space="preserve">Địa Chỉ
</t>
    </r>
    <r>
      <rPr>
        <b/>
        <i/>
        <sz val="11"/>
        <color rgb="FF0000FF"/>
        <rFont val="Calibri"/>
        <family val="2"/>
        <scheme val="minor"/>
      </rPr>
      <t>Address</t>
    </r>
  </si>
  <si>
    <r>
      <t xml:space="preserve">Lưu Ý
</t>
    </r>
    <r>
      <rPr>
        <b/>
        <i/>
        <sz val="11"/>
        <color rgb="FF0000FF"/>
        <rFont val="Calibri"/>
        <family val="2"/>
        <scheme val="minor"/>
      </rPr>
      <t>Note</t>
    </r>
  </si>
  <si>
    <t>FTE</t>
  </si>
  <si>
    <t>0868676743</t>
  </si>
  <si>
    <t>Active</t>
  </si>
  <si>
    <t>Trảng Dài</t>
  </si>
  <si>
    <t>Biên Hòa</t>
  </si>
  <si>
    <t>Đồng Nai</t>
  </si>
  <si>
    <t>19/2, KP3, Trảng Dài, Biên Hòa, Đồng Nai</t>
  </si>
  <si>
    <t>0938231451</t>
  </si>
  <si>
    <t>Thủ Đức</t>
  </si>
  <si>
    <t>Hồ Chí Minh</t>
  </si>
  <si>
    <t>836, Nguyễn Duy Trinh, Thủ Đức, Hồ Chí Minh</t>
  </si>
  <si>
    <t>Production Supervisor</t>
  </si>
  <si>
    <t>0974179218</t>
  </si>
  <si>
    <t>Tân Phong</t>
  </si>
  <si>
    <t>49A - KP2, Tân Phong, Biên Hòa, Đồng Nai</t>
  </si>
  <si>
    <t>0914654788</t>
  </si>
  <si>
    <t>Tân Hòa</t>
  </si>
  <si>
    <t>61/2 KP 5, Tân Hòa,  Biên Hòa, Đồng Nai</t>
  </si>
  <si>
    <t>Production Quality Specialist</t>
  </si>
  <si>
    <t>0988927396</t>
  </si>
  <si>
    <t>Tố 1, KP 4B, Trảng Dài, Biên Hòa, Đồng Nai</t>
  </si>
  <si>
    <t>Production Scheduler</t>
  </si>
  <si>
    <t>0976014116</t>
  </si>
  <si>
    <t>Tân Hiệp</t>
  </si>
  <si>
    <t>54/39 Tổ 3 KP5, Tân Hiệp, Biên Hòa, Đồng Nai</t>
  </si>
  <si>
    <t>Production Technologist</t>
  </si>
  <si>
    <t>0976008073</t>
  </si>
  <si>
    <t>72\5 KP4, Tân Hòa,  Biên Hòa, Đồng Nai</t>
  </si>
  <si>
    <t>0363051091</t>
  </si>
  <si>
    <t>Lạc An</t>
  </si>
  <si>
    <t>Bắc Tân Uyên</t>
  </si>
  <si>
    <t>Bình Dương</t>
  </si>
  <si>
    <t>Số 43 Tổ 22 Ấp 1, Lạc An, Bắc Tân Uyên, Bình Dương</t>
  </si>
  <si>
    <t>0932795141</t>
  </si>
  <si>
    <t>An Hòa</t>
  </si>
  <si>
    <t>312 Tổ 8 KP2, An Hòa,  Biên Hòa, Đồng Nai</t>
  </si>
  <si>
    <t>0973845077</t>
  </si>
  <si>
    <t>Thống Nhất</t>
  </si>
  <si>
    <t>26 KP6, Thống Nhất,  Biên Hòa, Đồng Nai</t>
  </si>
  <si>
    <t>0907578152</t>
  </si>
  <si>
    <t>Tam Hiệp</t>
  </si>
  <si>
    <t>11/3 KP 5, Tam Hiệp, Biên Hòa, Đồng Nai</t>
  </si>
  <si>
    <t>0909476316</t>
  </si>
  <si>
    <t>Tân Biên</t>
  </si>
  <si>
    <t>K23/KP8A, Tân Biên, Biên Hòa, Đồng Nai</t>
  </si>
  <si>
    <t>0929472549</t>
  </si>
  <si>
    <t>0903864528</t>
  </si>
  <si>
    <t xml:space="preserve">Trung Dũng </t>
  </si>
  <si>
    <t>418 KP 1 Phạm Văn Thuận. Trung Dũng, Biên Hòa, Đồng Nai</t>
  </si>
  <si>
    <t>0795991868</t>
  </si>
  <si>
    <t>Hóa An</t>
  </si>
  <si>
    <t>105/21 tổ 18, KP. An Hòa Hóa An, Biên Hòa, Đồng Nai</t>
  </si>
  <si>
    <t>Nguyễn Ngọc Thành Thái</t>
  </si>
  <si>
    <t>0906863784</t>
  </si>
  <si>
    <t>Tân Tiến</t>
  </si>
  <si>
    <t>156 KP4, Tân Tiến, Biên Hòa, Đồng Nai</t>
  </si>
  <si>
    <t>0353049468</t>
  </si>
  <si>
    <t>79/2 KP1, Tân Hòa,  Biên Hòa, Đồng Nai</t>
  </si>
  <si>
    <t>0946816332</t>
  </si>
  <si>
    <t>Phước Tân</t>
  </si>
  <si>
    <t>Tổ 2, Phước Tân,  Biên Hòa, Đồng Nai</t>
  </si>
  <si>
    <t>0368985174</t>
  </si>
  <si>
    <t>25/1 Tổ 8 KP6, Thống Nhất,  Biên Hòa, Đồng Nai</t>
  </si>
  <si>
    <t>0949120486</t>
  </si>
  <si>
    <t>Long Hưng</t>
  </si>
  <si>
    <t>105 Khu 2 Âp Phước Hội, Long Hưng,  Biên Hòa, Đồng Nai</t>
  </si>
  <si>
    <t>0856865252</t>
  </si>
  <si>
    <t>In-active</t>
  </si>
  <si>
    <t>Volunteer resign</t>
  </si>
  <si>
    <t>26/3 KP4, Thống Nhất,  Biên Hòa, Đồng Nai</t>
  </si>
  <si>
    <t>0964372179</t>
  </si>
  <si>
    <t>600/33 KP5, Tam Hiệp,  Biên Hòa, Đồng Nai</t>
  </si>
  <si>
    <t>0917519459</t>
  </si>
  <si>
    <t>200A KP2, Thống Nhát,  Biên Hòa, Đồng Nai</t>
  </si>
  <si>
    <t>0837018055</t>
  </si>
  <si>
    <t>6D Tổ 1 KP1, Tân Phong,  Biên Hòa, Đồng Nai</t>
  </si>
  <si>
    <t>0988379762</t>
  </si>
  <si>
    <t>Long Bình Tân</t>
  </si>
  <si>
    <t>326 B1 Tố 1 KP3, Long Bình Tân,  Biên Hòa, Đồng Nai</t>
  </si>
  <si>
    <t>0368596703</t>
  </si>
  <si>
    <t>Tổ 9D khu phố Miễu, Phước Tân,  Biên Hòa, Đồng Nai</t>
  </si>
  <si>
    <t>0382039290</t>
  </si>
  <si>
    <t>203 Khu 3 Ấp 1, An Hòa,  Biên Hòa, Đồng Nai</t>
  </si>
  <si>
    <t>0963535142</t>
  </si>
  <si>
    <t>545B Ấp 2, An Hòa,  Biên Hòa, Đồng Nai</t>
  </si>
  <si>
    <t>0983292975</t>
  </si>
  <si>
    <t>Tổ 7 - KP4, Trảng Dài, Biên Hòa, Đồng Nai</t>
  </si>
  <si>
    <t>0839350344</t>
  </si>
  <si>
    <t>31/4, KP4, Tân Hòa, Biên Hòa, Đồng Nai</t>
  </si>
  <si>
    <t>0973579780</t>
  </si>
  <si>
    <t>143/1 KP3, Tân Biên, Biên Hòa, Đồng Nai</t>
  </si>
  <si>
    <t>0868449776</t>
  </si>
  <si>
    <t>Tam Hòa</t>
  </si>
  <si>
    <t>Tam Hòa, Biên Hòa, Đồng Nai</t>
  </si>
  <si>
    <t>0398296239</t>
  </si>
  <si>
    <t xml:space="preserve">Long Bình </t>
  </si>
  <si>
    <t>257/19/28 Tổ 6 KP6, Long Bình, Biên Hòa, Đồng Nai</t>
  </si>
  <si>
    <t>0856077222</t>
  </si>
  <si>
    <t>Việc riêng</t>
  </si>
  <si>
    <t>Bửu Hòa</t>
  </si>
  <si>
    <t>K4/27B Khu phố 4, Bửu Hòa, Biên Hòa, Đồng Nai</t>
  </si>
  <si>
    <t>0979718123</t>
  </si>
  <si>
    <t>Long Bình</t>
  </si>
  <si>
    <t>24/53 Hoàng Bá Bích, Long Bình, Biên Hòa, Đồng Nai</t>
  </si>
  <si>
    <t>0948684829</t>
  </si>
  <si>
    <t>103/1 KP3, Tân Biên, Biên Hòa, Đồng Nai</t>
  </si>
  <si>
    <t>0866772730</t>
  </si>
  <si>
    <t>0934093674</t>
  </si>
  <si>
    <t>D574H Tổ 17 Khu Phố 4, Tam Hòa, Biên Hòa, Đồng Nai</t>
  </si>
  <si>
    <t>0868939639</t>
  </si>
  <si>
    <t>6/28B KP2, Tam Hòa, Biên Hòa, Đồng Nai</t>
  </si>
  <si>
    <t>0984347440</t>
  </si>
  <si>
    <t>2A/1 KP3, Tân Biên, Biên Hòa, Đồng Nai</t>
  </si>
  <si>
    <t>0792322759</t>
  </si>
  <si>
    <t>Lạc An, Bắc Tân Uyên, Bình Dương</t>
  </si>
  <si>
    <t>VPSY18-00001</t>
  </si>
  <si>
    <t>Nguyễn Thị Thơm</t>
  </si>
  <si>
    <t>LTE</t>
  </si>
  <si>
    <t>0377094644</t>
  </si>
  <si>
    <t>VPSY18-00003</t>
  </si>
  <si>
    <t>Bùi Thị Biên</t>
  </si>
  <si>
    <t>0779955329</t>
  </si>
  <si>
    <t>11/3 KP5 Tam Hiệp, Biên Hòa, Đồng Nai</t>
  </si>
  <si>
    <t>VPSY18-00004</t>
  </si>
  <si>
    <t>Phạm Thị Tuyết Nhung</t>
  </si>
  <si>
    <t>0906339542</t>
  </si>
  <si>
    <t>Bắc Sơn</t>
  </si>
  <si>
    <t>Trảng Bom</t>
  </si>
  <si>
    <t>Kp1, Đường Bàu Đá, Ấp Bùi Chu, Bắc Sơn, Trảng Bom, Đồng Nai</t>
  </si>
  <si>
    <t>VPSY18-00005</t>
  </si>
  <si>
    <t>Nguyễn Thị Kim Chi</t>
  </si>
  <si>
    <t>0919789050</t>
  </si>
  <si>
    <t>Lô 1A Khu Phố 1, Tam Hòa, Biên Hòa, Đồng Nai</t>
  </si>
  <si>
    <t>VPSY18-00006</t>
  </si>
  <si>
    <t>Lê Minh Nhật</t>
  </si>
  <si>
    <t>0977780805</t>
  </si>
  <si>
    <t>Bàu Sen</t>
  </si>
  <si>
    <t>KP.Núi Đỏ, Bàu Sen, Long Khánh, Đồng Nai</t>
  </si>
  <si>
    <t>VPSY18-00007</t>
  </si>
  <si>
    <t>Đặng Thị Thanh Thẩm</t>
  </si>
  <si>
    <t>0855714054</t>
  </si>
  <si>
    <t>Thống nhất</t>
  </si>
  <si>
    <t>10/25 KP4, Thống Nhất, Biên Hòa, Đồng Nai</t>
  </si>
  <si>
    <t>VPSY18-00010</t>
  </si>
  <si>
    <t>Nguyễn Thị Bảo Uyên</t>
  </si>
  <si>
    <t>0908932732</t>
  </si>
  <si>
    <t>CO7 tổ 1, KP III, Long Bình, Biên Hòa, Đồng Nai</t>
  </si>
  <si>
    <t>VPSY18-00013</t>
  </si>
  <si>
    <t>Trần Quốc Mạnh</t>
  </si>
  <si>
    <t>0933908040</t>
  </si>
  <si>
    <t>3A/4, KP6, Tam Hiệp, Biên Hòa, Đồng Nai</t>
  </si>
  <si>
    <t>VPSY18-00014</t>
  </si>
  <si>
    <t>Nguyễn Thị Kim Hương</t>
  </si>
  <si>
    <t>0365709700</t>
  </si>
  <si>
    <t>An Bình</t>
  </si>
  <si>
    <t>Tổ 1B, Khu phố 12, An Bình, Biên Hòa, Đồng Nai</t>
  </si>
  <si>
    <t>VPSY18-00017</t>
  </si>
  <si>
    <t>Trần Tấn Khanh</t>
  </si>
  <si>
    <t>0945073922</t>
  </si>
  <si>
    <t>32/3D, KP5, Thống Nhất, Biên Hòa, Đồng Nai</t>
  </si>
  <si>
    <t>VPSY18-00018</t>
  </si>
  <si>
    <t>Nguyễn Văn Thạnh</t>
  </si>
  <si>
    <t>0965879071</t>
  </si>
  <si>
    <t>Tổ 10A, Ấp Miễu, Phước Tân, Biên Hòa, Đồng Nai</t>
  </si>
  <si>
    <t>VPSY18-00019</t>
  </si>
  <si>
    <t>Vũ Thị Huyền Trang</t>
  </si>
  <si>
    <t>0837196675</t>
  </si>
  <si>
    <t>143/1, KP3, Tân Biên, Biên Hòa, Đồng Nai</t>
  </si>
  <si>
    <t>VPSY18-00020</t>
  </si>
  <si>
    <t>Trương Tấn Được</t>
  </si>
  <si>
    <t>0909061185</t>
  </si>
  <si>
    <t>Tan Vạn</t>
  </si>
  <si>
    <t>A2/65 Tân Vạn, Biên Hòa, Đồng Nai</t>
  </si>
  <si>
    <t>VPSY18-00021</t>
  </si>
  <si>
    <t>Nguyễn Hồng Cẩm</t>
  </si>
  <si>
    <t>0843758419</t>
  </si>
  <si>
    <t>Tổ 9, Phố Miễu, Phước Tân, Biên Hòa, Đồng Nai</t>
  </si>
  <si>
    <t>VPSY18-00022</t>
  </si>
  <si>
    <t>Ma Thị Hòa</t>
  </si>
  <si>
    <t>0983318541</t>
  </si>
  <si>
    <t>91/8, Tổ 22, KP 8A, Long Bình, Biên Hòa, Đồng Nai</t>
  </si>
  <si>
    <t>VPSY18-00025</t>
  </si>
  <si>
    <t>Giáp Thị Hoài Nga</t>
  </si>
  <si>
    <t>0783236796</t>
  </si>
  <si>
    <t>A559 KP1, Long Bình, Biên Hòa, Đồng Nai</t>
  </si>
  <si>
    <t>VPSY18-00028</t>
  </si>
  <si>
    <t>Lý Thị Tuyến</t>
  </si>
  <si>
    <t>0985566649</t>
  </si>
  <si>
    <t>Tam Phước</t>
  </si>
  <si>
    <t>Số 23/3 tổ ,KP Long Đức 1, Tam Phước, Biên Hòa, Đồng Nai</t>
  </si>
  <si>
    <t>VPSY18-00030</t>
  </si>
  <si>
    <t>Nguyễn Ngọc Minh Thư</t>
  </si>
  <si>
    <t>51/9B KP1 Tam Hòa, Biên Hòa, Đồng Nai</t>
  </si>
  <si>
    <t>VPSY18-00032</t>
  </si>
  <si>
    <t>Lê Thị Bé Thảo</t>
  </si>
  <si>
    <t>0961628528</t>
  </si>
  <si>
    <t>An Bình, Biên Hòa, Đồng Nai</t>
  </si>
  <si>
    <t>VPSY18-00039</t>
  </si>
  <si>
    <t>Ngô Thị Mai Thuỷ</t>
  </si>
  <si>
    <t>0902474211</t>
  </si>
  <si>
    <t>765 Tổ 16, Khu 5, ấp 2, An Hòa, Long Thành, Đồng Nai</t>
  </si>
  <si>
    <t>VPSY18-00041</t>
  </si>
  <si>
    <t>Nguyễn Văn Thọ</t>
  </si>
  <si>
    <t>0943228682</t>
  </si>
  <si>
    <t>70/1A KP1, Thống Nhất, Biên Hòa, Đồng Nai</t>
  </si>
  <si>
    <t>VPSY18-00042</t>
  </si>
  <si>
    <t>Phùng Thị Ngọc Hiền</t>
  </si>
  <si>
    <t>0986452844</t>
  </si>
  <si>
    <t>74/6 K7 Thống Nhất, Biên Hòa, Đồng Nai</t>
  </si>
  <si>
    <t>VPSY18-00043</t>
  </si>
  <si>
    <t>Nguyễn Đình Đạt</t>
  </si>
  <si>
    <t>0901600041</t>
  </si>
  <si>
    <t>KP6, Tam Hiệp, Biên Hòa, Đồng Nai</t>
  </si>
  <si>
    <t>VPSY18-00044</t>
  </si>
  <si>
    <t>Bùi Xuân Hải</t>
  </si>
  <si>
    <t>0399925985</t>
  </si>
  <si>
    <t>51/1A KP2, An Bình, Biên Hòa, Đồng Nai</t>
  </si>
  <si>
    <t>VPSY18-00045</t>
  </si>
  <si>
    <t>Phùng Thị Ngọc Dàng</t>
  </si>
  <si>
    <t>0972879806</t>
  </si>
  <si>
    <t>74/6 Khóm 7, tổ 1, Thống Nhất, Biên Hòa, Đồng Nai</t>
  </si>
  <si>
    <t>VPSY18-00046</t>
  </si>
  <si>
    <t>Phan Hồng Thắm</t>
  </si>
  <si>
    <t>0901554226</t>
  </si>
  <si>
    <t>105A Tổ 16, Khu II, Ấp Phước Hội, Long Hưng, Biên Hòa, Đồng Nai</t>
  </si>
  <si>
    <t>VPSY18-00008</t>
  </si>
  <si>
    <t>Đỗ Thị Thu Thảo</t>
  </si>
  <si>
    <t>Temporary</t>
  </si>
  <si>
    <t>STE</t>
  </si>
  <si>
    <t>0972941095</t>
  </si>
  <si>
    <t>VPSY18-00029</t>
  </si>
  <si>
    <t>Lê Thị Yến</t>
  </si>
  <si>
    <t>25 K6 Thống Nhất, Biên Hòa, Đồng Nai</t>
  </si>
  <si>
    <t>VPSY18-00040</t>
  </si>
  <si>
    <t>Huỳnh Thị Kim Nhung</t>
  </si>
  <si>
    <t>0908128521</t>
  </si>
  <si>
    <t>KP9 P. Tam Hiệp, Biên Hòa, Đồng Nai</t>
  </si>
  <si>
    <t>VPSY18-00084</t>
  </si>
  <si>
    <t>Phạm Hoàng Kim Yến</t>
  </si>
  <si>
    <t>0942 607838</t>
  </si>
  <si>
    <t>Quang Vinh</t>
  </si>
  <si>
    <t>223/29/26 KP2, Quang Vinh, Biên Hòa, Đồng Nai</t>
  </si>
  <si>
    <t>VPSY18-00103</t>
  </si>
  <si>
    <t>Nguyễn Thị Thoại</t>
  </si>
  <si>
    <t xml:space="preserve"> 0938256333</t>
  </si>
  <si>
    <t>537L, Tổ 29, KP3, Long Bình, Biên Hòa, Đồng Nai</t>
  </si>
  <si>
    <t>VPSY19-00193</t>
  </si>
  <si>
    <t>Nguyễn Văn Bốn</t>
  </si>
  <si>
    <t>0338831960</t>
  </si>
  <si>
    <t>91/11, Kp6, Long Bình, Biên Hòa, Đồng Nai</t>
  </si>
  <si>
    <t>VPSY19-00200</t>
  </si>
  <si>
    <t>Nguyễn Đình Viên</t>
  </si>
  <si>
    <t>0962600116</t>
  </si>
  <si>
    <t>Long Bình, Biên Hòa, Đồng Nai</t>
  </si>
  <si>
    <t>VPSY20-00215</t>
  </si>
  <si>
    <t>Mai Yến Linh</t>
  </si>
  <si>
    <t>0972097905</t>
  </si>
  <si>
    <t>An Hòa, Biên Hòa, Đồng Nai</t>
  </si>
  <si>
    <t>VPSY18-00282</t>
  </si>
  <si>
    <t>Trần Thị Bích Hoa</t>
  </si>
  <si>
    <t>0348327977</t>
  </si>
  <si>
    <t>Hố Nai</t>
  </si>
  <si>
    <t>20/92 khu phố 13, Hố Nai, Biên Hòa, Đồng Nai</t>
  </si>
  <si>
    <t>VPSY20-00160</t>
  </si>
  <si>
    <t>Vũ Thị Lan Anh</t>
  </si>
  <si>
    <t>0944983838</t>
  </si>
  <si>
    <t>Quyết Thắng</t>
  </si>
  <si>
    <t>16/7, Đường 30/4, Quyết Thắng, Biên Hòa, Đồng Nai</t>
  </si>
  <si>
    <t>VPSY21-00072</t>
  </si>
  <si>
    <t>Trần Thị Hoàng Oanh</t>
  </si>
  <si>
    <t>0838288855</t>
  </si>
  <si>
    <t>Not renew contract</t>
  </si>
  <si>
    <t>Làm việc không tốt</t>
  </si>
  <si>
    <t>16/84, KP.3, Tam Hoà, Biên Hòa, Đồng Nai</t>
  </si>
  <si>
    <t>VPSY21-00082</t>
  </si>
  <si>
    <t>Phạm Trung Hiếu</t>
  </si>
  <si>
    <t>0937879492</t>
  </si>
  <si>
    <t>410, Tổ 14, Kp5, Long Bình, Biên Hòa, Đồng Nai</t>
  </si>
  <si>
    <t>VPSY21-00099</t>
  </si>
  <si>
    <t>Nguyễn Thị Cẩm Loan</t>
  </si>
  <si>
    <t>0377277061</t>
  </si>
  <si>
    <t>168 KP. Bình Dương, Long Bình Tân, Biên Hòa, Đồng Nai</t>
  </si>
  <si>
    <t>VPSY21-00102</t>
  </si>
  <si>
    <t>Nguyễn Thị Ngọc</t>
  </si>
  <si>
    <t>0587142273</t>
  </si>
  <si>
    <t>Bình An</t>
  </si>
  <si>
    <t>Dĩ An</t>
  </si>
  <si>
    <t>Hẻm 103, KP Bình Thung 1, Bình An, Dĩ An, Bình Dương</t>
  </si>
  <si>
    <t>VPSY21-00103</t>
  </si>
  <si>
    <t>Phan Thị Nguồn</t>
  </si>
  <si>
    <t>0972796136</t>
  </si>
  <si>
    <t>Long Bình Tân, Biên Hòa, Đồng Nai</t>
  </si>
  <si>
    <t>VPSY21-00105</t>
  </si>
  <si>
    <t>Nguyễn Hoàng Phương Thảo</t>
  </si>
  <si>
    <t>0356628606</t>
  </si>
  <si>
    <t>Tổ 14, KP4, Trảng Dài, Biên Hòa, Đồng Nai</t>
  </si>
  <si>
    <t>VPSY21-00106</t>
  </si>
  <si>
    <t>Huỳnh Văn Nghị</t>
  </si>
  <si>
    <t>0798171161</t>
  </si>
  <si>
    <t>158C Phước Hội, Long Hưng, Biên Hòa, Đồng Nai</t>
  </si>
  <si>
    <t>VPSY21-00107</t>
  </si>
  <si>
    <t>Quách Tấn Phục</t>
  </si>
  <si>
    <t>0387568014</t>
  </si>
  <si>
    <t>Kp3, An Bình, Biên Hòa, Đồng Nai</t>
  </si>
  <si>
    <t>VPSY21-00133</t>
  </si>
  <si>
    <t>Lâm Thị Cẩm Phương</t>
  </si>
  <si>
    <t>0357803280</t>
  </si>
  <si>
    <t>76/1 KP Long Điềm, Long Bình Tân, Biên Hòa, Đồng Nai</t>
  </si>
  <si>
    <t>Hay ý kiến về công việc được giao.</t>
  </si>
  <si>
    <t>VPSY21-00166</t>
  </si>
  <si>
    <t>Trần Thị Kim Trúc</t>
  </si>
  <si>
    <t>0967204381</t>
  </si>
  <si>
    <t xml:space="preserve">Long Bình  </t>
  </si>
  <si>
    <t>D456, KP.4, Long Bình, Biên Hòa, Đồng Nai</t>
  </si>
  <si>
    <t>VPSY21-00170</t>
  </si>
  <si>
    <t>Mai Nguyễn Vĩnh An</t>
  </si>
  <si>
    <t>0374871232</t>
  </si>
  <si>
    <t>934/6 Kp3, Tam Hiệp, Biên Hòa, Đồng Nai</t>
  </si>
  <si>
    <t>VPSY21-00179</t>
  </si>
  <si>
    <t>Lê Trọng Sỹ</t>
  </si>
  <si>
    <t>0984262965</t>
  </si>
  <si>
    <t>8/9 Nguyễn Văn Trỗi, Quang Vinh, Biên Hòa, Đồng Nai</t>
  </si>
  <si>
    <t>- 2 ngày nghỉ UP tháng 03
- Hay ý kiến về những vấn đề thông báo chung</t>
  </si>
  <si>
    <t>VPSY21-00184</t>
  </si>
  <si>
    <t>Phan Hồng Đào</t>
  </si>
  <si>
    <t>0933296325</t>
  </si>
  <si>
    <t>486, Tổ 11, KP2, An Hòa, Biên Hòa, Đồng Nai</t>
  </si>
  <si>
    <t>VPSY21-00186</t>
  </si>
  <si>
    <t>Nguyễn Thị Anh Chi</t>
  </si>
  <si>
    <t>0933041641</t>
  </si>
  <si>
    <t>141D/6, KP6, Tân biên, Biên Hòa, Đồng Nai</t>
  </si>
  <si>
    <t>VPSY21-00188</t>
  </si>
  <si>
    <t>Ngô Ngọc Thắng</t>
  </si>
  <si>
    <t>0813333727</t>
  </si>
  <si>
    <t>11/84 KP12, Hố Nai 1, Biên Hòa, Đồng Nai</t>
  </si>
  <si>
    <t>VPSY21-00189</t>
  </si>
  <si>
    <t>Nguyễn Quang Bình</t>
  </si>
  <si>
    <t>0933319740</t>
  </si>
  <si>
    <t>496, KP3, An Hòa, Biên Hòa, Đồng Nai</t>
  </si>
  <si>
    <t>VPSY21-00203</t>
  </si>
  <si>
    <t>Lô Thị Ngân</t>
  </si>
  <si>
    <t>0355148328</t>
  </si>
  <si>
    <t>KP6, Long Bình, Biên Hòa, Đồng Nai</t>
  </si>
  <si>
    <t>VPSY21-00205</t>
  </si>
  <si>
    <t>Lê Quỳnh Trúc Diễm</t>
  </si>
  <si>
    <t>0827540324</t>
  </si>
  <si>
    <t>Tân Mai</t>
  </si>
  <si>
    <t>26/02, KP5, Tân Mai, Biên Hòa, Đồng Nai</t>
  </si>
  <si>
    <t>VPSY21-00207</t>
  </si>
  <si>
    <t>Nguyễn Bảo Ngọc</t>
  </si>
  <si>
    <t>0834911703</t>
  </si>
  <si>
    <t>C07, Kp3, Long Bình, Biên Hòa, Đồng Nai</t>
  </si>
  <si>
    <t>VPSY21-00225</t>
  </si>
  <si>
    <t>Bùi Đông Hải</t>
  </si>
  <si>
    <t>0984644562</t>
  </si>
  <si>
    <t>71/44/34/11 Tổ 10, KP1, Long Bình Tân, Biên Hòa, Đồng Nai</t>
  </si>
  <si>
    <t>Không nhận thức được công việc đang thực hiện</t>
  </si>
  <si>
    <t>VPSY21-00238</t>
  </si>
  <si>
    <t>Nguyễn Trí Thông</t>
  </si>
  <si>
    <t>0797484949</t>
  </si>
  <si>
    <t>Hay nghỉ đột xuất</t>
  </si>
  <si>
    <t>Tân Bình</t>
  </si>
  <si>
    <t>Vĩnh Cửu</t>
  </si>
  <si>
    <t>Tân Triều, Tân Bình, Vĩnh Cửu, Đồng Nai</t>
  </si>
  <si>
    <t>VPSY22-00018</t>
  </si>
  <si>
    <t>Nguyễn Thị Mỵ</t>
  </si>
  <si>
    <t>Khu Phố 10, Phường Hố Nai, BH, ĐN</t>
  </si>
  <si>
    <t>VPSY22-00019</t>
  </si>
  <si>
    <t>Vũ Quang Duy</t>
  </si>
  <si>
    <t>xuyên mộc</t>
  </si>
  <si>
    <t>Bà Rịa</t>
  </si>
  <si>
    <t>Vũng Tàu</t>
  </si>
  <si>
    <t>Âp Phú Bình, Huyện Xuyên Mộc, Tỉnh Bà Rịa Vũng Tàu</t>
  </si>
  <si>
    <t>VPSY22-00024</t>
  </si>
  <si>
    <t>Lê Trọng Sinh</t>
  </si>
  <si>
    <t>Ea Riêng</t>
  </si>
  <si>
    <t>M'Đrak</t>
  </si>
  <si>
    <t>Đak Lak</t>
  </si>
  <si>
    <t>Thôn 15, Ea Riêng, M'Đrak, Đak Lak</t>
  </si>
  <si>
    <t>VPSY22-00025</t>
  </si>
  <si>
    <t>Trần Hoàng Nhân</t>
  </si>
  <si>
    <t>Thái Hòa, Phường Long Bình Tân, Biên Hòa, Đồng Nai</t>
  </si>
  <si>
    <t>VPSY22-00026</t>
  </si>
  <si>
    <t>Lê Thanh Duy</t>
  </si>
  <si>
    <t>Bình Thắng</t>
  </si>
  <si>
    <t>P. Bình Thắng, Tp. Dĩ An, Bình Dương</t>
  </si>
  <si>
    <t>VPSY22-00027</t>
  </si>
  <si>
    <t>Trần Hoàng Nam</t>
  </si>
  <si>
    <t>5E/7, KP. Quyết Thắng, P. Bình Thắng, Tp. Dĩ An, Bình Dương</t>
  </si>
  <si>
    <t>VPSY22-00028</t>
  </si>
  <si>
    <t>Lê Qúy Đôn</t>
  </si>
  <si>
    <t>Làm việc thiếu cộng tác với trưởng chuyền.</t>
  </si>
  <si>
    <t>Vĩnh Thịnh</t>
  </si>
  <si>
    <t>Lập Thạch</t>
  </si>
  <si>
    <t>Vĩnh Phúc</t>
  </si>
  <si>
    <t>Tổ dân phố Vĩnh Thịnh, TT Tân Thạch, Lập Thạch, Vĩnh Phúc</t>
  </si>
  <si>
    <t>VPSY22-00033</t>
  </si>
  <si>
    <t>Phạm Thị Duyên</t>
  </si>
  <si>
    <t>0347252579</t>
  </si>
  <si>
    <t>49/4 KP2 Phường Long Bình , BiÊn Hòa, Đồng Nai</t>
  </si>
  <si>
    <t>VPSY22-00034</t>
  </si>
  <si>
    <t>Lê Thành Long</t>
  </si>
  <si>
    <t>0388880900</t>
  </si>
  <si>
    <t>Phước Tỉnh</t>
  </si>
  <si>
    <t>Phước An. Phước Tỉnh, Huyện Long Điền, Bà Rịa Vũng Tàu</t>
  </si>
  <si>
    <t>VPSY22-00035</t>
  </si>
  <si>
    <t>Trương Văn Minh</t>
  </si>
  <si>
    <t>0398808448</t>
  </si>
  <si>
    <t>Tân Thạnh Tây</t>
  </si>
  <si>
    <t>Mỏ Cày Bắc</t>
  </si>
  <si>
    <t>Bến Tre</t>
  </si>
  <si>
    <t>Âp sùng Tân. Xã Tân Thạnh Tây, Mỏ Cày Bắc, Bến Tre</t>
  </si>
  <si>
    <t>VPSY22-00036</t>
  </si>
  <si>
    <t>Nguyễn Lâm Cảnh Tiên</t>
  </si>
  <si>
    <t>0369675532</t>
  </si>
  <si>
    <t>Xã Vĩnh Thời</t>
  </si>
  <si>
    <t>Lai Vung</t>
  </si>
  <si>
    <t>Đồng Tháp</t>
  </si>
  <si>
    <t>ẤP Thới Mỹ 1, Xã Vĩnh Thời, Lai Vung, Đồng Tháp</t>
  </si>
  <si>
    <t>VPSY22-00037</t>
  </si>
  <si>
    <t>Nguyễn Thị Hiền</t>
  </si>
  <si>
    <t>0905595513</t>
  </si>
  <si>
    <t>Xã An Nhơn</t>
  </si>
  <si>
    <t>Thạnh Phú</t>
  </si>
  <si>
    <t>Xã An Nhơn, Huyện Thạnh Phú, Bến Tre</t>
  </si>
  <si>
    <t>VPSY22-00038</t>
  </si>
  <si>
    <t>Nguyễn Trung Nam</t>
  </si>
  <si>
    <t>0335819684</t>
  </si>
  <si>
    <t>Xuân Phú</t>
  </si>
  <si>
    <t>Xuân Lộc</t>
  </si>
  <si>
    <t>ÂP Bình Sinh 2, Xuân Phú, Xuân Lộc, Đồng Nai</t>
  </si>
  <si>
    <t>VPSY22-00039</t>
  </si>
  <si>
    <t>Lê Đình Tâm</t>
  </si>
  <si>
    <t>0364608607</t>
  </si>
  <si>
    <t>VPSY22-00040</t>
  </si>
  <si>
    <t>Đặng Đức Đạt</t>
  </si>
  <si>
    <t>039991243</t>
  </si>
  <si>
    <t>VPSY22-00041</t>
  </si>
  <si>
    <t>Đoàn Tuấn Anh</t>
  </si>
  <si>
    <t>0967859099</t>
  </si>
  <si>
    <t>87K,KP2, Trảng Dài, Biên Hòa, Đồng Nai</t>
  </si>
  <si>
    <t>VPSY22-00042</t>
  </si>
  <si>
    <t>Lê Thị Quỳnh Giang</t>
  </si>
  <si>
    <t>0332771710</t>
  </si>
  <si>
    <t>35/15/KP4 An Hòa, Biên Hòa, Đồng Nai</t>
  </si>
  <si>
    <t>VPSY22-00010</t>
  </si>
  <si>
    <t>Đàm Văn Thắng</t>
  </si>
  <si>
    <t>0989473550</t>
  </si>
  <si>
    <t>Phú La</t>
  </si>
  <si>
    <t>Hà Đông</t>
  </si>
  <si>
    <t>Hà Nội</t>
  </si>
  <si>
    <t>Phường Phú La, Hà Đông, Hà Nội</t>
  </si>
  <si>
    <t>VPSY22-00011</t>
  </si>
  <si>
    <t>Nguyễn Chí Thắng</t>
  </si>
  <si>
    <t>0879718642</t>
  </si>
  <si>
    <t>Lộc Qưới</t>
  </si>
  <si>
    <t>Tri Tôn</t>
  </si>
  <si>
    <t>An Giang</t>
  </si>
  <si>
    <t>Âp Vĩnh Qưới, Xã Lộc Qưới, Tri Tôn, An Giang</t>
  </si>
  <si>
    <t>VPSY22-00012</t>
  </si>
  <si>
    <t>Nguyễn Thanh Hùng</t>
  </si>
  <si>
    <t>0367862524</t>
  </si>
  <si>
    <t>1/37b, kp8,Phường An Bình, BH-Đồng Nai</t>
  </si>
  <si>
    <t>VPSY22-00015</t>
  </si>
  <si>
    <t>Dương Thị Ngọc Son</t>
  </si>
  <si>
    <t>0356051891</t>
  </si>
  <si>
    <t>VPSY19-00156</t>
  </si>
  <si>
    <t>Gịp Lương Quang</t>
  </si>
  <si>
    <t>0388191778</t>
  </si>
  <si>
    <t>83/3 KP3, Phường An Bình, BH-Đồng Nai</t>
  </si>
  <si>
    <t>VPSY22-00030</t>
  </si>
  <si>
    <t>Nguyễn Kim Khuê</t>
  </si>
  <si>
    <t>0901633792</t>
  </si>
  <si>
    <t>Tân BiÊn</t>
  </si>
  <si>
    <t>50/1 KP8A, P. Tân Biên, Biên Hòa, Đồng Nai</t>
  </si>
  <si>
    <t>VPSY21-00234</t>
  </si>
  <si>
    <t>Nguyễn Văn Vững</t>
  </si>
  <si>
    <t>0348500103</t>
  </si>
  <si>
    <t>Diên Ngọc</t>
  </si>
  <si>
    <t>Diễn Châu</t>
  </si>
  <si>
    <t>Nghệ An</t>
  </si>
  <si>
    <t>Diên Ngọc, Diễn Châu, Nghệ An</t>
  </si>
  <si>
    <t>VPSY22-00050</t>
  </si>
  <si>
    <t>Lê Bút Quất</t>
  </si>
  <si>
    <t>0969828196</t>
  </si>
  <si>
    <t>Phường Long Bình, BH-ĐN</t>
  </si>
  <si>
    <t>VPSY22-00051</t>
  </si>
  <si>
    <t>Châu Thị Nhật Bằng</t>
  </si>
  <si>
    <t>0934984542</t>
  </si>
  <si>
    <t>Bình Đa</t>
  </si>
  <si>
    <t>111/4 KP3, Phường Bình Đa , BH-ĐN</t>
  </si>
  <si>
    <t>VPSY22-00055</t>
  </si>
  <si>
    <t>Nguyễn Thị Như Hậu</t>
  </si>
  <si>
    <t>0981806126</t>
  </si>
  <si>
    <t>620/117 Đồng Khởi, KP1, Trảng Dài, BH-ĐN</t>
  </si>
  <si>
    <t>VPSY22-00057</t>
  </si>
  <si>
    <t>Hàn Thị Cẩm Tú</t>
  </si>
  <si>
    <t>0928702965</t>
  </si>
  <si>
    <t>Bửu Long</t>
  </si>
  <si>
    <t>21/11/KP1,P.Bửu Long, Biên Hòa, Đồng Nai</t>
  </si>
  <si>
    <t>Nghỉ không lý do ( sau đó mang giấy bệnh vào nộp)</t>
  </si>
  <si>
    <t>VPSY22-00058</t>
  </si>
  <si>
    <t>Tống Minh Trung</t>
  </si>
  <si>
    <t>0968149107</t>
  </si>
  <si>
    <t>K2/5B Tân Bản, Bửu Hòa, Biên Hòa, Đồng Nai</t>
  </si>
  <si>
    <t>VPSY22-00061</t>
  </si>
  <si>
    <t>Bế Ích Hiếu</t>
  </si>
  <si>
    <t>0833889910</t>
  </si>
  <si>
    <t>C16, KT5, An Bình, Biên Hòa, Đồng Nai</t>
  </si>
  <si>
    <t>VPSY22-00063</t>
  </si>
  <si>
    <t>Đỗ Thị Trang</t>
  </si>
  <si>
    <t>0979026041</t>
  </si>
  <si>
    <t>Sông Trầu</t>
  </si>
  <si>
    <t>025 Tổ 2. Xã Sông Trầu, huyện Trảng Bom, Đồng Nai</t>
  </si>
  <si>
    <t>VPSY22-00066</t>
  </si>
  <si>
    <t>Nguyễn Minh Sáng</t>
  </si>
  <si>
    <t>0908738267</t>
  </si>
  <si>
    <t>Mỹ Tú</t>
  </si>
  <si>
    <t>Sóc Trăng</t>
  </si>
  <si>
    <t>Ấp Hương Hòa 2, Hưng Phú, Mỹ Tú, Tp. Sóc Trăng, Sóc Trăng</t>
  </si>
  <si>
    <t>- 1 ngày nghỉ UP tháng 03
- Không nhiệt tình trong công việc.
- Kén lựa trưởng chuyền.
- Quan hệ không tốt với đồng nghiệp.</t>
  </si>
  <si>
    <t>VPSY22-00067</t>
  </si>
  <si>
    <t>Phan Thị Tuyết Nhung</t>
  </si>
  <si>
    <t>0934362342</t>
  </si>
  <si>
    <t>66/59, kp.10, P. Hố Nai, Biên Hòa, Đồng Nai</t>
  </si>
  <si>
    <t>VPSY22-00068</t>
  </si>
  <si>
    <t>Mai Thị Ngọc Ánh</t>
  </si>
  <si>
    <t>0908063071</t>
  </si>
  <si>
    <t>44 KP.11, P. An Bình, Biên Hòa, Đồng Nai</t>
  </si>
  <si>
    <t>_ Không đủ sức khỏe: thường xuyên nghỉ bệnh ( Nghỉ có báo )</t>
  </si>
  <si>
    <t>VPSY22-00069</t>
  </si>
  <si>
    <t>Nguyễn Tấn Hảo</t>
  </si>
  <si>
    <t>0365081411</t>
  </si>
  <si>
    <t>Hảo Tây</t>
  </si>
  <si>
    <t>Hoài An</t>
  </si>
  <si>
    <t>Bình Định</t>
  </si>
  <si>
    <t>Vạn Trung, Hảo Tây, Hoài An, Bình Định</t>
  </si>
  <si>
    <t>VPSY22-00072</t>
  </si>
  <si>
    <t>Nguyễn Thành Hiệp</t>
  </si>
  <si>
    <t>0933705108</t>
  </si>
  <si>
    <t>101/11 KP.2, P. Tam Hiệp, Biên Hòa, Đồng Nai</t>
  </si>
  <si>
    <t>_ Không nhiệt tình trong công việc.
_ Quan hệ không tốt với đồng nghiệp.</t>
  </si>
  <si>
    <t>VPSY22-00081</t>
  </si>
  <si>
    <t>Lê Đình Ngọc Khánh</t>
  </si>
  <si>
    <t>0396852168</t>
  </si>
  <si>
    <t>Nam Cát Tiên</t>
  </si>
  <si>
    <t>Tân Phú</t>
  </si>
  <si>
    <t>Ấp 2, xã Nam Cát Tiên, Tân Phú, Đồng Nai</t>
  </si>
  <si>
    <t>VPSY22-00082</t>
  </si>
  <si>
    <t>Nguyễn Văn Dũng</t>
  </si>
  <si>
    <t>0865195325</t>
  </si>
  <si>
    <t xml:space="preserve">Đạ Rsal, </t>
  </si>
  <si>
    <t xml:space="preserve"> Đam Rông</t>
  </si>
  <si>
    <t xml:space="preserve"> Lâm Đồng</t>
  </si>
  <si>
    <t>Đạ Rsal, Đam Rông, Lâm Đồng</t>
  </si>
  <si>
    <t>- Tháng 3 nghỉ 2 ngày UP, tháng 05 nghỉ 1 ngày UP
- Bị nhắc nhở về BHLĐ cũng như an toàn phòng chống Covid</t>
  </si>
  <si>
    <t>VPSY22-00083</t>
  </si>
  <si>
    <t>Lâm Thị Bích Thảo</t>
  </si>
  <si>
    <t>0374950618</t>
  </si>
  <si>
    <t>Xã H Bông,</t>
  </si>
  <si>
    <t xml:space="preserve"> H. Chư Sê</t>
  </si>
  <si>
    <t xml:space="preserve"> Gia Lai</t>
  </si>
  <si>
    <t>Xã H Bông, H. Chư Sê, Gia Lai</t>
  </si>
  <si>
    <t>- 1 ngày nghỉ UP do đi làm trể
- Bị nhắc nhở về BHLĐ cũng như an toàn phòng chống Covid</t>
  </si>
  <si>
    <t>VPSY22-00084</t>
  </si>
  <si>
    <t>Phạm Xuân Mạnh</t>
  </si>
  <si>
    <t>0986208227</t>
  </si>
  <si>
    <t>Diễn Ngọc</t>
  </si>
  <si>
    <t xml:space="preserve"> Diễn Châu</t>
  </si>
  <si>
    <t xml:space="preserve"> Nghệ An</t>
  </si>
  <si>
    <t>Diễn Ngọc, Diễn Châu, Nghệ An</t>
  </si>
  <si>
    <t>VPSY22-00090</t>
  </si>
  <si>
    <t>Nguyễn Hoàng Thiên Trang</t>
  </si>
  <si>
    <t>0907399741</t>
  </si>
  <si>
    <t>72/56 Tổ 19, KP.1, Tam Hòa, Tp. Biên Hòa, ĐN</t>
  </si>
  <si>
    <t>VPSY22-00096</t>
  </si>
  <si>
    <t>Dương Thị Hằng</t>
  </si>
  <si>
    <t>0364819462</t>
  </si>
  <si>
    <t>KP.5, Tân Hiệp, Biên Hòa, Đồng Nai</t>
  </si>
  <si>
    <t>VPSY22-00097</t>
  </si>
  <si>
    <t>Trịnh Thị Liên</t>
  </si>
  <si>
    <t>0866129605</t>
  </si>
  <si>
    <t>VPSY22-00099</t>
  </si>
  <si>
    <t xml:space="preserve">Mai Hưng Duy </t>
  </si>
  <si>
    <t>0354790151</t>
  </si>
  <si>
    <t>KP.1, Long Bình Tân, Biên Hòa, Đồng Nai</t>
  </si>
  <si>
    <t>VPSY22-00100</t>
  </si>
  <si>
    <t xml:space="preserve">Phạm Văn Khánh </t>
  </si>
  <si>
    <t>0385234238</t>
  </si>
  <si>
    <t>VPSY22-00101</t>
  </si>
  <si>
    <t>Nguyễn Khánh Ngọc</t>
  </si>
  <si>
    <t>0394711593</t>
  </si>
  <si>
    <t>108A/3 Tam Hòa, Hiệp Hòa, Biên Hòa, Đồng Nai</t>
  </si>
  <si>
    <t>VPSY22-00102</t>
  </si>
  <si>
    <t>Nguyễn Ngọc Phú</t>
  </si>
  <si>
    <t>0919519794</t>
  </si>
  <si>
    <t>D7/5 KP.4, P. Tân Hiệp, Biên Hoà, Đồng Nai</t>
  </si>
  <si>
    <t>VPSY22-00103</t>
  </si>
  <si>
    <t>Lê Xuân Huân</t>
  </si>
  <si>
    <t>0976677816</t>
  </si>
  <si>
    <t>36/18 P. Tam Hiệp, Tp Biên Hoà, Đồng Nai</t>
  </si>
  <si>
    <t>VPSY22-00106</t>
  </si>
  <si>
    <t>Trần Quốc Khánh</t>
  </si>
  <si>
    <t>0379351752</t>
  </si>
  <si>
    <t>Ấp Bình Tiến, Xuân Phú, Xuân Lộc, Đồng Nai</t>
  </si>
  <si>
    <t>- Tháng 04 nghỉ 1 ngày UP
- Bị nhắc nhở BHLĐ</t>
  </si>
  <si>
    <t>VPSY21-00206</t>
  </si>
  <si>
    <t>Phạm Huyền Trang</t>
  </si>
  <si>
    <t>0879545833</t>
  </si>
  <si>
    <t>VPSY21-00217</t>
  </si>
  <si>
    <t>Nguyễn Hữu Hương</t>
  </si>
  <si>
    <t>0921504832</t>
  </si>
  <si>
    <t>Nguyễn Văn Đạo</t>
  </si>
  <si>
    <t>0937291358</t>
  </si>
  <si>
    <t>VPSY20-00166</t>
  </si>
  <si>
    <t>Nguyễn Minh Đức</t>
  </si>
  <si>
    <t>0938 701878</t>
  </si>
  <si>
    <t>VPSY21-00172</t>
  </si>
  <si>
    <t>Trương Công Sau</t>
  </si>
  <si>
    <t>0393814448</t>
  </si>
  <si>
    <t>VPSY19-00165</t>
  </si>
  <si>
    <t>Nông Văn Quyết</t>
  </si>
  <si>
    <t>0333142470</t>
  </si>
  <si>
    <t>VPSY21-00100</t>
  </si>
  <si>
    <t>Nguyễn Trọng Đình Mẫn</t>
  </si>
  <si>
    <t>0859129667</t>
  </si>
  <si>
    <t>VPSY21-00152</t>
  </si>
  <si>
    <t>Nguyễn Tuấn Anh</t>
  </si>
  <si>
    <t>0913736576</t>
  </si>
  <si>
    <t xml:space="preserve">VPSY21-00154 </t>
  </si>
  <si>
    <t>H Bun Thón Êban</t>
  </si>
  <si>
    <t>0377899174</t>
  </si>
  <si>
    <t>VPSY21-00213</t>
  </si>
  <si>
    <t>Phạm Thị Gấm</t>
  </si>
  <si>
    <t>0984237493</t>
  </si>
  <si>
    <t>VPSY21-00215</t>
  </si>
  <si>
    <t>Văn Đức Nguyên</t>
  </si>
  <si>
    <t>0964692281</t>
  </si>
  <si>
    <t>VPSY21-00218</t>
  </si>
  <si>
    <t>Nguyễn Thị Ngọc Loan</t>
  </si>
  <si>
    <t>0785873305</t>
  </si>
  <si>
    <t>Nguyễn Thị Bích Chi</t>
  </si>
  <si>
    <t>0981758410</t>
  </si>
  <si>
    <t>Phạm Bá Hưng</t>
  </si>
  <si>
    <t>0967909017</t>
  </si>
  <si>
    <t>VPSY21-00216</t>
  </si>
  <si>
    <t>Nguyễn Xuân Quảng</t>
  </si>
  <si>
    <t>0974635262</t>
  </si>
  <si>
    <t>VPSY21-00167</t>
  </si>
  <si>
    <t>Ngô Văn Huấn</t>
  </si>
  <si>
    <t>0913184158</t>
  </si>
  <si>
    <t>VPSY21-00229</t>
  </si>
  <si>
    <t>Nguyễn Văn Tiến</t>
  </si>
  <si>
    <t>0399323639</t>
  </si>
  <si>
    <t>VPSY21-00180</t>
  </si>
  <si>
    <t>Phạm Đức Hạnh</t>
  </si>
  <si>
    <t>0934844404</t>
  </si>
  <si>
    <t>VPSY21-00151</t>
  </si>
  <si>
    <t>Chu Văn Sỹ</t>
  </si>
  <si>
    <t>0966693897</t>
  </si>
  <si>
    <t>VPSY21-00104</t>
  </si>
  <si>
    <t>Nguyễn Thị Thu Hà</t>
  </si>
  <si>
    <t>0907888098</t>
  </si>
  <si>
    <t>VPSY21-00108</t>
  </si>
  <si>
    <t>Trần Hữu Lộc</t>
  </si>
  <si>
    <t>0904665791</t>
  </si>
  <si>
    <t>Bùi Quang Vinh</t>
  </si>
  <si>
    <t>VPSY21-00198</t>
  </si>
  <si>
    <t>Phạm Thị Xuyến</t>
  </si>
  <si>
    <t>0908829568</t>
  </si>
  <si>
    <t>VPSY21-00201</t>
  </si>
  <si>
    <t>Đinh Thị Ánh Tuyết</t>
  </si>
  <si>
    <t>0332553284</t>
  </si>
  <si>
    <t>VPSY21-00158</t>
  </si>
  <si>
    <t>Lê Thị Hải Yến</t>
  </si>
  <si>
    <t>0389025136</t>
  </si>
  <si>
    <t>VPSY21-00202</t>
  </si>
  <si>
    <t>Trần Thị Thủy Tiên</t>
  </si>
  <si>
    <t>0972956208</t>
  </si>
  <si>
    <t>Cao Đoàn Khánh Phương</t>
  </si>
  <si>
    <t>Phạm Thị Hoài Linh</t>
  </si>
  <si>
    <t>Đoàn Thị Hồng Nhung</t>
  </si>
  <si>
    <t>Huê Minh Tiến</t>
  </si>
  <si>
    <t>VPSY21-00101</t>
  </si>
  <si>
    <t>Đỗ Đình Thế</t>
  </si>
  <si>
    <t>0963778024</t>
  </si>
  <si>
    <t>Đỗ Hải Đăng</t>
  </si>
  <si>
    <t>0819801017</t>
  </si>
  <si>
    <t>VPSY22-00080</t>
  </si>
  <si>
    <t>Trần Thị Trúc Thanh</t>
  </si>
  <si>
    <t>0937854934</t>
  </si>
  <si>
    <t>VPSY21-00191</t>
  </si>
  <si>
    <t>Nguyễn Minh Tâm</t>
  </si>
  <si>
    <t>0339921758</t>
  </si>
  <si>
    <t>VPSY22-00029</t>
  </si>
  <si>
    <t>Võ Hoài Thu</t>
  </si>
  <si>
    <t>931973297</t>
  </si>
  <si>
    <t>VPSY22-00098</t>
  </si>
  <si>
    <t>0328617598</t>
  </si>
  <si>
    <t>VPSY22-00014</t>
  </si>
  <si>
    <t>Dương Văn Đạm</t>
  </si>
  <si>
    <t>VPSY18-00077</t>
  </si>
  <si>
    <t>Đỗ Thị Thùy Dung</t>
  </si>
  <si>
    <t>Tình Trạng
Status</t>
  </si>
  <si>
    <t>Chức Vụ
Title</t>
  </si>
  <si>
    <t>(Multiple Items)</t>
  </si>
  <si>
    <t>Row Labels</t>
  </si>
  <si>
    <t>Count of Tên Nhân Viên
Employee Name</t>
  </si>
  <si>
    <t>Grand Total</t>
  </si>
  <si>
    <r>
      <t xml:space="preserve">Nhóm
</t>
    </r>
    <r>
      <rPr>
        <b/>
        <i/>
        <sz val="11"/>
        <color rgb="FF0000FF"/>
        <rFont val="Calibri"/>
        <family val="2"/>
        <scheme val="minor"/>
      </rPr>
      <t>Team</t>
    </r>
  </si>
  <si>
    <r>
      <t xml:space="preserve">Ngày Bắt Đầu Làm Việc
</t>
    </r>
    <r>
      <rPr>
        <b/>
        <i/>
        <sz val="11"/>
        <color rgb="FF0000FF"/>
        <rFont val="Calibri"/>
        <family val="2"/>
        <scheme val="minor"/>
      </rPr>
      <t>Starting Date</t>
    </r>
  </si>
  <si>
    <r>
      <t xml:space="preserve">Nhiễm COVID-19
</t>
    </r>
    <r>
      <rPr>
        <b/>
        <sz val="11"/>
        <color rgb="FF0000FF"/>
        <rFont val="Calibri"/>
        <family val="2"/>
        <scheme val="minor"/>
      </rPr>
      <t>Status</t>
    </r>
  </si>
  <si>
    <r>
      <t xml:space="preserve">Ngày bắt đầu cách ly
</t>
    </r>
    <r>
      <rPr>
        <b/>
        <i/>
        <sz val="11"/>
        <color rgb="FF0000FF"/>
        <rFont val="Calibri"/>
        <family val="2"/>
        <scheme val="minor"/>
      </rPr>
      <t>Isolated Date</t>
    </r>
  </si>
  <si>
    <r>
      <t xml:space="preserve">Ngày kiểm tra COVID-19
</t>
    </r>
    <r>
      <rPr>
        <b/>
        <i/>
        <sz val="11"/>
        <color rgb="FF0000FF"/>
        <rFont val="Calibri"/>
        <family val="2"/>
        <scheme val="minor"/>
      </rPr>
      <t>Testing date</t>
    </r>
  </si>
  <si>
    <r>
      <t xml:space="preserve">Ngày quay lại làm việc
</t>
    </r>
    <r>
      <rPr>
        <b/>
        <sz val="11"/>
        <color rgb="FF0000FF"/>
        <rFont val="Calibri"/>
        <family val="2"/>
        <scheme val="minor"/>
      </rPr>
      <t>Release date</t>
    </r>
  </si>
  <si>
    <t>B</t>
  </si>
  <si>
    <t>F0</t>
  </si>
  <si>
    <t>F1</t>
  </si>
  <si>
    <t>A</t>
  </si>
  <si>
    <t>Office</t>
  </si>
  <si>
    <t>Nguyễn Ngọc Thành Thái</t>
  </si>
  <si>
    <t>25/16/1986</t>
  </si>
  <si>
    <t>Child F0</t>
  </si>
  <si>
    <t>Test again</t>
  </si>
  <si>
    <t>Child  =&gt; Became F0</t>
  </si>
  <si>
    <t>Child F0  =&gt; Became F0</t>
  </si>
  <si>
    <t>Wife F0</t>
  </si>
  <si>
    <t>Dành cho các ngày trong tuần (Formula)</t>
  </si>
  <si>
    <t>Dành cho các ngày nghỉ hàng tuần (Formula1)</t>
  </si>
  <si>
    <t>Dành cho các ngày nghỉ lễ (Formula2)</t>
  </si>
  <si>
    <t>Diễn giải</t>
  </si>
  <si>
    <t>Ký hiệu</t>
  </si>
  <si>
    <t>Meal</t>
  </si>
  <si>
    <t>OT hrs  150%</t>
  </si>
  <si>
    <t>Night Shift 30%</t>
  </si>
  <si>
    <t>OT hrs 200%</t>
  </si>
  <si>
    <t>OT Night Shift 270%</t>
  </si>
  <si>
    <t>OT hrs 300%</t>
  </si>
  <si>
    <t>OT Night Shift 390%</t>
  </si>
  <si>
    <t>Ngày hôm đó chỉ làm bình thường theo ca 1 hoặc ca 2</t>
  </si>
  <si>
    <t>Ngày hôm đó chỉ đi làm theo ca 3</t>
  </si>
  <si>
    <t>Sau khi đi làm theo ca 2 bình thường thì tiếp tục làm thêm vào ca 3 
theo số giờ cụ thể</t>
  </si>
  <si>
    <t>1C3</t>
  </si>
  <si>
    <t>2C3</t>
  </si>
  <si>
    <t>3C3</t>
  </si>
  <si>
    <t>4C3</t>
  </si>
  <si>
    <t>5C3</t>
  </si>
  <si>
    <t>6C3</t>
  </si>
  <si>
    <t>7C3</t>
  </si>
  <si>
    <t>8C3</t>
  </si>
  <si>
    <r>
      <t xml:space="preserve">Ca chính là ca 3, có làm thêm một số giờ trước khi vào ca 3
</t>
    </r>
    <r>
      <rPr>
        <sz val="11"/>
        <color rgb="FF00B050"/>
        <rFont val="Calibri"/>
        <family val="2"/>
        <scheme val="minor"/>
      </rPr>
      <t xml:space="preserve">(Có thể giờ làm thêm rơi ca 1 hoặc ca 2, tuy nhiên cách tính là như nhau: tính tổng số giờ đã làm thêm từ 0g đến 22g của ngày hôm đó).
</t>
    </r>
    <r>
      <rPr>
        <sz val="11"/>
        <color rgb="FF7030A0"/>
        <rFont val="Calibri"/>
        <family val="2"/>
        <scheme val="minor"/>
      </rPr>
      <t>Ví dụ: Làm việc từ 10g tối chủ nhật đến 10 g sáng thứ hai. Sau đó tiếp tục làm từ 10g tối thứ hai đến 10g sáng thứ ba.
Như vậy, vào ngày chủ nhật chỉ ghi là C3. Đến ngày thứ hai sẽ ghi là 4+C3, và tương tự thứ ba cũng ghi nhận là 4+C3</t>
    </r>
  </si>
  <si>
    <t>1+C3</t>
  </si>
  <si>
    <t>2+C3</t>
  </si>
  <si>
    <t>3+C3</t>
  </si>
  <si>
    <t>4+C3</t>
  </si>
  <si>
    <t>5+C3</t>
  </si>
  <si>
    <t>6+C3</t>
  </si>
  <si>
    <t>7+C3</t>
  </si>
  <si>
    <t>8+C3</t>
  </si>
  <si>
    <t>Số giờ làm thêm (không rơi vào ca 3)</t>
  </si>
  <si>
    <t>Số giờ làm thêm (không rơi vào ca 3) được trả thêm tiền cơm nếu nhà ăn không chuẩn bị cơm</t>
  </si>
  <si>
    <t>1M</t>
  </si>
  <si>
    <t>2M</t>
  </si>
  <si>
    <t>3M</t>
  </si>
  <si>
    <t>4M</t>
  </si>
  <si>
    <t>5M</t>
  </si>
  <si>
    <t>6M</t>
  </si>
  <si>
    <t>7M</t>
  </si>
  <si>
    <t>8M</t>
  </si>
  <si>
    <t>9M</t>
  </si>
  <si>
    <t>10M</t>
  </si>
  <si>
    <t>11M</t>
  </si>
  <si>
    <t>12M</t>
  </si>
  <si>
    <t>Chưa sử dụng đến</t>
  </si>
  <si>
    <t>1MC3</t>
  </si>
  <si>
    <t>2MC3</t>
  </si>
  <si>
    <t>3MC3</t>
  </si>
  <si>
    <t>4MC3</t>
  </si>
  <si>
    <t>5MC3</t>
  </si>
  <si>
    <t>6MC3</t>
  </si>
  <si>
    <t>7MC3</t>
  </si>
  <si>
    <t>8MC3</t>
  </si>
  <si>
    <t>9MC3</t>
  </si>
  <si>
    <t>10MC3</t>
  </si>
  <si>
    <t>11MC3</t>
  </si>
  <si>
    <t>12MC3</t>
  </si>
  <si>
    <t>13MC3</t>
  </si>
  <si>
    <t>14MC3</t>
  </si>
  <si>
    <t>15MC3</t>
  </si>
  <si>
    <t>16MC3</t>
  </si>
  <si>
    <t>Làm ca 3 được trả thêm tiền cơm ( trường hợp đặc biệt nếu nhà ăn không chuẩn bị cơm ngày đó )</t>
  </si>
  <si>
    <t>C3+M</t>
  </si>
  <si>
    <t>Nghỉ việc riêng được hưởng lương (nghỉ phép, kết hôn, tang chế)</t>
  </si>
  <si>
    <t>Nghỉ việc riêng được hưởng lương nửa ngày (nghỉ phép, kết hôn, tang chế)</t>
  </si>
  <si>
    <t>Nghỉ không lương</t>
  </si>
  <si>
    <t>Nghỉ bệnh 100%</t>
  </si>
  <si>
    <t>Nghỉ bệnh 75%</t>
  </si>
  <si>
    <t>Nghỉ thai sản</t>
  </si>
  <si>
    <t>Ngưng việc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</si>
</sst>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1" formatCode="_(* #,##0_);_(* \(#,##0\);_(* &quot;-&quot;_);_(@_)"/>
    <numFmt numFmtId="43" formatCode="_(* #,##0.00_);_(* \(#,##0.00\);_(* &quot;-&quot;??_);_(@_)"/>
    <numFmt numFmtId="164" formatCode="[$-409]d\-mmm\-yy;@"/>
    <numFmt numFmtId="165" formatCode="dd"/>
    <numFmt numFmtId="166" formatCode="&quot;T&quot;\ General"/>
    <numFmt numFmtId="167" formatCode="&quot;T&quot;General"/>
    <numFmt numFmtId="168" formatCode="[$-409]d/mmm/yy;@"/>
  </numFmts>
  <fonts count="38" x14ac:knownFonts="1">
    <font>
      <sz val="11"/>
      <color theme="1"/>
      <name val="Calibri"/>
      <family val="2"/>
      <scheme val="minor"/>
    </font>
    <font>
      <sz val="11"/>
      <color theme="1"/>
      <name val="Calibri"/>
      <family val="2"/>
      <scheme val="minor"/>
    </font>
    <font>
      <sz val="10"/>
      <name val="Arial"/>
      <family val="2"/>
    </font>
    <font>
      <b/>
      <sz val="9"/>
      <color indexed="81"/>
      <name val="Tahoma"/>
      <family val="2"/>
    </font>
    <font>
      <sz val="9"/>
      <color indexed="81"/>
      <name val="Tahoma"/>
      <family val="2"/>
    </font>
    <font>
      <sz val="10"/>
      <color theme="1"/>
      <name val="Calibri"/>
      <family val="2"/>
      <scheme val="minor"/>
    </font>
    <font>
      <b/>
      <sz val="10"/>
      <color theme="1"/>
      <name val="Arial"/>
      <family val="2"/>
    </font>
    <font>
      <sz val="10"/>
      <color rgb="FF000000"/>
      <name val="Arial"/>
      <family val="2"/>
    </font>
    <font>
      <b/>
      <sz val="10"/>
      <name val="Arial"/>
      <family val="2"/>
    </font>
    <font>
      <sz val="10"/>
      <name val="Times New Roman"/>
      <family val="1"/>
    </font>
    <font>
      <sz val="10"/>
      <color theme="1"/>
      <name val="Arial"/>
      <family val="2"/>
    </font>
    <font>
      <b/>
      <sz val="10"/>
      <color theme="1"/>
      <name val="Calibri"/>
      <family val="2"/>
      <scheme val="minor"/>
    </font>
    <font>
      <sz val="10"/>
      <name val="Calibri"/>
      <family val="2"/>
      <scheme val="minor"/>
    </font>
    <font>
      <sz val="10"/>
      <color theme="9" tint="-0.499984740745262"/>
      <name val="Calibri"/>
      <family val="2"/>
      <scheme val="minor"/>
    </font>
    <font>
      <b/>
      <sz val="9"/>
      <name val="Arial"/>
      <family val="2"/>
    </font>
    <font>
      <sz val="9"/>
      <color rgb="FF000000"/>
      <name val="Arial"/>
      <family val="2"/>
    </font>
    <font>
      <sz val="9"/>
      <name val="Arial"/>
      <family val="2"/>
    </font>
    <font>
      <sz val="8"/>
      <name val="Calibri"/>
      <family val="2"/>
      <scheme val="minor"/>
    </font>
    <font>
      <sz val="7"/>
      <color theme="1"/>
      <name val="Arial"/>
      <family val="2"/>
    </font>
    <font>
      <sz val="12"/>
      <name val="Arial"/>
      <family val="2"/>
    </font>
    <font>
      <sz val="8"/>
      <color theme="1"/>
      <name val="Arial"/>
      <family val="2"/>
    </font>
    <font>
      <sz val="11"/>
      <color theme="1"/>
      <name val="Times New Roman"/>
      <family val="1"/>
    </font>
    <font>
      <b/>
      <sz val="11"/>
      <color theme="1"/>
      <name val="Calibri"/>
      <family val="2"/>
      <scheme val="minor"/>
    </font>
    <font>
      <sz val="11"/>
      <color rgb="FF00B050"/>
      <name val="Calibri"/>
      <family val="2"/>
      <scheme val="minor"/>
    </font>
    <font>
      <sz val="11"/>
      <name val="Calibri"/>
      <family val="2"/>
      <scheme val="minor"/>
    </font>
    <font>
      <sz val="11"/>
      <color rgb="FF7030A0"/>
      <name val="Calibri"/>
      <family val="2"/>
      <scheme val="minor"/>
    </font>
    <font>
      <b/>
      <sz val="10"/>
      <color theme="0"/>
      <name val="Arial"/>
      <family val="2"/>
    </font>
    <font>
      <b/>
      <sz val="8"/>
      <color theme="1"/>
      <name val="Arial"/>
      <family val="2"/>
    </font>
    <font>
      <sz val="11"/>
      <color rgb="FF000000"/>
      <name val="Times New Roman"/>
      <family val="1"/>
    </font>
    <font>
      <sz val="12"/>
      <color theme="1"/>
      <name val="Calibri"/>
      <family val="2"/>
      <scheme val="minor"/>
    </font>
    <font>
      <sz val="11"/>
      <color rgb="FFFF0000"/>
      <name val="Calibri"/>
      <family val="2"/>
      <scheme val="minor"/>
    </font>
    <font>
      <b/>
      <sz val="16"/>
      <color theme="1"/>
      <name val="Calibri"/>
      <family val="2"/>
      <scheme val="minor"/>
    </font>
    <font>
      <b/>
      <i/>
      <sz val="16"/>
      <color rgb="FF0000FF"/>
      <name val="Calibri"/>
      <family val="2"/>
      <scheme val="minor"/>
    </font>
    <font>
      <i/>
      <sz val="11"/>
      <color rgb="FF0000FF"/>
      <name val="Calibri"/>
      <family val="2"/>
      <scheme val="minor"/>
    </font>
    <font>
      <b/>
      <i/>
      <sz val="11"/>
      <color rgb="FF0000FF"/>
      <name val="Calibri"/>
      <family val="2"/>
      <scheme val="minor"/>
    </font>
    <font>
      <sz val="11"/>
      <color rgb="FF000000"/>
      <name val="Calibri"/>
      <family val="2"/>
    </font>
    <font>
      <b/>
      <sz val="11"/>
      <color rgb="FF0000FF"/>
      <name val="Calibri"/>
      <family val="2"/>
      <scheme val="minor"/>
    </font>
    <font>
      <sz val="9"/>
      <color theme="1"/>
      <name val="Times New Roman"/>
      <family val="1"/>
    </font>
  </fonts>
  <fills count="1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6" tint="0.59999389629810485"/>
        <bgColor indexed="64"/>
      </patternFill>
    </fill>
    <fill>
      <patternFill patternType="solid">
        <fgColor theme="1" tint="0.34998626667073579"/>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0" tint="-0.249977111117893"/>
        <bgColor indexed="64"/>
      </patternFill>
    </fill>
  </fills>
  <borders count="26">
    <border>
      <left/>
      <right/>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style="thin">
        <color indexed="64"/>
      </left>
      <right style="thin">
        <color indexed="64"/>
      </right>
      <top style="hair">
        <color indexed="64"/>
      </top>
      <bottom style="hair">
        <color indexed="64"/>
      </bottom>
      <diagonal/>
    </border>
    <border>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indexed="64"/>
      </right>
      <top/>
      <bottom style="medium">
        <color indexed="64"/>
      </bottom>
      <diagonal/>
    </border>
    <border>
      <left style="thin">
        <color indexed="64"/>
      </left>
      <right style="thin">
        <color indexed="64"/>
      </right>
      <top style="hair">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dotted">
        <color indexed="64"/>
      </top>
      <bottom style="medium">
        <color indexed="64"/>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theme="2" tint="-9.9917600024414813E-2"/>
      </left>
      <right style="thin">
        <color theme="2" tint="-9.9917600024414813E-2"/>
      </right>
      <top style="thin">
        <color theme="2" tint="-9.9917600024414813E-2"/>
      </top>
      <bottom style="thin">
        <color theme="2" tint="-9.9917600024414813E-2"/>
      </bottom>
      <diagonal/>
    </border>
    <border>
      <left/>
      <right style="thin">
        <color theme="2" tint="-9.9917600024414813E-2"/>
      </right>
      <top style="thin">
        <color theme="2" tint="-9.9917600024414813E-2"/>
      </top>
      <bottom style="thin">
        <color theme="2" tint="-9.9917600024414813E-2"/>
      </bottom>
      <diagonal/>
    </border>
    <border>
      <left style="thin">
        <color theme="2" tint="-9.9917600024414813E-2"/>
      </left>
      <right style="thin">
        <color theme="2" tint="-9.9917600024414813E-2"/>
      </right>
      <top style="thin">
        <color theme="2" tint="-9.9917600024414813E-2"/>
      </top>
      <bottom/>
      <diagonal/>
    </border>
    <border>
      <left/>
      <right style="thin">
        <color theme="2" tint="-9.9917600024414813E-2"/>
      </right>
      <top style="thin">
        <color theme="2" tint="-9.9917600024414813E-2"/>
      </top>
      <bottom/>
      <diagonal/>
    </border>
    <border>
      <left style="thin">
        <color theme="2" tint="-9.9917600024414813E-2"/>
      </left>
      <right style="thin">
        <color theme="2" tint="-9.9917600024414813E-2"/>
      </right>
      <top/>
      <bottom style="thin">
        <color theme="2" tint="-9.9917600024414813E-2"/>
      </bottom>
      <diagonal/>
    </border>
    <border>
      <left/>
      <right style="thin">
        <color theme="2" tint="-9.9917600024414813E-2"/>
      </right>
      <top/>
      <bottom style="thin">
        <color theme="2" tint="-9.9917600024414813E-2"/>
      </bottom>
      <diagonal/>
    </border>
    <border>
      <left/>
      <right style="thin">
        <color theme="2" tint="-9.9917600024414813E-2"/>
      </right>
      <top/>
      <bottom/>
      <diagonal/>
    </border>
    <border>
      <left style="thin">
        <color theme="2" tint="-9.9917600024414813E-2"/>
      </left>
      <right style="thin">
        <color theme="2" tint="-9.9887081514938816E-2"/>
      </right>
      <top style="thin">
        <color theme="2" tint="-9.9887081514938816E-2"/>
      </top>
      <bottom style="thin">
        <color theme="2" tint="-9.9887081514938816E-2"/>
      </bottom>
      <diagonal/>
    </border>
    <border>
      <left style="thin">
        <color theme="2" tint="-9.9887081514938816E-2"/>
      </left>
      <right style="thin">
        <color theme="2" tint="-9.9917600024414813E-2"/>
      </right>
      <top style="thin">
        <color theme="2" tint="-9.9887081514938816E-2"/>
      </top>
      <bottom style="thin">
        <color theme="2" tint="-9.9887081514938816E-2"/>
      </bottom>
      <diagonal/>
    </border>
  </borders>
  <cellStyleXfs count="14">
    <xf numFmtId="0" fontId="0" fillId="0" borderId="0"/>
    <xf numFmtId="0" fontId="2" fillId="0" borderId="0"/>
    <xf numFmtId="0" fontId="2" fillId="0" borderId="0"/>
    <xf numFmtId="0" fontId="1" fillId="0" borderId="0"/>
    <xf numFmtId="0" fontId="2" fillId="0" borderId="0"/>
    <xf numFmtId="0" fontId="9" fillId="0" borderId="0"/>
    <xf numFmtId="0" fontId="1" fillId="0" borderId="0"/>
    <xf numFmtId="0" fontId="9" fillId="0" borderId="0"/>
    <xf numFmtId="0" fontId="1" fillId="0" borderId="0"/>
    <xf numFmtId="0" fontId="1" fillId="0" borderId="0"/>
    <xf numFmtId="0" fontId="1" fillId="0" borderId="0"/>
    <xf numFmtId="0" fontId="21" fillId="0" borderId="0">
      <alignment vertical="center"/>
    </xf>
    <xf numFmtId="43" fontId="1" fillId="0" borderId="0" applyFont="0" applyFill="0" applyBorder="0" applyAlignment="0" applyProtection="0"/>
    <xf numFmtId="0" fontId="29" fillId="0" borderId="0">
      <alignment vertical="center"/>
    </xf>
  </cellStyleXfs>
  <cellXfs count="223">
    <xf numFmtId="0" fontId="0" fillId="0" borderId="0" xfId="0"/>
    <xf numFmtId="0" fontId="0" fillId="0" borderId="10" xfId="0" applyBorder="1"/>
    <xf numFmtId="0" fontId="6" fillId="2" borderId="0" xfId="0" applyFont="1" applyFill="1"/>
    <xf numFmtId="0" fontId="5" fillId="2" borderId="0" xfId="0" applyFont="1" applyFill="1"/>
    <xf numFmtId="164" fontId="7" fillId="2" borderId="0" xfId="0" applyNumberFormat="1" applyFont="1" applyFill="1" applyAlignment="1">
      <alignment horizontal="right" vertical="center"/>
    </xf>
    <xf numFmtId="0" fontId="2" fillId="2" borderId="0" xfId="0" applyFont="1" applyFill="1" applyAlignment="1">
      <alignment horizontal="left" vertical="center"/>
    </xf>
    <xf numFmtId="0" fontId="10" fillId="2" borderId="3" xfId="0" applyFont="1" applyFill="1" applyBorder="1" applyAlignment="1">
      <alignment horizontal="center" vertical="center"/>
    </xf>
    <xf numFmtId="0" fontId="6" fillId="2" borderId="11" xfId="0" applyFont="1" applyFill="1" applyBorder="1" applyAlignment="1">
      <alignment horizontal="center"/>
    </xf>
    <xf numFmtId="164" fontId="2" fillId="0" borderId="3" xfId="0" applyNumberFormat="1" applyFont="1" applyBorder="1" applyAlignment="1">
      <alignment horizontal="right" vertical="center"/>
    </xf>
    <xf numFmtId="164" fontId="2" fillId="0" borderId="3" xfId="0" quotePrefix="1" applyNumberFormat="1" applyFont="1" applyBorder="1" applyAlignment="1">
      <alignment horizontal="right" vertical="center"/>
    </xf>
    <xf numFmtId="164" fontId="2" fillId="0" borderId="8" xfId="0" applyNumberFormat="1" applyFont="1" applyBorder="1" applyAlignment="1">
      <alignment horizontal="right" vertical="center"/>
    </xf>
    <xf numFmtId="0" fontId="6" fillId="2" borderId="0" xfId="0" applyFont="1" applyFill="1" applyAlignment="1">
      <alignment horizontal="left"/>
    </xf>
    <xf numFmtId="0" fontId="11" fillId="2" borderId="0" xfId="0" applyFont="1" applyFill="1"/>
    <xf numFmtId="0" fontId="10" fillId="2" borderId="6" xfId="0" applyFont="1" applyFill="1" applyBorder="1" applyAlignment="1">
      <alignment horizontal="center" vertical="center"/>
    </xf>
    <xf numFmtId="0" fontId="10" fillId="0" borderId="6" xfId="0" applyFont="1" applyBorder="1" applyAlignment="1">
      <alignment horizontal="center" vertical="center"/>
    </xf>
    <xf numFmtId="0" fontId="10" fillId="2" borderId="2" xfId="0" applyFont="1" applyFill="1" applyBorder="1" applyAlignment="1">
      <alignment horizontal="center" vertical="center"/>
    </xf>
    <xf numFmtId="0" fontId="10" fillId="2" borderId="4" xfId="0" applyFont="1" applyFill="1" applyBorder="1" applyAlignment="1">
      <alignment horizontal="center" vertical="center"/>
    </xf>
    <xf numFmtId="0" fontId="10" fillId="0" borderId="3" xfId="0" applyFont="1" applyBorder="1" applyAlignment="1">
      <alignment horizontal="center" vertical="center"/>
    </xf>
    <xf numFmtId="0" fontId="8" fillId="2" borderId="11" xfId="0" applyFont="1" applyFill="1" applyBorder="1"/>
    <xf numFmtId="0" fontId="11" fillId="2" borderId="11" xfId="0" applyFont="1" applyFill="1" applyBorder="1"/>
    <xf numFmtId="0" fontId="6" fillId="2" borderId="11" xfId="0" applyFont="1" applyFill="1" applyBorder="1" applyAlignment="1">
      <alignment horizontal="center" vertical="center"/>
    </xf>
    <xf numFmtId="0" fontId="10" fillId="2" borderId="0" xfId="0" applyFont="1" applyFill="1" applyAlignment="1">
      <alignment horizontal="center" vertical="center"/>
    </xf>
    <xf numFmtId="0" fontId="8" fillId="2" borderId="0" xfId="0" applyFont="1" applyFill="1" applyAlignment="1">
      <alignment horizontal="left"/>
    </xf>
    <xf numFmtId="0" fontId="8" fillId="2" borderId="0" xfId="0" applyFont="1" applyFill="1"/>
    <xf numFmtId="0" fontId="11" fillId="2" borderId="0" xfId="0" applyFont="1" applyFill="1" applyAlignment="1">
      <alignment horizontal="center"/>
    </xf>
    <xf numFmtId="1" fontId="8" fillId="2" borderId="0" xfId="0" applyNumberFormat="1" applyFont="1" applyFill="1" applyAlignment="1">
      <alignment horizontal="center"/>
    </xf>
    <xf numFmtId="1" fontId="8" fillId="2" borderId="0" xfId="0" applyNumberFormat="1" applyFont="1" applyFill="1" applyAlignment="1">
      <alignment horizontal="left"/>
    </xf>
    <xf numFmtId="0" fontId="6" fillId="2" borderId="0" xfId="0" applyFont="1" applyFill="1" applyAlignment="1">
      <alignment horizontal="center" vertical="center"/>
    </xf>
    <xf numFmtId="0" fontId="11" fillId="0" borderId="0" xfId="0" applyFont="1" applyAlignment="1">
      <alignment horizontal="left" vertical="center" indent="1"/>
    </xf>
    <xf numFmtId="0" fontId="12" fillId="2" borderId="11" xfId="0" applyFont="1" applyFill="1" applyBorder="1"/>
    <xf numFmtId="0" fontId="12" fillId="2" borderId="13" xfId="0" applyFont="1" applyFill="1" applyBorder="1"/>
    <xf numFmtId="0" fontId="5" fillId="2" borderId="0" xfId="0" applyFont="1" applyFill="1" applyAlignment="1">
      <alignment horizontal="center"/>
    </xf>
    <xf numFmtId="0" fontId="5" fillId="2" borderId="0" xfId="0" applyFont="1" applyFill="1" applyAlignment="1">
      <alignment horizontal="left"/>
    </xf>
    <xf numFmtId="0" fontId="13" fillId="2" borderId="0" xfId="0" applyFont="1" applyFill="1"/>
    <xf numFmtId="0" fontId="10" fillId="2" borderId="8" xfId="0" applyFont="1" applyFill="1" applyBorder="1" applyAlignment="1">
      <alignment horizontal="center" vertical="center"/>
    </xf>
    <xf numFmtId="0" fontId="15" fillId="0" borderId="10" xfId="0" applyFont="1" applyBorder="1" applyAlignment="1">
      <alignment horizontal="right" vertical="center"/>
    </xf>
    <xf numFmtId="0" fontId="11" fillId="0" borderId="0" xfId="0" applyFont="1" applyAlignment="1">
      <alignment horizontal="center"/>
    </xf>
    <xf numFmtId="0" fontId="19" fillId="0" borderId="8" xfId="0" applyFont="1" applyBorder="1" applyAlignment="1">
      <alignment horizontal="left" vertical="center"/>
    </xf>
    <xf numFmtId="0" fontId="6" fillId="2" borderId="0" xfId="0" applyFont="1" applyFill="1" applyAlignment="1">
      <alignment vertical="center"/>
    </xf>
    <xf numFmtId="0" fontId="12" fillId="2" borderId="11" xfId="0" applyFont="1" applyFill="1" applyBorder="1" applyAlignment="1">
      <alignment horizontal="center"/>
    </xf>
    <xf numFmtId="0" fontId="12" fillId="2" borderId="13" xfId="0" applyFont="1" applyFill="1" applyBorder="1" applyAlignment="1">
      <alignment horizontal="center"/>
    </xf>
    <xf numFmtId="0" fontId="10" fillId="0" borderId="8" xfId="0" applyFont="1" applyBorder="1" applyAlignment="1">
      <alignment horizontal="center" vertical="center"/>
    </xf>
    <xf numFmtId="0" fontId="5" fillId="0" borderId="0" xfId="0" applyFont="1" applyAlignment="1">
      <alignment horizontal="center"/>
    </xf>
    <xf numFmtId="0" fontId="6" fillId="2" borderId="0" xfId="0" applyFont="1" applyFill="1" applyAlignment="1">
      <alignment horizontal="left" vertical="center"/>
    </xf>
    <xf numFmtId="0" fontId="12" fillId="2" borderId="0" xfId="0" applyFont="1" applyFill="1"/>
    <xf numFmtId="0" fontId="12" fillId="2" borderId="0" xfId="0" applyFont="1" applyFill="1" applyAlignment="1">
      <alignment horizontal="center"/>
    </xf>
    <xf numFmtId="0" fontId="11" fillId="2" borderId="0" xfId="0" applyFont="1" applyFill="1" applyAlignment="1">
      <alignment horizontal="center" vertical="center"/>
    </xf>
    <xf numFmtId="0" fontId="5" fillId="2" borderId="0" xfId="0" applyFont="1" applyFill="1" applyAlignment="1">
      <alignment horizontal="center" vertical="center"/>
    </xf>
    <xf numFmtId="0" fontId="11" fillId="2" borderId="11" xfId="0" applyFont="1" applyFill="1" applyBorder="1" applyAlignment="1">
      <alignment horizontal="center" vertical="center"/>
    </xf>
    <xf numFmtId="0" fontId="8" fillId="2" borderId="3" xfId="0" applyFont="1" applyFill="1" applyBorder="1" applyAlignment="1">
      <alignment horizontal="center" vertical="center"/>
    </xf>
    <xf numFmtId="0" fontId="2" fillId="2" borderId="3" xfId="1" applyFill="1" applyBorder="1" applyAlignment="1">
      <alignment horizontal="center" vertical="center"/>
    </xf>
    <xf numFmtId="0" fontId="2" fillId="2" borderId="8" xfId="1" applyFill="1" applyBorder="1" applyAlignment="1">
      <alignment horizontal="center" vertical="center"/>
    </xf>
    <xf numFmtId="0" fontId="2" fillId="2" borderId="8"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3" xfId="3" applyFont="1" applyBorder="1" applyAlignment="1">
      <alignment horizontal="center" vertical="center"/>
    </xf>
    <xf numFmtId="0" fontId="2" fillId="0" borderId="8" xfId="3" applyFont="1" applyBorder="1" applyAlignment="1">
      <alignment horizontal="center" vertical="center"/>
    </xf>
    <xf numFmtId="0" fontId="5" fillId="0" borderId="3" xfId="0" applyFont="1" applyBorder="1" applyAlignment="1">
      <alignment horizontal="center" vertical="center"/>
    </xf>
    <xf numFmtId="0" fontId="8" fillId="2" borderId="11" xfId="0" applyFont="1" applyFill="1" applyBorder="1" applyAlignment="1">
      <alignment horizontal="center" vertical="center"/>
    </xf>
    <xf numFmtId="0" fontId="2" fillId="2" borderId="0" xfId="0" applyFont="1" applyFill="1" applyAlignment="1">
      <alignment horizontal="center" vertical="center"/>
    </xf>
    <xf numFmtId="0" fontId="8" fillId="2" borderId="0" xfId="0" applyFont="1" applyFill="1" applyAlignment="1">
      <alignment horizontal="center" vertical="center"/>
    </xf>
    <xf numFmtId="0" fontId="16" fillId="0" borderId="14" xfId="3" applyFont="1" applyBorder="1" applyAlignment="1">
      <alignment vertical="center"/>
    </xf>
    <xf numFmtId="0" fontId="16" fillId="0" borderId="15" xfId="3" applyFont="1" applyBorder="1" applyAlignment="1">
      <alignment vertical="center"/>
    </xf>
    <xf numFmtId="0" fontId="16" fillId="0" borderId="3" xfId="3" applyFont="1" applyBorder="1" applyAlignment="1">
      <alignment vertical="center"/>
    </xf>
    <xf numFmtId="0" fontId="2" fillId="0" borderId="3" xfId="0" applyFont="1" applyBorder="1" applyAlignment="1">
      <alignment horizontal="center" vertical="center"/>
    </xf>
    <xf numFmtId="0" fontId="6" fillId="0" borderId="3" xfId="0" applyFont="1" applyBorder="1" applyAlignment="1">
      <alignment horizontal="center" vertical="center"/>
    </xf>
    <xf numFmtId="0" fontId="19" fillId="4" borderId="3" xfId="0" applyFont="1" applyFill="1" applyBorder="1" applyAlignment="1">
      <alignment horizontal="left" vertical="center"/>
    </xf>
    <xf numFmtId="0" fontId="19" fillId="5" borderId="3" xfId="0" applyFont="1" applyFill="1" applyBorder="1" applyAlignment="1">
      <alignment horizontal="left" vertical="center"/>
    </xf>
    <xf numFmtId="0" fontId="19" fillId="4" borderId="8" xfId="0" applyFont="1" applyFill="1" applyBorder="1" applyAlignment="1">
      <alignment horizontal="left" vertical="center"/>
    </xf>
    <xf numFmtId="0" fontId="19" fillId="5" borderId="8" xfId="0" applyFont="1" applyFill="1" applyBorder="1" applyAlignment="1">
      <alignment horizontal="left" vertical="center"/>
    </xf>
    <xf numFmtId="0" fontId="8" fillId="2" borderId="9" xfId="0" applyFont="1" applyFill="1" applyBorder="1" applyAlignment="1">
      <alignment horizontal="center" vertical="center"/>
    </xf>
    <xf numFmtId="0" fontId="10" fillId="2" borderId="9" xfId="0" applyFont="1" applyFill="1" applyBorder="1" applyAlignment="1">
      <alignment vertical="center"/>
    </xf>
    <xf numFmtId="0" fontId="10" fillId="3" borderId="3"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1" xfId="0" applyFont="1" applyFill="1" applyBorder="1" applyAlignment="1">
      <alignment horizontal="center" vertical="center"/>
    </xf>
    <xf numFmtId="0" fontId="10" fillId="3" borderId="2" xfId="0" applyFont="1" applyFill="1" applyBorder="1" applyAlignment="1">
      <alignment horizontal="center" vertical="center"/>
    </xf>
    <xf numFmtId="0" fontId="0" fillId="0" borderId="0" xfId="0" applyAlignment="1">
      <alignment vertical="center"/>
    </xf>
    <xf numFmtId="0" fontId="0" fillId="6" borderId="10" xfId="0" applyFill="1" applyBorder="1"/>
    <xf numFmtId="0" fontId="0" fillId="0" borderId="10" xfId="0" applyBorder="1" applyAlignment="1">
      <alignment vertical="center" wrapText="1"/>
    </xf>
    <xf numFmtId="0" fontId="0" fillId="0" borderId="0" xfId="0" applyAlignment="1">
      <alignment vertical="center" wrapText="1"/>
    </xf>
    <xf numFmtId="0" fontId="0" fillId="0" borderId="10" xfId="0" applyBorder="1" applyAlignment="1">
      <alignment horizontal="center" vertical="center"/>
    </xf>
    <xf numFmtId="0" fontId="0" fillId="3" borderId="10" xfId="0" applyFill="1"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wrapText="1"/>
    </xf>
    <xf numFmtId="0" fontId="22" fillId="0" borderId="10" xfId="0" applyFont="1" applyBorder="1" applyAlignment="1">
      <alignment horizontal="center" vertical="center"/>
    </xf>
    <xf numFmtId="43" fontId="0" fillId="0" borderId="10" xfId="0" applyNumberFormat="1" applyBorder="1" applyAlignment="1">
      <alignment horizontal="center" vertical="center"/>
    </xf>
    <xf numFmtId="43" fontId="0" fillId="0" borderId="10" xfId="0" applyNumberFormat="1" applyBorder="1"/>
    <xf numFmtId="0" fontId="0" fillId="8" borderId="10" xfId="0" applyFill="1" applyBorder="1" applyAlignment="1">
      <alignment vertical="center" wrapText="1"/>
    </xf>
    <xf numFmtId="0" fontId="0" fillId="8" borderId="10" xfId="0" applyFill="1" applyBorder="1" applyAlignment="1">
      <alignment horizontal="center" vertical="center"/>
    </xf>
    <xf numFmtId="43" fontId="0" fillId="8" borderId="10" xfId="0" applyNumberFormat="1" applyFill="1" applyBorder="1" applyAlignment="1">
      <alignment horizontal="center" vertical="center"/>
    </xf>
    <xf numFmtId="0" fontId="0" fillId="8" borderId="0" xfId="0" applyFill="1"/>
    <xf numFmtId="0" fontId="0" fillId="8" borderId="10" xfId="0" applyFill="1" applyBorder="1"/>
    <xf numFmtId="0" fontId="5" fillId="0" borderId="0" xfId="0" applyFont="1"/>
    <xf numFmtId="0" fontId="22" fillId="3" borderId="10" xfId="0" applyFont="1" applyFill="1" applyBorder="1" applyAlignment="1">
      <alignment horizontal="center" vertical="center"/>
    </xf>
    <xf numFmtId="0" fontId="10" fillId="2" borderId="9" xfId="0" applyFont="1" applyFill="1" applyBorder="1" applyAlignment="1">
      <alignment horizontal="center" vertical="center"/>
    </xf>
    <xf numFmtId="0" fontId="10" fillId="0" borderId="9" xfId="0" applyFont="1" applyBorder="1" applyAlignment="1">
      <alignment horizontal="center" vertical="center"/>
    </xf>
    <xf numFmtId="0" fontId="10" fillId="2" borderId="16" xfId="0" applyFont="1" applyFill="1" applyBorder="1" applyAlignment="1">
      <alignment horizontal="center" vertical="center"/>
    </xf>
    <xf numFmtId="0" fontId="10" fillId="3" borderId="16" xfId="0" applyFont="1" applyFill="1" applyBorder="1" applyAlignment="1">
      <alignment horizontal="center" vertical="center"/>
    </xf>
    <xf numFmtId="0" fontId="0" fillId="7" borderId="0" xfId="0" applyFill="1" applyAlignment="1">
      <alignment horizontal="center" vertical="center"/>
    </xf>
    <xf numFmtId="0" fontId="0" fillId="10" borderId="0" xfId="0" applyFill="1"/>
    <xf numFmtId="0" fontId="0" fillId="6" borderId="10" xfId="0" applyFill="1" applyBorder="1" applyAlignment="1">
      <alignment horizontal="center" vertical="center"/>
    </xf>
    <xf numFmtId="0" fontId="6" fillId="2" borderId="3" xfId="0" applyFont="1" applyFill="1" applyBorder="1" applyAlignment="1">
      <alignment horizontal="center" vertical="center"/>
    </xf>
    <xf numFmtId="0" fontId="0" fillId="0" borderId="10" xfId="12" applyNumberFormat="1" applyFont="1" applyBorder="1" applyAlignment="1">
      <alignment horizontal="center" vertical="center"/>
    </xf>
    <xf numFmtId="0" fontId="24" fillId="0" borderId="10" xfId="0" applyFont="1" applyBorder="1" applyAlignment="1">
      <alignment horizontal="center" vertical="center"/>
    </xf>
    <xf numFmtId="0" fontId="6" fillId="2" borderId="0" xfId="0" applyFont="1" applyFill="1" applyAlignment="1">
      <alignment horizontal="center"/>
    </xf>
    <xf numFmtId="0" fontId="26" fillId="2" borderId="0" xfId="0" applyFont="1" applyFill="1" applyAlignment="1">
      <alignment horizontal="center" vertical="center"/>
    </xf>
    <xf numFmtId="0" fontId="6" fillId="4" borderId="0" xfId="0" applyFont="1" applyFill="1" applyAlignment="1">
      <alignment horizontal="center" vertical="center"/>
    </xf>
    <xf numFmtId="0" fontId="6" fillId="0" borderId="0" xfId="0" applyFont="1"/>
    <xf numFmtId="0" fontId="6" fillId="0" borderId="0" xfId="0" applyFont="1" applyAlignment="1">
      <alignment horizontal="center" vertical="center"/>
    </xf>
    <xf numFmtId="0" fontId="6" fillId="0" borderId="11" xfId="0" applyFont="1" applyBorder="1" applyAlignment="1">
      <alignment horizontal="center"/>
    </xf>
    <xf numFmtId="0" fontId="10" fillId="0" borderId="0" xfId="0" applyFont="1" applyAlignment="1">
      <alignment horizontal="center" vertical="center"/>
    </xf>
    <xf numFmtId="0" fontId="10" fillId="3" borderId="6" xfId="0" applyFont="1" applyFill="1" applyBorder="1" applyAlignment="1">
      <alignment horizontal="center" vertical="center"/>
    </xf>
    <xf numFmtId="0" fontId="10" fillId="3" borderId="9" xfId="0" applyFont="1" applyFill="1" applyBorder="1" applyAlignment="1">
      <alignment horizontal="center" vertical="center"/>
    </xf>
    <xf numFmtId="165" fontId="6" fillId="0" borderId="4" xfId="0" applyNumberFormat="1" applyFont="1" applyBorder="1" applyAlignment="1">
      <alignment horizontal="center" vertical="center"/>
    </xf>
    <xf numFmtId="165" fontId="6" fillId="0" borderId="5" xfId="0" applyNumberFormat="1" applyFont="1" applyBorder="1" applyAlignment="1">
      <alignment horizontal="center" vertical="center"/>
    </xf>
    <xf numFmtId="167" fontId="18" fillId="0" borderId="12" xfId="0" applyNumberFormat="1" applyFont="1" applyBorder="1" applyAlignment="1">
      <alignment horizontal="center" vertical="center"/>
    </xf>
    <xf numFmtId="166" fontId="18" fillId="0" borderId="12" xfId="0" applyNumberFormat="1" applyFont="1" applyBorder="1" applyAlignment="1">
      <alignment horizontal="center" vertical="center"/>
    </xf>
    <xf numFmtId="41" fontId="10" fillId="0" borderId="3" xfId="0" applyNumberFormat="1" applyFont="1" applyBorder="1" applyAlignment="1">
      <alignment horizontal="center" vertical="center"/>
    </xf>
    <xf numFmtId="0" fontId="2" fillId="0" borderId="3" xfId="0" applyFont="1" applyBorder="1" applyAlignment="1">
      <alignment horizontal="left" vertical="center"/>
    </xf>
    <xf numFmtId="1" fontId="2" fillId="0" borderId="3" xfId="0" applyNumberFormat="1" applyFont="1" applyBorder="1" applyAlignment="1">
      <alignment horizontal="center" vertical="center"/>
    </xf>
    <xf numFmtId="0" fontId="6" fillId="2" borderId="6" xfId="0" applyFont="1" applyFill="1" applyBorder="1" applyAlignment="1">
      <alignment horizontal="center" vertical="center"/>
    </xf>
    <xf numFmtId="0" fontId="6" fillId="2" borderId="9" xfId="0" applyFont="1" applyFill="1" applyBorder="1" applyAlignment="1">
      <alignment horizontal="center" vertical="center"/>
    </xf>
    <xf numFmtId="0" fontId="10" fillId="11" borderId="3" xfId="0" applyFont="1" applyFill="1" applyBorder="1" applyAlignment="1">
      <alignment horizontal="center" vertical="center"/>
    </xf>
    <xf numFmtId="41" fontId="10" fillId="11" borderId="3" xfId="0" applyNumberFormat="1" applyFont="1" applyFill="1" applyBorder="1" applyAlignment="1">
      <alignment horizontal="center" vertical="center"/>
    </xf>
    <xf numFmtId="0" fontId="10" fillId="2" borderId="1" xfId="0" applyFont="1" applyFill="1" applyBorder="1" applyAlignment="1">
      <alignment horizontal="center" vertical="top" wrapText="1"/>
    </xf>
    <xf numFmtId="0" fontId="20" fillId="2" borderId="1" xfId="0" applyFont="1" applyFill="1" applyBorder="1" applyAlignment="1">
      <alignment horizontal="center" vertical="top" wrapText="1"/>
    </xf>
    <xf numFmtId="0" fontId="20" fillId="2" borderId="7" xfId="0" applyFont="1" applyFill="1" applyBorder="1" applyAlignment="1">
      <alignment horizontal="center" vertical="top" wrapText="1"/>
    </xf>
    <xf numFmtId="0" fontId="20" fillId="3" borderId="7" xfId="0" applyFont="1" applyFill="1" applyBorder="1" applyAlignment="1">
      <alignment horizontal="center" vertical="top" wrapText="1"/>
    </xf>
    <xf numFmtId="0" fontId="20" fillId="3" borderId="1" xfId="0" applyFont="1" applyFill="1" applyBorder="1" applyAlignment="1">
      <alignment horizontal="center" vertical="top" wrapText="1"/>
    </xf>
    <xf numFmtId="0" fontId="10" fillId="2" borderId="1" xfId="0" applyFont="1" applyFill="1" applyBorder="1" applyAlignment="1">
      <alignment horizontal="center" vertical="top"/>
    </xf>
    <xf numFmtId="0" fontId="27" fillId="2" borderId="1" xfId="0" applyFont="1" applyFill="1" applyBorder="1" applyAlignment="1">
      <alignment horizontal="center" vertical="top" wrapText="1"/>
    </xf>
    <xf numFmtId="0" fontId="0" fillId="12" borderId="0" xfId="0" applyFill="1" applyAlignment="1">
      <alignment horizontal="center" vertical="center"/>
    </xf>
    <xf numFmtId="0" fontId="0" fillId="12" borderId="0" xfId="0" applyFill="1" applyAlignment="1">
      <alignment horizontal="left" vertical="center"/>
    </xf>
    <xf numFmtId="0" fontId="0" fillId="12" borderId="0" xfId="0" applyFill="1" applyAlignment="1">
      <alignment vertical="center"/>
    </xf>
    <xf numFmtId="164" fontId="0" fillId="12" borderId="0" xfId="0" applyNumberFormat="1" applyFill="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0" fillId="2" borderId="0" xfId="0" applyFill="1" applyAlignment="1">
      <alignment vertical="center"/>
    </xf>
    <xf numFmtId="164" fontId="0" fillId="2" borderId="0" xfId="0" applyNumberFormat="1" applyFill="1" applyAlignment="1">
      <alignment horizontal="center" vertical="center"/>
    </xf>
    <xf numFmtId="0" fontId="0" fillId="0" borderId="0" xfId="0" applyAlignment="1">
      <alignment horizontal="left" vertical="center"/>
    </xf>
    <xf numFmtId="168" fontId="0" fillId="2" borderId="0" xfId="0" applyNumberFormat="1" applyFill="1" applyAlignment="1">
      <alignment horizontal="center" vertical="center"/>
    </xf>
    <xf numFmtId="0" fontId="0" fillId="2" borderId="0" xfId="0" applyFill="1" applyAlignment="1">
      <alignment horizontal="right" vertical="center"/>
    </xf>
    <xf numFmtId="0" fontId="22" fillId="13" borderId="17" xfId="0" applyFont="1" applyFill="1" applyBorder="1" applyAlignment="1">
      <alignment horizontal="center" vertical="center" wrapText="1"/>
    </xf>
    <xf numFmtId="164" fontId="22" fillId="13" borderId="17" xfId="0" applyNumberFormat="1" applyFont="1" applyFill="1" applyBorder="1" applyAlignment="1">
      <alignment horizontal="center" vertical="center" wrapText="1"/>
    </xf>
    <xf numFmtId="0" fontId="0" fillId="2" borderId="17" xfId="0" quotePrefix="1" applyFill="1" applyBorder="1" applyAlignment="1">
      <alignment horizontal="center" vertical="center" wrapText="1"/>
    </xf>
    <xf numFmtId="0" fontId="0" fillId="2" borderId="17" xfId="0" applyFill="1" applyBorder="1" applyAlignment="1">
      <alignment horizontal="left" vertical="center" wrapText="1"/>
    </xf>
    <xf numFmtId="0" fontId="0" fillId="2" borderId="17" xfId="0" applyFill="1" applyBorder="1" applyAlignment="1">
      <alignment vertical="center" wrapText="1"/>
    </xf>
    <xf numFmtId="0" fontId="0" fillId="2" borderId="17" xfId="0" applyFill="1" applyBorder="1" applyAlignment="1">
      <alignment horizontal="center" vertical="center" wrapText="1"/>
    </xf>
    <xf numFmtId="168" fontId="0" fillId="2" borderId="17" xfId="0" applyNumberFormat="1" applyFill="1" applyBorder="1" applyAlignment="1">
      <alignment horizontal="center" vertical="center" wrapText="1"/>
    </xf>
    <xf numFmtId="164" fontId="0" fillId="2" borderId="17" xfId="0" applyNumberFormat="1" applyFill="1" applyBorder="1" applyAlignment="1">
      <alignment horizontal="center" vertical="center" wrapText="1"/>
    </xf>
    <xf numFmtId="0" fontId="35" fillId="2" borderId="17" xfId="0" applyFont="1" applyFill="1" applyBorder="1" applyAlignment="1">
      <alignment vertical="center"/>
    </xf>
    <xf numFmtId="0" fontId="0" fillId="2" borderId="17" xfId="0" applyFill="1" applyBorder="1" applyAlignment="1">
      <alignment vertical="center"/>
    </xf>
    <xf numFmtId="0" fontId="24" fillId="2" borderId="17" xfId="0" applyFont="1" applyFill="1" applyBorder="1" applyAlignment="1">
      <alignment vertical="center" wrapText="1"/>
    </xf>
    <xf numFmtId="0" fontId="28" fillId="0" borderId="0" xfId="0" applyFont="1"/>
    <xf numFmtId="0" fontId="28" fillId="0" borderId="0" xfId="0" quotePrefix="1" applyFont="1"/>
    <xf numFmtId="0" fontId="0" fillId="2" borderId="18" xfId="0" applyFill="1" applyBorder="1" applyAlignment="1">
      <alignment vertical="center" wrapText="1"/>
    </xf>
    <xf numFmtId="0" fontId="30" fillId="2" borderId="17" xfId="0" applyFont="1" applyFill="1" applyBorder="1" applyAlignment="1">
      <alignment vertical="center" wrapText="1"/>
    </xf>
    <xf numFmtId="168" fontId="35" fillId="2" borderId="17" xfId="0" applyNumberFormat="1" applyFont="1" applyFill="1" applyBorder="1" applyAlignment="1">
      <alignment horizontal="center" vertical="center"/>
    </xf>
    <xf numFmtId="0" fontId="0" fillId="2" borderId="17" xfId="0" applyFill="1" applyBorder="1" applyAlignment="1">
      <alignment horizontal="center" vertical="center"/>
    </xf>
    <xf numFmtId="0" fontId="35" fillId="2" borderId="17" xfId="0" applyFont="1" applyFill="1" applyBorder="1" applyAlignment="1">
      <alignment horizontal="center" vertical="center"/>
    </xf>
    <xf numFmtId="168" fontId="0" fillId="2" borderId="17" xfId="0" applyNumberFormat="1" applyFill="1" applyBorder="1" applyAlignment="1">
      <alignment horizontal="center" vertical="center"/>
    </xf>
    <xf numFmtId="168" fontId="22" fillId="13" borderId="17" xfId="0" applyNumberFormat="1" applyFont="1" applyFill="1" applyBorder="1" applyAlignment="1">
      <alignment horizontal="center" vertical="center" wrapText="1"/>
    </xf>
    <xf numFmtId="168" fontId="0" fillId="12" borderId="0" xfId="0" applyNumberFormat="1" applyFill="1" applyAlignment="1">
      <alignment horizontal="center" vertical="center"/>
    </xf>
    <xf numFmtId="0" fontId="0" fillId="2" borderId="0" xfId="0" applyFill="1"/>
    <xf numFmtId="0" fontId="0" fillId="2" borderId="0" xfId="0" applyFill="1" applyAlignment="1">
      <alignment horizontal="center"/>
    </xf>
    <xf numFmtId="0" fontId="0" fillId="2" borderId="0" xfId="0" applyFill="1" applyAlignment="1">
      <alignment horizontal="left"/>
    </xf>
    <xf numFmtId="0" fontId="37" fillId="0" borderId="0" xfId="0" applyFont="1"/>
    <xf numFmtId="0" fontId="37" fillId="0" borderId="0" xfId="0" quotePrefix="1" applyFont="1"/>
    <xf numFmtId="0" fontId="28" fillId="0" borderId="0" xfId="0" quotePrefix="1" applyFont="1" applyAlignment="1">
      <alignment horizontal="center"/>
    </xf>
    <xf numFmtId="164" fontId="0" fillId="2" borderId="0" xfId="0" applyNumberFormat="1" applyFill="1" applyAlignment="1">
      <alignment horizontal="center" vertical="center" wrapText="1"/>
    </xf>
    <xf numFmtId="0" fontId="0" fillId="14" borderId="0" xfId="0" applyFill="1" applyAlignment="1">
      <alignment vertical="center"/>
    </xf>
    <xf numFmtId="0" fontId="0" fillId="14" borderId="0" xfId="0" applyFill="1" applyAlignment="1">
      <alignment horizontal="center" vertical="center"/>
    </xf>
    <xf numFmtId="0" fontId="0" fillId="14" borderId="0" xfId="0" applyFill="1" applyAlignment="1">
      <alignment horizontal="left" vertical="center"/>
    </xf>
    <xf numFmtId="164" fontId="0" fillId="14" borderId="0" xfId="0" applyNumberFormat="1" applyFill="1" applyAlignment="1">
      <alignment horizontal="center" vertical="center"/>
    </xf>
    <xf numFmtId="0" fontId="2" fillId="0" borderId="8" xfId="0" applyFont="1" applyBorder="1" applyAlignment="1">
      <alignment horizontal="left" vertical="center"/>
    </xf>
    <xf numFmtId="0" fontId="2" fillId="2" borderId="3" xfId="1" applyFill="1" applyBorder="1" applyAlignment="1">
      <alignment horizontal="left" vertical="center"/>
    </xf>
    <xf numFmtId="0" fontId="30" fillId="0" borderId="17" xfId="0" applyFont="1" applyBorder="1" applyAlignment="1">
      <alignment vertical="center" wrapText="1"/>
    </xf>
    <xf numFmtId="164" fontId="0" fillId="14" borderId="0" xfId="0" applyNumberFormat="1" applyFill="1" applyAlignment="1">
      <alignment horizontal="left" vertical="center"/>
    </xf>
    <xf numFmtId="164" fontId="0" fillId="2" borderId="0" xfId="0" applyNumberFormat="1" applyFill="1" applyAlignment="1">
      <alignment horizontal="left" vertical="center"/>
    </xf>
    <xf numFmtId="164" fontId="22" fillId="13" borderId="17" xfId="0" applyNumberFormat="1" applyFont="1" applyFill="1" applyBorder="1" applyAlignment="1">
      <alignment horizontal="left" vertical="center" wrapText="1"/>
    </xf>
    <xf numFmtId="164" fontId="0" fillId="2" borderId="17" xfId="0" applyNumberFormat="1" applyFill="1" applyBorder="1" applyAlignment="1">
      <alignment horizontal="left" vertical="center" wrapText="1"/>
    </xf>
    <xf numFmtId="164" fontId="0" fillId="2" borderId="0" xfId="0" applyNumberFormat="1" applyFill="1" applyAlignment="1">
      <alignment horizontal="left" vertical="center" wrapText="1"/>
    </xf>
    <xf numFmtId="0" fontId="35" fillId="2" borderId="19" xfId="0" applyFont="1" applyFill="1" applyBorder="1" applyAlignment="1">
      <alignment vertical="center"/>
    </xf>
    <xf numFmtId="0" fontId="0" fillId="2" borderId="19" xfId="0" applyFill="1" applyBorder="1" applyAlignment="1">
      <alignment vertical="center" wrapText="1"/>
    </xf>
    <xf numFmtId="0" fontId="0" fillId="2" borderId="20" xfId="0" applyFill="1" applyBorder="1" applyAlignment="1">
      <alignment vertical="center" wrapText="1"/>
    </xf>
    <xf numFmtId="0" fontId="35" fillId="2" borderId="21" xfId="0" applyFont="1" applyFill="1" applyBorder="1" applyAlignment="1">
      <alignment vertical="center"/>
    </xf>
    <xf numFmtId="0" fontId="0" fillId="2" borderId="21" xfId="0" applyFill="1" applyBorder="1" applyAlignment="1">
      <alignment vertical="center" wrapText="1"/>
    </xf>
    <xf numFmtId="0" fontId="0" fillId="2" borderId="22" xfId="0" applyFill="1" applyBorder="1" applyAlignment="1">
      <alignment vertical="center" wrapText="1"/>
    </xf>
    <xf numFmtId="0" fontId="0" fillId="2" borderId="23" xfId="0" applyFill="1" applyBorder="1" applyAlignment="1">
      <alignment vertical="center" wrapText="1"/>
    </xf>
    <xf numFmtId="0" fontId="35" fillId="2" borderId="24" xfId="0" applyFont="1" applyFill="1" applyBorder="1" applyAlignment="1">
      <alignment vertical="center"/>
    </xf>
    <xf numFmtId="0" fontId="0" fillId="2" borderId="25" xfId="0" applyFill="1" applyBorder="1" applyAlignment="1">
      <alignment vertical="center" wrapText="1"/>
    </xf>
    <xf numFmtId="0" fontId="28" fillId="0" borderId="24" xfId="0" applyFont="1" applyBorder="1"/>
    <xf numFmtId="0" fontId="0" fillId="2" borderId="17" xfId="0" quotePrefix="1" applyFill="1" applyBorder="1" applyAlignment="1">
      <alignment vertical="center" wrapText="1"/>
    </xf>
    <xf numFmtId="0" fontId="0" fillId="2" borderId="25" xfId="0" quotePrefix="1" applyFill="1" applyBorder="1" applyAlignment="1">
      <alignment vertical="center" wrapText="1"/>
    </xf>
    <xf numFmtId="0" fontId="0" fillId="3" borderId="14" xfId="0" applyFill="1" applyBorder="1" applyAlignment="1">
      <alignment horizontal="center" vertical="center" wrapText="1"/>
    </xf>
    <xf numFmtId="0" fontId="0" fillId="3" borderId="10" xfId="0" applyFill="1" applyBorder="1" applyAlignment="1">
      <alignment vertical="center" wrapText="1"/>
    </xf>
    <xf numFmtId="0" fontId="0" fillId="3" borderId="10" xfId="0" applyFill="1" applyBorder="1" applyAlignment="1">
      <alignment horizontal="center" vertical="center" wrapText="1"/>
    </xf>
    <xf numFmtId="0" fontId="6" fillId="2" borderId="6" xfId="0" applyFont="1" applyFill="1" applyBorder="1" applyAlignment="1">
      <alignment horizontal="center" vertical="center"/>
    </xf>
    <xf numFmtId="0" fontId="6" fillId="2" borderId="9"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6"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0" xfId="0" applyFont="1" applyFill="1" applyAlignment="1">
      <alignment horizontal="center"/>
    </xf>
    <xf numFmtId="0" fontId="8" fillId="2" borderId="6"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6"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14" fillId="0" borderId="6"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1" xfId="0" applyFont="1" applyBorder="1" applyAlignment="1">
      <alignment horizontal="center" vertical="center" wrapText="1"/>
    </xf>
    <xf numFmtId="0" fontId="31" fillId="2" borderId="0" xfId="0" applyFont="1" applyFill="1" applyAlignment="1">
      <alignment horizontal="left" vertical="center" wrapText="1"/>
    </xf>
    <xf numFmtId="0" fontId="0" fillId="3" borderId="14"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5" xfId="0" applyFill="1" applyBorder="1" applyAlignment="1">
      <alignment horizontal="center" vertical="center" wrapText="1"/>
    </xf>
    <xf numFmtId="0" fontId="0" fillId="9" borderId="13" xfId="0" applyFill="1" applyBorder="1" applyAlignment="1">
      <alignment horizontal="center" vertical="center"/>
    </xf>
    <xf numFmtId="0" fontId="0" fillId="10" borderId="13" xfId="0" applyFill="1" applyBorder="1" applyAlignment="1">
      <alignment horizontal="center" vertical="center"/>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0" fillId="0" borderId="15" xfId="0" applyBorder="1" applyAlignment="1">
      <alignment horizontal="center" vertical="center" wrapText="1"/>
    </xf>
    <xf numFmtId="0" fontId="0" fillId="7" borderId="13" xfId="0" applyFill="1" applyBorder="1" applyAlignment="1">
      <alignment horizontal="center" vertical="center"/>
    </xf>
    <xf numFmtId="0" fontId="0" fillId="5" borderId="13" xfId="0" applyFill="1" applyBorder="1" applyAlignment="1">
      <alignment horizontal="center" vertical="center"/>
    </xf>
  </cellXfs>
  <cellStyles count="14">
    <cellStyle name="Comma" xfId="12" builtinId="3"/>
    <cellStyle name="Normal" xfId="0" builtinId="0"/>
    <cellStyle name="Normal 10" xfId="6"/>
    <cellStyle name="Normal 2" xfId="3"/>
    <cellStyle name="Normal 2 2" xfId="4"/>
    <cellStyle name="Normal 2 2 3" xfId="10"/>
    <cellStyle name="Normal 2 3" xfId="7"/>
    <cellStyle name="Normal 3" xfId="8"/>
    <cellStyle name="Normal 4" xfId="1"/>
    <cellStyle name="Normal 5" xfId="5"/>
    <cellStyle name="Normal 6" xfId="9"/>
    <cellStyle name="Normal 7" xfId="11"/>
    <cellStyle name="Normal 8" xfId="13"/>
    <cellStyle name="Style 1" xfId="2"/>
  </cellStyles>
  <dxfs count="47">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alignment horizontal="center"/>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rgb="FFFF0000"/>
      </font>
      <fill>
        <patternFill>
          <bgColor rgb="FFFFFF00"/>
        </patternFill>
      </fill>
    </dxf>
    <dxf>
      <fill>
        <patternFill>
          <bgColor theme="9" tint="0.59996337778862885"/>
        </patternFill>
      </fill>
    </dxf>
    <dxf>
      <fill>
        <patternFill>
          <bgColor theme="7" tint="0.39994506668294322"/>
        </patternFill>
      </fill>
    </dxf>
    <dxf>
      <fill>
        <patternFill>
          <bgColor rgb="FF92D050"/>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4.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19</xdr:col>
      <xdr:colOff>777875</xdr:colOff>
      <xdr:row>2</xdr:row>
      <xdr:rowOff>39688</xdr:rowOff>
    </xdr:from>
    <xdr:to>
      <xdr:col>19</xdr:col>
      <xdr:colOff>1847850</xdr:colOff>
      <xdr:row>2</xdr:row>
      <xdr:rowOff>373754</xdr:rowOff>
    </xdr:to>
    <xdr:pic>
      <xdr:nvPicPr>
        <xdr:cNvPr id="2" name="Picture 1" descr="SGAr2P">
          <a:extLst>
            <a:ext uri="{FF2B5EF4-FFF2-40B4-BE49-F238E27FC236}">
              <a16:creationId xmlns:a16="http://schemas.microsoft.com/office/drawing/2014/main" id="{48E74152-E5ED-42EB-B8DC-736CF910CA4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7484725" y="166688"/>
          <a:ext cx="1069975" cy="334066"/>
        </a:xfrm>
        <a:prstGeom prst="rect">
          <a:avLst/>
        </a:prstGeom>
        <a:noFill/>
      </xdr:spPr>
    </xdr:pic>
    <xdr:clientData/>
  </xdr:twoCellAnchor>
  <xdr:twoCellAnchor>
    <xdr:from>
      <xdr:col>8</xdr:col>
      <xdr:colOff>0</xdr:colOff>
      <xdr:row>147</xdr:row>
      <xdr:rowOff>0</xdr:rowOff>
    </xdr:from>
    <xdr:to>
      <xdr:col>8</xdr:col>
      <xdr:colOff>9525</xdr:colOff>
      <xdr:row>148</xdr:row>
      <xdr:rowOff>133350</xdr:rowOff>
    </xdr:to>
    <xdr:sp macro="" textlink="">
      <xdr:nvSpPr>
        <xdr:cNvPr id="227331" name="Text Box 123930">
          <a:extLst>
            <a:ext uri="{FF2B5EF4-FFF2-40B4-BE49-F238E27FC236}">
              <a16:creationId xmlns:a16="http://schemas.microsoft.com/office/drawing/2014/main" id="{0AB9585F-B728-4A4F-96A5-AE2E99B9E363}"/>
            </a:ext>
          </a:extLst>
        </xdr:cNvPr>
        <xdr:cNvSpPr txBox="1">
          <a:spLocks noChangeArrowheads="1"/>
        </xdr:cNvSpPr>
      </xdr:nvSpPr>
      <xdr:spPr bwMode="auto">
        <a:xfrm>
          <a:off x="6981825" y="34671000"/>
          <a:ext cx="952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147</xdr:row>
      <xdr:rowOff>0</xdr:rowOff>
    </xdr:from>
    <xdr:to>
      <xdr:col>8</xdr:col>
      <xdr:colOff>9525</xdr:colOff>
      <xdr:row>148</xdr:row>
      <xdr:rowOff>0</xdr:rowOff>
    </xdr:to>
    <xdr:sp macro="" textlink="">
      <xdr:nvSpPr>
        <xdr:cNvPr id="227330" name="Text Box 123931">
          <a:extLst>
            <a:ext uri="{FF2B5EF4-FFF2-40B4-BE49-F238E27FC236}">
              <a16:creationId xmlns:a16="http://schemas.microsoft.com/office/drawing/2014/main" id="{3FD8D8E5-41C7-463B-8A64-1CF49D6E0DC9}"/>
            </a:ext>
          </a:extLst>
        </xdr:cNvPr>
        <xdr:cNvSpPr txBox="1">
          <a:spLocks noChangeArrowheads="1"/>
        </xdr:cNvSpPr>
      </xdr:nvSpPr>
      <xdr:spPr bwMode="auto">
        <a:xfrm>
          <a:off x="6981825" y="3467100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147</xdr:row>
      <xdr:rowOff>0</xdr:rowOff>
    </xdr:from>
    <xdr:to>
      <xdr:col>8</xdr:col>
      <xdr:colOff>9525</xdr:colOff>
      <xdr:row>148</xdr:row>
      <xdr:rowOff>0</xdr:rowOff>
    </xdr:to>
    <xdr:sp macro="" textlink="">
      <xdr:nvSpPr>
        <xdr:cNvPr id="227329" name="Text Box 123932">
          <a:extLst>
            <a:ext uri="{FF2B5EF4-FFF2-40B4-BE49-F238E27FC236}">
              <a16:creationId xmlns:a16="http://schemas.microsoft.com/office/drawing/2014/main" id="{DB558656-C9BB-4809-86BE-8D5A0D617ED3}"/>
            </a:ext>
          </a:extLst>
        </xdr:cNvPr>
        <xdr:cNvSpPr txBox="1">
          <a:spLocks noChangeArrowheads="1"/>
        </xdr:cNvSpPr>
      </xdr:nvSpPr>
      <xdr:spPr bwMode="auto">
        <a:xfrm>
          <a:off x="6981825" y="3467100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148</xdr:row>
      <xdr:rowOff>0</xdr:rowOff>
    </xdr:from>
    <xdr:to>
      <xdr:col>8</xdr:col>
      <xdr:colOff>9525</xdr:colOff>
      <xdr:row>149</xdr:row>
      <xdr:rowOff>133350</xdr:rowOff>
    </xdr:to>
    <xdr:sp macro="" textlink="">
      <xdr:nvSpPr>
        <xdr:cNvPr id="6" name="Text Box 123930">
          <a:extLst>
            <a:ext uri="{FF2B5EF4-FFF2-40B4-BE49-F238E27FC236}">
              <a16:creationId xmlns:a16="http://schemas.microsoft.com/office/drawing/2014/main" id="{AEBA3FA7-1FAD-4F2D-901F-946B4DEB8D78}"/>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148</xdr:row>
      <xdr:rowOff>0</xdr:rowOff>
    </xdr:from>
    <xdr:to>
      <xdr:col>8</xdr:col>
      <xdr:colOff>9525</xdr:colOff>
      <xdr:row>148</xdr:row>
      <xdr:rowOff>171450</xdr:rowOff>
    </xdr:to>
    <xdr:sp macro="" textlink="">
      <xdr:nvSpPr>
        <xdr:cNvPr id="7" name="Text Box 123931">
          <a:extLst>
            <a:ext uri="{FF2B5EF4-FFF2-40B4-BE49-F238E27FC236}">
              <a16:creationId xmlns:a16="http://schemas.microsoft.com/office/drawing/2014/main" id="{EADE6ED5-3882-4B9D-8002-AF26E3CADAE9}"/>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148</xdr:row>
      <xdr:rowOff>0</xdr:rowOff>
    </xdr:from>
    <xdr:to>
      <xdr:col>8</xdr:col>
      <xdr:colOff>9525</xdr:colOff>
      <xdr:row>148</xdr:row>
      <xdr:rowOff>171450</xdr:rowOff>
    </xdr:to>
    <xdr:sp macro="" textlink="">
      <xdr:nvSpPr>
        <xdr:cNvPr id="8" name="Text Box 123932">
          <a:extLst>
            <a:ext uri="{FF2B5EF4-FFF2-40B4-BE49-F238E27FC236}">
              <a16:creationId xmlns:a16="http://schemas.microsoft.com/office/drawing/2014/main" id="{877AA48F-1CD8-4BB5-9C5C-ABBC5D1024C8}"/>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148</xdr:row>
      <xdr:rowOff>0</xdr:rowOff>
    </xdr:from>
    <xdr:to>
      <xdr:col>8</xdr:col>
      <xdr:colOff>9525</xdr:colOff>
      <xdr:row>150</xdr:row>
      <xdr:rowOff>133350</xdr:rowOff>
    </xdr:to>
    <xdr:sp macro="" textlink="">
      <xdr:nvSpPr>
        <xdr:cNvPr id="9" name="Text Box 123930">
          <a:extLst>
            <a:ext uri="{FF2B5EF4-FFF2-40B4-BE49-F238E27FC236}">
              <a16:creationId xmlns:a16="http://schemas.microsoft.com/office/drawing/2014/main" id="{B8B40B73-C32E-480E-9C5F-00834602A958}"/>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148</xdr:row>
      <xdr:rowOff>0</xdr:rowOff>
    </xdr:from>
    <xdr:to>
      <xdr:col>8</xdr:col>
      <xdr:colOff>9525</xdr:colOff>
      <xdr:row>149</xdr:row>
      <xdr:rowOff>171450</xdr:rowOff>
    </xdr:to>
    <xdr:sp macro="" textlink="">
      <xdr:nvSpPr>
        <xdr:cNvPr id="10" name="Text Box 123931">
          <a:extLst>
            <a:ext uri="{FF2B5EF4-FFF2-40B4-BE49-F238E27FC236}">
              <a16:creationId xmlns:a16="http://schemas.microsoft.com/office/drawing/2014/main" id="{0EF0E6C6-7CA8-44C4-9F3A-0FD17C74453D}"/>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148</xdr:row>
      <xdr:rowOff>0</xdr:rowOff>
    </xdr:from>
    <xdr:to>
      <xdr:col>8</xdr:col>
      <xdr:colOff>9525</xdr:colOff>
      <xdr:row>149</xdr:row>
      <xdr:rowOff>171450</xdr:rowOff>
    </xdr:to>
    <xdr:sp macro="" textlink="">
      <xdr:nvSpPr>
        <xdr:cNvPr id="11" name="Text Box 123932">
          <a:extLst>
            <a:ext uri="{FF2B5EF4-FFF2-40B4-BE49-F238E27FC236}">
              <a16:creationId xmlns:a16="http://schemas.microsoft.com/office/drawing/2014/main" id="{2B9550EF-C3F2-462E-A18F-5A7558DD76E1}"/>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149</xdr:row>
      <xdr:rowOff>0</xdr:rowOff>
    </xdr:from>
    <xdr:to>
      <xdr:col>8</xdr:col>
      <xdr:colOff>9525</xdr:colOff>
      <xdr:row>150</xdr:row>
      <xdr:rowOff>171450</xdr:rowOff>
    </xdr:to>
    <xdr:sp macro="" textlink="">
      <xdr:nvSpPr>
        <xdr:cNvPr id="12" name="Text Box 123931">
          <a:extLst>
            <a:ext uri="{FF2B5EF4-FFF2-40B4-BE49-F238E27FC236}">
              <a16:creationId xmlns:a16="http://schemas.microsoft.com/office/drawing/2014/main" id="{847C071C-FEEE-4924-8F87-9000375BCD1B}"/>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149</xdr:row>
      <xdr:rowOff>0</xdr:rowOff>
    </xdr:from>
    <xdr:to>
      <xdr:col>8</xdr:col>
      <xdr:colOff>9525</xdr:colOff>
      <xdr:row>150</xdr:row>
      <xdr:rowOff>171450</xdr:rowOff>
    </xdr:to>
    <xdr:sp macro="" textlink="">
      <xdr:nvSpPr>
        <xdr:cNvPr id="13" name="Text Box 123932">
          <a:extLst>
            <a:ext uri="{FF2B5EF4-FFF2-40B4-BE49-F238E27FC236}">
              <a16:creationId xmlns:a16="http://schemas.microsoft.com/office/drawing/2014/main" id="{F20E7C15-E5FD-42F0-8B13-BF3DDE61DF02}"/>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149</xdr:row>
      <xdr:rowOff>0</xdr:rowOff>
    </xdr:from>
    <xdr:to>
      <xdr:col>8</xdr:col>
      <xdr:colOff>9525</xdr:colOff>
      <xdr:row>151</xdr:row>
      <xdr:rowOff>133350</xdr:rowOff>
    </xdr:to>
    <xdr:sp macro="" textlink="">
      <xdr:nvSpPr>
        <xdr:cNvPr id="14" name="Text Box 123930">
          <a:extLst>
            <a:ext uri="{FF2B5EF4-FFF2-40B4-BE49-F238E27FC236}">
              <a16:creationId xmlns:a16="http://schemas.microsoft.com/office/drawing/2014/main" id="{25457128-152D-41DE-B0E2-3AA54CE1A232}"/>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149</xdr:row>
      <xdr:rowOff>0</xdr:rowOff>
    </xdr:from>
    <xdr:to>
      <xdr:col>8</xdr:col>
      <xdr:colOff>9525</xdr:colOff>
      <xdr:row>150</xdr:row>
      <xdr:rowOff>171450</xdr:rowOff>
    </xdr:to>
    <xdr:sp macro="" textlink="">
      <xdr:nvSpPr>
        <xdr:cNvPr id="15" name="Text Box 123931">
          <a:extLst>
            <a:ext uri="{FF2B5EF4-FFF2-40B4-BE49-F238E27FC236}">
              <a16:creationId xmlns:a16="http://schemas.microsoft.com/office/drawing/2014/main" id="{C10AD632-51FA-437D-AE1A-DAB1AF143BE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149</xdr:row>
      <xdr:rowOff>0</xdr:rowOff>
    </xdr:from>
    <xdr:to>
      <xdr:col>8</xdr:col>
      <xdr:colOff>9525</xdr:colOff>
      <xdr:row>150</xdr:row>
      <xdr:rowOff>171450</xdr:rowOff>
    </xdr:to>
    <xdr:sp macro="" textlink="">
      <xdr:nvSpPr>
        <xdr:cNvPr id="16" name="Text Box 123932">
          <a:extLst>
            <a:ext uri="{FF2B5EF4-FFF2-40B4-BE49-F238E27FC236}">
              <a16:creationId xmlns:a16="http://schemas.microsoft.com/office/drawing/2014/main" id="{4D96814A-2B95-40A4-B214-13A4014ED471}"/>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151</xdr:row>
      <xdr:rowOff>171450</xdr:rowOff>
    </xdr:to>
    <xdr:sp macro="" textlink="">
      <xdr:nvSpPr>
        <xdr:cNvPr id="17" name="Text Box 123931">
          <a:extLst>
            <a:ext uri="{FF2B5EF4-FFF2-40B4-BE49-F238E27FC236}">
              <a16:creationId xmlns:a16="http://schemas.microsoft.com/office/drawing/2014/main" id="{99766FD8-FC22-478F-A808-196109256AAD}"/>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151</xdr:row>
      <xdr:rowOff>171450</xdr:rowOff>
    </xdr:to>
    <xdr:sp macro="" textlink="">
      <xdr:nvSpPr>
        <xdr:cNvPr id="18" name="Text Box 123932">
          <a:extLst>
            <a:ext uri="{FF2B5EF4-FFF2-40B4-BE49-F238E27FC236}">
              <a16:creationId xmlns:a16="http://schemas.microsoft.com/office/drawing/2014/main" id="{F12CDE04-2C2A-437B-BC4D-FEB244754FB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152</xdr:row>
      <xdr:rowOff>133350</xdr:rowOff>
    </xdr:to>
    <xdr:sp macro="" textlink="">
      <xdr:nvSpPr>
        <xdr:cNvPr id="19" name="Text Box 123930">
          <a:extLst>
            <a:ext uri="{FF2B5EF4-FFF2-40B4-BE49-F238E27FC236}">
              <a16:creationId xmlns:a16="http://schemas.microsoft.com/office/drawing/2014/main" id="{56E4C98C-8380-419C-A5D2-7A1B7EC8DF7B}"/>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151</xdr:row>
      <xdr:rowOff>171450</xdr:rowOff>
    </xdr:to>
    <xdr:sp macro="" textlink="">
      <xdr:nvSpPr>
        <xdr:cNvPr id="20" name="Text Box 123931">
          <a:extLst>
            <a:ext uri="{FF2B5EF4-FFF2-40B4-BE49-F238E27FC236}">
              <a16:creationId xmlns:a16="http://schemas.microsoft.com/office/drawing/2014/main" id="{698A04A4-0ACE-4B73-AA9C-07E8E8D0510D}"/>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151</xdr:row>
      <xdr:rowOff>171450</xdr:rowOff>
    </xdr:to>
    <xdr:sp macro="" textlink="">
      <xdr:nvSpPr>
        <xdr:cNvPr id="21" name="Text Box 123932">
          <a:extLst>
            <a:ext uri="{FF2B5EF4-FFF2-40B4-BE49-F238E27FC236}">
              <a16:creationId xmlns:a16="http://schemas.microsoft.com/office/drawing/2014/main" id="{1676F847-F929-4A42-ACC1-1446A6EC2B27}"/>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151</xdr:row>
      <xdr:rowOff>0</xdr:rowOff>
    </xdr:from>
    <xdr:to>
      <xdr:col>8</xdr:col>
      <xdr:colOff>9525</xdr:colOff>
      <xdr:row>152</xdr:row>
      <xdr:rowOff>171450</xdr:rowOff>
    </xdr:to>
    <xdr:sp macro="" textlink="">
      <xdr:nvSpPr>
        <xdr:cNvPr id="22" name="Text Box 123931">
          <a:extLst>
            <a:ext uri="{FF2B5EF4-FFF2-40B4-BE49-F238E27FC236}">
              <a16:creationId xmlns:a16="http://schemas.microsoft.com/office/drawing/2014/main" id="{6229D705-47F9-4F02-AF5D-9ADF2856D65C}"/>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151</xdr:row>
      <xdr:rowOff>0</xdr:rowOff>
    </xdr:from>
    <xdr:to>
      <xdr:col>8</xdr:col>
      <xdr:colOff>9525</xdr:colOff>
      <xdr:row>152</xdr:row>
      <xdr:rowOff>171450</xdr:rowOff>
    </xdr:to>
    <xdr:sp macro="" textlink="">
      <xdr:nvSpPr>
        <xdr:cNvPr id="23" name="Text Box 123932">
          <a:extLst>
            <a:ext uri="{FF2B5EF4-FFF2-40B4-BE49-F238E27FC236}">
              <a16:creationId xmlns:a16="http://schemas.microsoft.com/office/drawing/2014/main" id="{51D691CF-6D24-4E8B-BE5D-56C902E6FE4E}"/>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151</xdr:row>
      <xdr:rowOff>0</xdr:rowOff>
    </xdr:from>
    <xdr:to>
      <xdr:col>8</xdr:col>
      <xdr:colOff>9525</xdr:colOff>
      <xdr:row>153</xdr:row>
      <xdr:rowOff>133350</xdr:rowOff>
    </xdr:to>
    <xdr:sp macro="" textlink="">
      <xdr:nvSpPr>
        <xdr:cNvPr id="24" name="Text Box 123930">
          <a:extLst>
            <a:ext uri="{FF2B5EF4-FFF2-40B4-BE49-F238E27FC236}">
              <a16:creationId xmlns:a16="http://schemas.microsoft.com/office/drawing/2014/main" id="{9F7899E1-1A6D-404C-81B9-75A2E0AE0404}"/>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151</xdr:row>
      <xdr:rowOff>0</xdr:rowOff>
    </xdr:from>
    <xdr:to>
      <xdr:col>8</xdr:col>
      <xdr:colOff>9525</xdr:colOff>
      <xdr:row>152</xdr:row>
      <xdr:rowOff>171450</xdr:rowOff>
    </xdr:to>
    <xdr:sp macro="" textlink="">
      <xdr:nvSpPr>
        <xdr:cNvPr id="25" name="Text Box 123931">
          <a:extLst>
            <a:ext uri="{FF2B5EF4-FFF2-40B4-BE49-F238E27FC236}">
              <a16:creationId xmlns:a16="http://schemas.microsoft.com/office/drawing/2014/main" id="{E8E28AE3-B1E3-4998-BE34-463BD87D7709}"/>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151</xdr:row>
      <xdr:rowOff>0</xdr:rowOff>
    </xdr:from>
    <xdr:to>
      <xdr:col>8</xdr:col>
      <xdr:colOff>9525</xdr:colOff>
      <xdr:row>152</xdr:row>
      <xdr:rowOff>171450</xdr:rowOff>
    </xdr:to>
    <xdr:sp macro="" textlink="">
      <xdr:nvSpPr>
        <xdr:cNvPr id="26" name="Text Box 123932">
          <a:extLst>
            <a:ext uri="{FF2B5EF4-FFF2-40B4-BE49-F238E27FC236}">
              <a16:creationId xmlns:a16="http://schemas.microsoft.com/office/drawing/2014/main" id="{588D40EB-4CCC-4C2A-B55E-649B02A9472A}"/>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152</xdr:row>
      <xdr:rowOff>0</xdr:rowOff>
    </xdr:from>
    <xdr:to>
      <xdr:col>8</xdr:col>
      <xdr:colOff>9525</xdr:colOff>
      <xdr:row>153</xdr:row>
      <xdr:rowOff>171450</xdr:rowOff>
    </xdr:to>
    <xdr:sp macro="" textlink="">
      <xdr:nvSpPr>
        <xdr:cNvPr id="27" name="Text Box 123931">
          <a:extLst>
            <a:ext uri="{FF2B5EF4-FFF2-40B4-BE49-F238E27FC236}">
              <a16:creationId xmlns:a16="http://schemas.microsoft.com/office/drawing/2014/main" id="{4A7BCF37-CFAC-44EB-93C3-FFBBE12DDFB1}"/>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152</xdr:row>
      <xdr:rowOff>0</xdr:rowOff>
    </xdr:from>
    <xdr:to>
      <xdr:col>8</xdr:col>
      <xdr:colOff>9525</xdr:colOff>
      <xdr:row>153</xdr:row>
      <xdr:rowOff>171450</xdr:rowOff>
    </xdr:to>
    <xdr:sp macro="" textlink="">
      <xdr:nvSpPr>
        <xdr:cNvPr id="28" name="Text Box 123932">
          <a:extLst>
            <a:ext uri="{FF2B5EF4-FFF2-40B4-BE49-F238E27FC236}">
              <a16:creationId xmlns:a16="http://schemas.microsoft.com/office/drawing/2014/main" id="{FA5E90D6-10D2-4FBD-B07C-BD298559F07E}"/>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152</xdr:row>
      <xdr:rowOff>0</xdr:rowOff>
    </xdr:from>
    <xdr:to>
      <xdr:col>8</xdr:col>
      <xdr:colOff>9525</xdr:colOff>
      <xdr:row>154</xdr:row>
      <xdr:rowOff>133350</xdr:rowOff>
    </xdr:to>
    <xdr:sp macro="" textlink="">
      <xdr:nvSpPr>
        <xdr:cNvPr id="29" name="Text Box 123930">
          <a:extLst>
            <a:ext uri="{FF2B5EF4-FFF2-40B4-BE49-F238E27FC236}">
              <a16:creationId xmlns:a16="http://schemas.microsoft.com/office/drawing/2014/main" id="{0CA886B7-2F1C-4B51-89A6-C7D018AABF4C}"/>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152</xdr:row>
      <xdr:rowOff>0</xdr:rowOff>
    </xdr:from>
    <xdr:to>
      <xdr:col>8</xdr:col>
      <xdr:colOff>9525</xdr:colOff>
      <xdr:row>153</xdr:row>
      <xdr:rowOff>171450</xdr:rowOff>
    </xdr:to>
    <xdr:sp macro="" textlink="">
      <xdr:nvSpPr>
        <xdr:cNvPr id="30" name="Text Box 123931">
          <a:extLst>
            <a:ext uri="{FF2B5EF4-FFF2-40B4-BE49-F238E27FC236}">
              <a16:creationId xmlns:a16="http://schemas.microsoft.com/office/drawing/2014/main" id="{1E030405-1E1A-4938-AD6B-C83ADF082F9E}"/>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152</xdr:row>
      <xdr:rowOff>0</xdr:rowOff>
    </xdr:from>
    <xdr:to>
      <xdr:col>8</xdr:col>
      <xdr:colOff>9525</xdr:colOff>
      <xdr:row>153</xdr:row>
      <xdr:rowOff>171450</xdr:rowOff>
    </xdr:to>
    <xdr:sp macro="" textlink="">
      <xdr:nvSpPr>
        <xdr:cNvPr id="31" name="Text Box 123932">
          <a:extLst>
            <a:ext uri="{FF2B5EF4-FFF2-40B4-BE49-F238E27FC236}">
              <a16:creationId xmlns:a16="http://schemas.microsoft.com/office/drawing/2014/main" id="{25939BB2-DCB4-49EF-A34E-33F0DD0C3768}"/>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153</xdr:row>
      <xdr:rowOff>0</xdr:rowOff>
    </xdr:from>
    <xdr:to>
      <xdr:col>8</xdr:col>
      <xdr:colOff>9525</xdr:colOff>
      <xdr:row>154</xdr:row>
      <xdr:rowOff>171450</xdr:rowOff>
    </xdr:to>
    <xdr:sp macro="" textlink="">
      <xdr:nvSpPr>
        <xdr:cNvPr id="32" name="Text Box 123931">
          <a:extLst>
            <a:ext uri="{FF2B5EF4-FFF2-40B4-BE49-F238E27FC236}">
              <a16:creationId xmlns:a16="http://schemas.microsoft.com/office/drawing/2014/main" id="{B1C840CF-D614-4198-A668-B8B46DD1CB5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153</xdr:row>
      <xdr:rowOff>0</xdr:rowOff>
    </xdr:from>
    <xdr:to>
      <xdr:col>8</xdr:col>
      <xdr:colOff>9525</xdr:colOff>
      <xdr:row>154</xdr:row>
      <xdr:rowOff>171450</xdr:rowOff>
    </xdr:to>
    <xdr:sp macro="" textlink="">
      <xdr:nvSpPr>
        <xdr:cNvPr id="33" name="Text Box 123932">
          <a:extLst>
            <a:ext uri="{FF2B5EF4-FFF2-40B4-BE49-F238E27FC236}">
              <a16:creationId xmlns:a16="http://schemas.microsoft.com/office/drawing/2014/main" id="{AFD91CF2-5D44-4858-802D-1611F1F1642C}"/>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153</xdr:row>
      <xdr:rowOff>0</xdr:rowOff>
    </xdr:from>
    <xdr:to>
      <xdr:col>8</xdr:col>
      <xdr:colOff>9525</xdr:colOff>
      <xdr:row>155</xdr:row>
      <xdr:rowOff>133350</xdr:rowOff>
    </xdr:to>
    <xdr:sp macro="" textlink="">
      <xdr:nvSpPr>
        <xdr:cNvPr id="34" name="Text Box 123930">
          <a:extLst>
            <a:ext uri="{FF2B5EF4-FFF2-40B4-BE49-F238E27FC236}">
              <a16:creationId xmlns:a16="http://schemas.microsoft.com/office/drawing/2014/main" id="{A5DB20DE-80CA-459A-992E-BEA5A7F02E55}"/>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153</xdr:row>
      <xdr:rowOff>0</xdr:rowOff>
    </xdr:from>
    <xdr:to>
      <xdr:col>8</xdr:col>
      <xdr:colOff>9525</xdr:colOff>
      <xdr:row>154</xdr:row>
      <xdr:rowOff>171450</xdr:rowOff>
    </xdr:to>
    <xdr:sp macro="" textlink="">
      <xdr:nvSpPr>
        <xdr:cNvPr id="35" name="Text Box 123931">
          <a:extLst>
            <a:ext uri="{FF2B5EF4-FFF2-40B4-BE49-F238E27FC236}">
              <a16:creationId xmlns:a16="http://schemas.microsoft.com/office/drawing/2014/main" id="{B9D05A84-F405-4AEB-9EFE-72983344D5B5}"/>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153</xdr:row>
      <xdr:rowOff>0</xdr:rowOff>
    </xdr:from>
    <xdr:to>
      <xdr:col>8</xdr:col>
      <xdr:colOff>9525</xdr:colOff>
      <xdr:row>154</xdr:row>
      <xdr:rowOff>171450</xdr:rowOff>
    </xdr:to>
    <xdr:sp macro="" textlink="">
      <xdr:nvSpPr>
        <xdr:cNvPr id="36" name="Text Box 123932">
          <a:extLst>
            <a:ext uri="{FF2B5EF4-FFF2-40B4-BE49-F238E27FC236}">
              <a16:creationId xmlns:a16="http://schemas.microsoft.com/office/drawing/2014/main" id="{D3D26C1A-71E6-48E5-A283-05C78CDFA07E}"/>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154</xdr:row>
      <xdr:rowOff>0</xdr:rowOff>
    </xdr:from>
    <xdr:to>
      <xdr:col>8</xdr:col>
      <xdr:colOff>9525</xdr:colOff>
      <xdr:row>155</xdr:row>
      <xdr:rowOff>171450</xdr:rowOff>
    </xdr:to>
    <xdr:sp macro="" textlink="">
      <xdr:nvSpPr>
        <xdr:cNvPr id="37" name="Text Box 123931">
          <a:extLst>
            <a:ext uri="{FF2B5EF4-FFF2-40B4-BE49-F238E27FC236}">
              <a16:creationId xmlns:a16="http://schemas.microsoft.com/office/drawing/2014/main" id="{BF2B323B-7364-44DD-A369-413C9F96B906}"/>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154</xdr:row>
      <xdr:rowOff>0</xdr:rowOff>
    </xdr:from>
    <xdr:to>
      <xdr:col>8</xdr:col>
      <xdr:colOff>9525</xdr:colOff>
      <xdr:row>155</xdr:row>
      <xdr:rowOff>171450</xdr:rowOff>
    </xdr:to>
    <xdr:sp macro="" textlink="">
      <xdr:nvSpPr>
        <xdr:cNvPr id="38" name="Text Box 123932">
          <a:extLst>
            <a:ext uri="{FF2B5EF4-FFF2-40B4-BE49-F238E27FC236}">
              <a16:creationId xmlns:a16="http://schemas.microsoft.com/office/drawing/2014/main" id="{6E0593AF-15F1-418B-A653-672FF032EA6D}"/>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154</xdr:row>
      <xdr:rowOff>0</xdr:rowOff>
    </xdr:from>
    <xdr:to>
      <xdr:col>8</xdr:col>
      <xdr:colOff>9525</xdr:colOff>
      <xdr:row>156</xdr:row>
      <xdr:rowOff>133350</xdr:rowOff>
    </xdr:to>
    <xdr:sp macro="" textlink="">
      <xdr:nvSpPr>
        <xdr:cNvPr id="39" name="Text Box 123930">
          <a:extLst>
            <a:ext uri="{FF2B5EF4-FFF2-40B4-BE49-F238E27FC236}">
              <a16:creationId xmlns:a16="http://schemas.microsoft.com/office/drawing/2014/main" id="{F590CF5C-4713-4648-BE73-175C797EAB7F}"/>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154</xdr:row>
      <xdr:rowOff>0</xdr:rowOff>
    </xdr:from>
    <xdr:to>
      <xdr:col>8</xdr:col>
      <xdr:colOff>9525</xdr:colOff>
      <xdr:row>155</xdr:row>
      <xdr:rowOff>171450</xdr:rowOff>
    </xdr:to>
    <xdr:sp macro="" textlink="">
      <xdr:nvSpPr>
        <xdr:cNvPr id="40" name="Text Box 123931">
          <a:extLst>
            <a:ext uri="{FF2B5EF4-FFF2-40B4-BE49-F238E27FC236}">
              <a16:creationId xmlns:a16="http://schemas.microsoft.com/office/drawing/2014/main" id="{BBA7E4A0-7C5E-4D64-804F-0BD18B620381}"/>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154</xdr:row>
      <xdr:rowOff>0</xdr:rowOff>
    </xdr:from>
    <xdr:to>
      <xdr:col>8</xdr:col>
      <xdr:colOff>9525</xdr:colOff>
      <xdr:row>155</xdr:row>
      <xdr:rowOff>171450</xdr:rowOff>
    </xdr:to>
    <xdr:sp macro="" textlink="">
      <xdr:nvSpPr>
        <xdr:cNvPr id="41" name="Text Box 123932">
          <a:extLst>
            <a:ext uri="{FF2B5EF4-FFF2-40B4-BE49-F238E27FC236}">
              <a16:creationId xmlns:a16="http://schemas.microsoft.com/office/drawing/2014/main" id="{E3064B6F-B05E-4A22-BFF5-F8B882203258}"/>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155</xdr:row>
      <xdr:rowOff>0</xdr:rowOff>
    </xdr:from>
    <xdr:to>
      <xdr:col>8</xdr:col>
      <xdr:colOff>9525</xdr:colOff>
      <xdr:row>156</xdr:row>
      <xdr:rowOff>171450</xdr:rowOff>
    </xdr:to>
    <xdr:sp macro="" textlink="">
      <xdr:nvSpPr>
        <xdr:cNvPr id="42" name="Text Box 123931">
          <a:extLst>
            <a:ext uri="{FF2B5EF4-FFF2-40B4-BE49-F238E27FC236}">
              <a16:creationId xmlns:a16="http://schemas.microsoft.com/office/drawing/2014/main" id="{742FC76A-883D-479E-ABB1-BFC36AD3BF91}"/>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155</xdr:row>
      <xdr:rowOff>0</xdr:rowOff>
    </xdr:from>
    <xdr:to>
      <xdr:col>8</xdr:col>
      <xdr:colOff>9525</xdr:colOff>
      <xdr:row>156</xdr:row>
      <xdr:rowOff>171450</xdr:rowOff>
    </xdr:to>
    <xdr:sp macro="" textlink="">
      <xdr:nvSpPr>
        <xdr:cNvPr id="43" name="Text Box 123932">
          <a:extLst>
            <a:ext uri="{FF2B5EF4-FFF2-40B4-BE49-F238E27FC236}">
              <a16:creationId xmlns:a16="http://schemas.microsoft.com/office/drawing/2014/main" id="{FDBF99D3-62AE-4A6A-A38D-CCD60C73F60F}"/>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155</xdr:row>
      <xdr:rowOff>0</xdr:rowOff>
    </xdr:from>
    <xdr:to>
      <xdr:col>8</xdr:col>
      <xdr:colOff>9525</xdr:colOff>
      <xdr:row>157</xdr:row>
      <xdr:rowOff>133350</xdr:rowOff>
    </xdr:to>
    <xdr:sp macro="" textlink="">
      <xdr:nvSpPr>
        <xdr:cNvPr id="44" name="Text Box 123930">
          <a:extLst>
            <a:ext uri="{FF2B5EF4-FFF2-40B4-BE49-F238E27FC236}">
              <a16:creationId xmlns:a16="http://schemas.microsoft.com/office/drawing/2014/main" id="{8D3B30C7-0694-4A45-983E-B0C70949F547}"/>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155</xdr:row>
      <xdr:rowOff>0</xdr:rowOff>
    </xdr:from>
    <xdr:to>
      <xdr:col>8</xdr:col>
      <xdr:colOff>9525</xdr:colOff>
      <xdr:row>156</xdr:row>
      <xdr:rowOff>171450</xdr:rowOff>
    </xdr:to>
    <xdr:sp macro="" textlink="">
      <xdr:nvSpPr>
        <xdr:cNvPr id="45" name="Text Box 123931">
          <a:extLst>
            <a:ext uri="{FF2B5EF4-FFF2-40B4-BE49-F238E27FC236}">
              <a16:creationId xmlns:a16="http://schemas.microsoft.com/office/drawing/2014/main" id="{B72D7EB7-F260-4717-837B-744550A8759D}"/>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155</xdr:row>
      <xdr:rowOff>0</xdr:rowOff>
    </xdr:from>
    <xdr:to>
      <xdr:col>8</xdr:col>
      <xdr:colOff>9525</xdr:colOff>
      <xdr:row>156</xdr:row>
      <xdr:rowOff>171450</xdr:rowOff>
    </xdr:to>
    <xdr:sp macro="" textlink="">
      <xdr:nvSpPr>
        <xdr:cNvPr id="46" name="Text Box 123932">
          <a:extLst>
            <a:ext uri="{FF2B5EF4-FFF2-40B4-BE49-F238E27FC236}">
              <a16:creationId xmlns:a16="http://schemas.microsoft.com/office/drawing/2014/main" id="{E9B2A9A5-593F-41AD-82AF-3A1F62FF0E3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156</xdr:row>
      <xdr:rowOff>0</xdr:rowOff>
    </xdr:from>
    <xdr:to>
      <xdr:col>8</xdr:col>
      <xdr:colOff>9525</xdr:colOff>
      <xdr:row>157</xdr:row>
      <xdr:rowOff>171450</xdr:rowOff>
    </xdr:to>
    <xdr:sp macro="" textlink="">
      <xdr:nvSpPr>
        <xdr:cNvPr id="47" name="Text Box 123931">
          <a:extLst>
            <a:ext uri="{FF2B5EF4-FFF2-40B4-BE49-F238E27FC236}">
              <a16:creationId xmlns:a16="http://schemas.microsoft.com/office/drawing/2014/main" id="{B7BC109E-4552-4C2C-BA25-1B5782B29639}"/>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156</xdr:row>
      <xdr:rowOff>0</xdr:rowOff>
    </xdr:from>
    <xdr:to>
      <xdr:col>8</xdr:col>
      <xdr:colOff>9525</xdr:colOff>
      <xdr:row>157</xdr:row>
      <xdr:rowOff>171450</xdr:rowOff>
    </xdr:to>
    <xdr:sp macro="" textlink="">
      <xdr:nvSpPr>
        <xdr:cNvPr id="48" name="Text Box 123932">
          <a:extLst>
            <a:ext uri="{FF2B5EF4-FFF2-40B4-BE49-F238E27FC236}">
              <a16:creationId xmlns:a16="http://schemas.microsoft.com/office/drawing/2014/main" id="{96DA1391-F576-45E9-90CF-C4120845A9F6}"/>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156</xdr:row>
      <xdr:rowOff>0</xdr:rowOff>
    </xdr:from>
    <xdr:to>
      <xdr:col>8</xdr:col>
      <xdr:colOff>9525</xdr:colOff>
      <xdr:row>158</xdr:row>
      <xdr:rowOff>133350</xdr:rowOff>
    </xdr:to>
    <xdr:sp macro="" textlink="">
      <xdr:nvSpPr>
        <xdr:cNvPr id="49" name="Text Box 123930">
          <a:extLst>
            <a:ext uri="{FF2B5EF4-FFF2-40B4-BE49-F238E27FC236}">
              <a16:creationId xmlns:a16="http://schemas.microsoft.com/office/drawing/2014/main" id="{C90FD0BD-84B5-4750-AEB2-3B5A6BE030E3}"/>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156</xdr:row>
      <xdr:rowOff>0</xdr:rowOff>
    </xdr:from>
    <xdr:to>
      <xdr:col>8</xdr:col>
      <xdr:colOff>9525</xdr:colOff>
      <xdr:row>157</xdr:row>
      <xdr:rowOff>171450</xdr:rowOff>
    </xdr:to>
    <xdr:sp macro="" textlink="">
      <xdr:nvSpPr>
        <xdr:cNvPr id="50" name="Text Box 123931">
          <a:extLst>
            <a:ext uri="{FF2B5EF4-FFF2-40B4-BE49-F238E27FC236}">
              <a16:creationId xmlns:a16="http://schemas.microsoft.com/office/drawing/2014/main" id="{59D9AD51-32DE-4479-B6C9-80921FF8DAE1}"/>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156</xdr:row>
      <xdr:rowOff>0</xdr:rowOff>
    </xdr:from>
    <xdr:to>
      <xdr:col>8</xdr:col>
      <xdr:colOff>9525</xdr:colOff>
      <xdr:row>157</xdr:row>
      <xdr:rowOff>171450</xdr:rowOff>
    </xdr:to>
    <xdr:sp macro="" textlink="">
      <xdr:nvSpPr>
        <xdr:cNvPr id="51" name="Text Box 123932">
          <a:extLst>
            <a:ext uri="{FF2B5EF4-FFF2-40B4-BE49-F238E27FC236}">
              <a16:creationId xmlns:a16="http://schemas.microsoft.com/office/drawing/2014/main" id="{4E22AD1E-33D4-4FC1-A7EB-0491D9138078}"/>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157</xdr:row>
      <xdr:rowOff>0</xdr:rowOff>
    </xdr:from>
    <xdr:to>
      <xdr:col>8</xdr:col>
      <xdr:colOff>9525</xdr:colOff>
      <xdr:row>158</xdr:row>
      <xdr:rowOff>171450</xdr:rowOff>
    </xdr:to>
    <xdr:sp macro="" textlink="">
      <xdr:nvSpPr>
        <xdr:cNvPr id="52" name="Text Box 123931">
          <a:extLst>
            <a:ext uri="{FF2B5EF4-FFF2-40B4-BE49-F238E27FC236}">
              <a16:creationId xmlns:a16="http://schemas.microsoft.com/office/drawing/2014/main" id="{799BEFA3-9A7F-4EBC-A8B7-6D940286D8CE}"/>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157</xdr:row>
      <xdr:rowOff>0</xdr:rowOff>
    </xdr:from>
    <xdr:to>
      <xdr:col>8</xdr:col>
      <xdr:colOff>9525</xdr:colOff>
      <xdr:row>158</xdr:row>
      <xdr:rowOff>171450</xdr:rowOff>
    </xdr:to>
    <xdr:sp macro="" textlink="">
      <xdr:nvSpPr>
        <xdr:cNvPr id="53" name="Text Box 123932">
          <a:extLst>
            <a:ext uri="{FF2B5EF4-FFF2-40B4-BE49-F238E27FC236}">
              <a16:creationId xmlns:a16="http://schemas.microsoft.com/office/drawing/2014/main" id="{ED2659DE-5D7A-4506-A887-59888B9A2251}"/>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777875</xdr:colOff>
      <xdr:row>2</xdr:row>
      <xdr:rowOff>39688</xdr:rowOff>
    </xdr:from>
    <xdr:to>
      <xdr:col>16</xdr:col>
      <xdr:colOff>1847850</xdr:colOff>
      <xdr:row>2</xdr:row>
      <xdr:rowOff>373754</xdr:rowOff>
    </xdr:to>
    <xdr:pic>
      <xdr:nvPicPr>
        <xdr:cNvPr id="2" name="Picture 1" descr="SGAr2P">
          <a:extLst>
            <a:ext uri="{FF2B5EF4-FFF2-40B4-BE49-F238E27FC236}">
              <a16:creationId xmlns:a16="http://schemas.microsoft.com/office/drawing/2014/main" id="{9CA14E90-BD23-4E7F-910F-2E0BEFAD205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750425" y="407988"/>
          <a:ext cx="3175" cy="143566"/>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956749\Desktop\Syngenta\2020\File%20l&#224;m\11.%20Nov%202020\(20%20May)%204-Syn_POS05_2020%20-%20HR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MCHNG\SYNGENTA\SALARY\2008\Templates\Claim%20request%20(S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ADP%20CLIENTS\ADP\DOCUMENTS%20SENT%20TO%20ADP\UHRA%20DEFAULT%20CONNECTOR%20TESTING%20PROGRAM\DocumentSendCoding\LIF%20Generator%20Platform%20v1.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956749\Desktop\Syngenta\2021\File%20l&#224;m\08.%20Aug%202021\Copy%20of%20(Template)%20BANG%20CHAM%20CONG%20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T-Mar"/>
      <sheetName val="OT &amp; Meal"/>
      <sheetName val="Variance data"/>
      <sheetName val="Termination"/>
      <sheetName val="Sheet2"/>
      <sheetName val="Termination - Feb 2020"/>
      <sheetName val="Sheet1"/>
    </sheetNames>
    <sheetDataSet>
      <sheetData sheetId="0"/>
      <sheetData sheetId="1"/>
      <sheetData sheetId="2"/>
      <sheetData sheetId="3"/>
      <sheetData sheetId="4"/>
      <sheetData sheetId="5"/>
      <sheetData sheetId="6">
        <row r="5">
          <cell r="A5" t="str">
            <v>Resignation</v>
          </cell>
          <cell r="B5" t="str">
            <v>Yes</v>
          </cell>
        </row>
        <row r="6">
          <cell r="A6" t="str">
            <v>Transfer to Foregn Country</v>
          </cell>
          <cell r="B6" t="str">
            <v>No</v>
          </cell>
        </row>
        <row r="7">
          <cell r="A7" t="str">
            <v>Normal Retirement</v>
          </cell>
        </row>
        <row r="8">
          <cell r="A8" t="str">
            <v>Early Retirement</v>
          </cell>
        </row>
        <row r="9">
          <cell r="A9" t="str">
            <v>Semi retirement</v>
          </cell>
        </row>
        <row r="10">
          <cell r="A10" t="str">
            <v>End of Contract</v>
          </cell>
        </row>
        <row r="11">
          <cell r="A11" t="str">
            <v>Death</v>
          </cell>
        </row>
        <row r="12">
          <cell r="A12" t="str">
            <v>Redundancy</v>
          </cell>
        </row>
        <row r="13">
          <cell r="A13" t="str">
            <v>Death in the service</v>
          </cell>
        </row>
        <row r="14">
          <cell r="A14" t="str">
            <v>Dismissal with notice</v>
          </cell>
        </row>
        <row r="15">
          <cell r="A15" t="str">
            <v>Dismissal without notice</v>
          </cell>
        </row>
        <row r="16">
          <cell r="A16" t="str">
            <v>IA host to home</v>
          </cell>
        </row>
        <row r="17">
          <cell r="A17" t="str">
            <v>Compromise agreement</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vance Request"/>
      <sheetName val="Payment Request"/>
      <sheetName val="Cost center List"/>
      <sheetName val="T&amp;E Claim"/>
      <sheetName val="T&amp;E-Details"/>
      <sheetName val="Vendor list"/>
      <sheetName val="GL Account"/>
    </sheetNames>
    <sheetDataSet>
      <sheetData sheetId="0"/>
      <sheetData sheetId="1"/>
      <sheetData sheetId="2" refreshError="1">
        <row r="2">
          <cell r="B2">
            <v>468000</v>
          </cell>
        </row>
        <row r="3">
          <cell r="B3">
            <v>468030</v>
          </cell>
        </row>
        <row r="4">
          <cell r="B4">
            <v>468045</v>
          </cell>
        </row>
        <row r="5">
          <cell r="B5">
            <v>468050</v>
          </cell>
        </row>
        <row r="6">
          <cell r="B6">
            <v>468055</v>
          </cell>
        </row>
        <row r="7">
          <cell r="B7">
            <v>468060</v>
          </cell>
        </row>
        <row r="8">
          <cell r="B8">
            <v>468065</v>
          </cell>
        </row>
        <row r="9">
          <cell r="B9">
            <v>468080</v>
          </cell>
        </row>
        <row r="10">
          <cell r="B10">
            <v>468090</v>
          </cell>
        </row>
        <row r="11">
          <cell r="B11">
            <v>468100</v>
          </cell>
        </row>
        <row r="12">
          <cell r="B12">
            <v>468101</v>
          </cell>
        </row>
        <row r="13">
          <cell r="B13">
            <v>468102</v>
          </cell>
        </row>
        <row r="14">
          <cell r="B14">
            <v>468103</v>
          </cell>
        </row>
        <row r="15">
          <cell r="B15">
            <v>468104</v>
          </cell>
        </row>
        <row r="16">
          <cell r="B16">
            <v>468200</v>
          </cell>
        </row>
        <row r="17">
          <cell r="B17">
            <v>468201</v>
          </cell>
        </row>
        <row r="18">
          <cell r="B18">
            <v>468220</v>
          </cell>
        </row>
        <row r="19">
          <cell r="B19">
            <v>468221</v>
          </cell>
        </row>
        <row r="20">
          <cell r="B20">
            <v>468222</v>
          </cell>
        </row>
        <row r="21">
          <cell r="B21">
            <v>468223</v>
          </cell>
        </row>
        <row r="22">
          <cell r="B22">
            <v>468224</v>
          </cell>
        </row>
        <row r="23">
          <cell r="B23">
            <v>468225</v>
          </cell>
        </row>
        <row r="24">
          <cell r="B24">
            <v>468226</v>
          </cell>
        </row>
        <row r="25">
          <cell r="B25">
            <v>468227</v>
          </cell>
        </row>
        <row r="26">
          <cell r="B26">
            <v>468228</v>
          </cell>
        </row>
        <row r="27">
          <cell r="B27">
            <v>468229</v>
          </cell>
        </row>
        <row r="28">
          <cell r="B28">
            <v>468230</v>
          </cell>
        </row>
        <row r="29">
          <cell r="B29">
            <v>468231</v>
          </cell>
        </row>
        <row r="30">
          <cell r="B30">
            <v>468232</v>
          </cell>
        </row>
        <row r="31">
          <cell r="B31">
            <v>468233</v>
          </cell>
        </row>
        <row r="32">
          <cell r="B32">
            <v>468234</v>
          </cell>
        </row>
        <row r="33">
          <cell r="B33">
            <v>468301</v>
          </cell>
        </row>
        <row r="34">
          <cell r="B34">
            <v>468302</v>
          </cell>
        </row>
        <row r="35">
          <cell r="B35">
            <v>468303</v>
          </cell>
        </row>
        <row r="36">
          <cell r="B36">
            <v>468304</v>
          </cell>
        </row>
        <row r="37">
          <cell r="B37">
            <v>468305</v>
          </cell>
        </row>
        <row r="38">
          <cell r="B38">
            <v>468306</v>
          </cell>
        </row>
        <row r="39">
          <cell r="B39">
            <v>468307</v>
          </cell>
        </row>
        <row r="40">
          <cell r="B40">
            <v>468308</v>
          </cell>
        </row>
        <row r="41">
          <cell r="B41">
            <v>468309</v>
          </cell>
        </row>
        <row r="42">
          <cell r="B42">
            <v>468310</v>
          </cell>
        </row>
        <row r="43">
          <cell r="B43">
            <v>468400</v>
          </cell>
        </row>
        <row r="44">
          <cell r="B44">
            <v>468401</v>
          </cell>
        </row>
        <row r="45">
          <cell r="B45">
            <v>468402</v>
          </cell>
        </row>
        <row r="46">
          <cell r="B46">
            <v>468403</v>
          </cell>
        </row>
        <row r="47">
          <cell r="B47">
            <v>468404</v>
          </cell>
        </row>
        <row r="48">
          <cell r="B48">
            <v>468405</v>
          </cell>
        </row>
        <row r="49">
          <cell r="B49">
            <v>468500</v>
          </cell>
        </row>
      </sheetData>
      <sheetData sheetId="3"/>
      <sheetData sheetId="4"/>
      <sheetData sheetId="5" refreshError="1">
        <row r="3">
          <cell r="A3" t="str">
            <v>ACTION FOR ENTERPRISE</v>
          </cell>
        </row>
        <row r="4">
          <cell r="A4" t="str">
            <v>Agriculture Faculty An Giang Univer</v>
          </cell>
        </row>
        <row r="5">
          <cell r="A5" t="str">
            <v>AIA_VIETNAM</v>
          </cell>
        </row>
        <row r="6">
          <cell r="A6" t="str">
            <v>AIR FRANCE</v>
          </cell>
        </row>
        <row r="7">
          <cell r="A7" t="str">
            <v>AMCHAM HOCHIMINH</v>
          </cell>
        </row>
        <row r="8">
          <cell r="A8" t="str">
            <v>Angela Arnold</v>
          </cell>
        </row>
        <row r="9">
          <cell r="A9" t="str">
            <v>BACH VAN CAM</v>
          </cell>
        </row>
        <row r="10">
          <cell r="A10" t="str">
            <v>BAO DOI NGOAI VN ECONOMICS NEWS</v>
          </cell>
        </row>
        <row r="11">
          <cell r="A11" t="str">
            <v>BAO HIEM VIET NAM</v>
          </cell>
        </row>
        <row r="12">
          <cell r="A12" t="str">
            <v>BAO HIEM XA HOI TINH DONG NAI</v>
          </cell>
        </row>
        <row r="13">
          <cell r="A13" t="str">
            <v>BAO KINH TE NONG THON</v>
          </cell>
        </row>
        <row r="14">
          <cell r="A14" t="str">
            <v>BAO MINH SAI GON</v>
          </cell>
        </row>
        <row r="15">
          <cell r="A15" t="str">
            <v>BAO NONG NGHIEP VIETNAM</v>
          </cell>
        </row>
        <row r="16">
          <cell r="A16" t="str">
            <v>BAO THANH NIEN</v>
          </cell>
        </row>
        <row r="17">
          <cell r="A17" t="str">
            <v>BAO TUOI TRE</v>
          </cell>
        </row>
        <row r="18">
          <cell r="A18" t="str">
            <v>BENH VIEN VIET PHAP</v>
          </cell>
        </row>
        <row r="19">
          <cell r="A19" t="str">
            <v>BIENHOA-VN-LOA</v>
          </cell>
        </row>
        <row r="20">
          <cell r="A20" t="str">
            <v>Bui Le Phi</v>
          </cell>
        </row>
        <row r="21">
          <cell r="A21" t="str">
            <v>Bui Ngoc Dong</v>
          </cell>
        </row>
        <row r="22">
          <cell r="A22" t="str">
            <v>BUI PHAM NGOC NGUON</v>
          </cell>
        </row>
        <row r="23">
          <cell r="A23" t="str">
            <v>Bui Phuc Khanh</v>
          </cell>
        </row>
        <row r="24">
          <cell r="A24" t="str">
            <v>BURSON MARSTELLER (S.E.A) PTE LTD</v>
          </cell>
        </row>
        <row r="25">
          <cell r="A25" t="str">
            <v>BUU DIEN THANH PHO BIEN HOA</v>
          </cell>
        </row>
        <row r="26">
          <cell r="A26" t="str">
            <v>BUU DIEN TRUNG TAM GIA DINH</v>
          </cell>
        </row>
        <row r="27">
          <cell r="A27" t="str">
            <v>BUU DIEN TRUNG TAM SAI GON</v>
          </cell>
        </row>
        <row r="28">
          <cell r="A28" t="str">
            <v>CALENDARIA AG</v>
          </cell>
        </row>
        <row r="29">
          <cell r="A29" t="str">
            <v>Canh Ky</v>
          </cell>
        </row>
        <row r="30">
          <cell r="A30" t="str">
            <v>Cao Son Hoa</v>
          </cell>
        </row>
        <row r="31">
          <cell r="A31" t="str">
            <v>CARAVELLE HOTEL</v>
          </cell>
        </row>
        <row r="32">
          <cell r="A32" t="str">
            <v>CDMA MOBILE PHONE CENTER-S TELECOM</v>
          </cell>
        </row>
        <row r="33">
          <cell r="A33" t="str">
            <v>CH ANH HONG</v>
          </cell>
        </row>
        <row r="34">
          <cell r="A34" t="str">
            <v>CH BAN VT-KT MAY PHOTO NGUYEN TUAN</v>
          </cell>
        </row>
        <row r="35">
          <cell r="A35" t="str">
            <v>CH VPP TONG HOP PHUONG NOI</v>
          </cell>
        </row>
        <row r="36">
          <cell r="A36" t="str">
            <v>CH. KD DO DIEN NGUYEN MINH HIEU</v>
          </cell>
        </row>
        <row r="37">
          <cell r="A37" t="str">
            <v>CHAU VAN TOAN</v>
          </cell>
        </row>
        <row r="38">
          <cell r="A38" t="str">
            <v>CHI CUC BAO VE THUC VAT DAK LAK</v>
          </cell>
        </row>
        <row r="39">
          <cell r="A39" t="str">
            <v>CHI CUC BAO VE THUC VAT DONG NAI</v>
          </cell>
        </row>
        <row r="40">
          <cell r="A40" t="str">
            <v>CHI CUC BAO VE THUC VAT HA TAY</v>
          </cell>
        </row>
        <row r="41">
          <cell r="A41" t="str">
            <v>CHI CUC BAO VE THUC VAT TINH BAC GI</v>
          </cell>
        </row>
        <row r="42">
          <cell r="A42" t="str">
            <v>CHI CUC BAO VE THUC VAT TINH BINH D</v>
          </cell>
        </row>
        <row r="43">
          <cell r="A43" t="str">
            <v>CHI CUC BAO VE THUC VAT TINH QUANG</v>
          </cell>
        </row>
        <row r="44">
          <cell r="A44" t="str">
            <v>CHI CUC BAO VE THUC VAT VINH PHUC</v>
          </cell>
        </row>
        <row r="45">
          <cell r="A45" t="str">
            <v>CHI CUC BVTV DONG NAI</v>
          </cell>
        </row>
        <row r="46">
          <cell r="A46" t="str">
            <v>CHI CUC BVTV THAI BINH</v>
          </cell>
        </row>
        <row r="47">
          <cell r="A47" t="str">
            <v>CHI CUC BVTV TINH LAM DONG</v>
          </cell>
        </row>
        <row r="48">
          <cell r="A48" t="str">
            <v>CHI CUC TIEU CHUAN DO LUONG CHAT LU</v>
          </cell>
        </row>
        <row r="49">
          <cell r="A49" t="str">
            <v>CHI NHANH CONG TY TNHH DAU TU-XAY D</v>
          </cell>
        </row>
        <row r="50">
          <cell r="A50" t="str">
            <v>CHI NHANH CTY TNHH KT CN DIETHELM</v>
          </cell>
        </row>
        <row r="51">
          <cell r="A51" t="str">
            <v>CHI NHANH TW HOI MIEN NAM (VACVINA)</v>
          </cell>
        </row>
        <row r="52">
          <cell r="A52" t="str">
            <v>CHI NHANH TW HOI MIEN NAM (VACVINA)</v>
          </cell>
        </row>
        <row r="53">
          <cell r="A53" t="str">
            <v>Chu Viet Ha</v>
          </cell>
        </row>
        <row r="54">
          <cell r="A54" t="str">
            <v>CIGNA LIFE INSURANCE CO. OF EUROPE</v>
          </cell>
        </row>
        <row r="55">
          <cell r="A55" t="str">
            <v>CLEARPACK SINGAPORE PTE., LTD</v>
          </cell>
        </row>
        <row r="56">
          <cell r="A56" t="str">
            <v>CN 1 CTY TNHH TM QUANG ANH</v>
          </cell>
        </row>
        <row r="57">
          <cell r="A57" t="str">
            <v>CN BAO NONG NGHIEP VN TAI TP.HCM</v>
          </cell>
        </row>
        <row r="58">
          <cell r="A58" t="str">
            <v>CN CTY CP DL TAN DINH FIDITOURIST</v>
          </cell>
        </row>
        <row r="59">
          <cell r="A59" t="str">
            <v>CN CTY CP PTRIEN DTU CONG NGHE FPT-</v>
          </cell>
        </row>
        <row r="60">
          <cell r="A60" t="str">
            <v>CN CTY CP VAT TU TONG HOP HAI PHONG</v>
          </cell>
        </row>
        <row r="61">
          <cell r="A61" t="str">
            <v>CN CTY CP VIEN THONG FPT</v>
          </cell>
        </row>
        <row r="62">
          <cell r="A62" t="str">
            <v>CN CTY CPHH GOM SU TOAN QUOC</v>
          </cell>
        </row>
        <row r="63">
          <cell r="A63" t="str">
            <v>CN CTY TNHH CHE BIEN LAM SAN PHUC X</v>
          </cell>
        </row>
        <row r="64">
          <cell r="A64" t="str">
            <v>CN CTY TNHH HE THONG THONG TIN FPT</v>
          </cell>
        </row>
        <row r="65">
          <cell r="A65" t="str">
            <v>CN CTY TNHH KT &amp; TM TIEN THANH</v>
          </cell>
        </row>
        <row r="66">
          <cell r="A66" t="str">
            <v>CN CTY TNHH MOT THANH VIEN AN PHU</v>
          </cell>
        </row>
        <row r="67">
          <cell r="A67" t="str">
            <v>CN CTY TNHH NGHIEN CUU DONG DUONG</v>
          </cell>
        </row>
        <row r="68">
          <cell r="A68" t="str">
            <v>CN CTY TNHH RONG BAY</v>
          </cell>
        </row>
        <row r="69">
          <cell r="A69" t="str">
            <v>CN CTY TNHH TM DV THE GIA</v>
          </cell>
        </row>
        <row r="70">
          <cell r="A70" t="str">
            <v>CN CTY TNHH VAN TAI HANG DAU</v>
          </cell>
        </row>
        <row r="71">
          <cell r="A71" t="str">
            <v>CN CTY VIEN THONG QUAN DOI</v>
          </cell>
        </row>
        <row r="72">
          <cell r="A72" t="str">
            <v>CN DNNN CTY 622</v>
          </cell>
        </row>
        <row r="73">
          <cell r="A73" t="str">
            <v>CN TC GIAO DUC&amp;DAO TAO APOLLO VN</v>
          </cell>
        </row>
        <row r="74">
          <cell r="A74" t="str">
            <v>CN. CTY TNHH KT &amp; TM TIEN THANH</v>
          </cell>
        </row>
        <row r="75">
          <cell r="A75" t="str">
            <v>CN.CTY TNHH THIEN HOA AN</v>
          </cell>
        </row>
        <row r="76">
          <cell r="A76" t="str">
            <v>CO KHI HUY HOANG</v>
          </cell>
        </row>
        <row r="77">
          <cell r="A77" t="str">
            <v>CO SO HOA CANH GIA VIEN</v>
          </cell>
        </row>
        <row r="78">
          <cell r="A78" t="str">
            <v>CO SO KHANH HUNG</v>
          </cell>
        </row>
        <row r="79">
          <cell r="A79" t="str">
            <v>CO SO LAM SANG</v>
          </cell>
        </row>
        <row r="80">
          <cell r="A80" t="str">
            <v>CO SO MINH THU</v>
          </cell>
        </row>
        <row r="81">
          <cell r="A81" t="str">
            <v>CO SO NAM KHUONG</v>
          </cell>
        </row>
        <row r="82">
          <cell r="A82" t="str">
            <v>CO SO NGUYEN HUU TRI</v>
          </cell>
        </row>
        <row r="83">
          <cell r="A83" t="str">
            <v>CO SO NHAT TAM</v>
          </cell>
        </row>
        <row r="84">
          <cell r="A84" t="str">
            <v>CO SO THANH PHUONG</v>
          </cell>
        </row>
        <row r="85">
          <cell r="A85" t="str">
            <v>CO SO TRANG THANH</v>
          </cell>
        </row>
        <row r="86">
          <cell r="A86" t="str">
            <v>CO SO TTNT QUANG CHIEN</v>
          </cell>
        </row>
        <row r="87">
          <cell r="A87" t="str">
            <v>CO SO VIET HUNG</v>
          </cell>
        </row>
        <row r="88">
          <cell r="A88" t="str">
            <v>CONG TY CO PHAN HOP NHAT VIET NAM</v>
          </cell>
        </row>
        <row r="89">
          <cell r="A89" t="str">
            <v>CONG TY CO PHAN MAI LINH</v>
          </cell>
        </row>
        <row r="90">
          <cell r="A90" t="str">
            <v>CONG TY CO PHAN SAI GON NGOI SAO</v>
          </cell>
        </row>
        <row r="91">
          <cell r="A91" t="str">
            <v>CONG TY CO PHAN TAN DA</v>
          </cell>
        </row>
        <row r="92">
          <cell r="A92" t="str">
            <v>CONG TY CO PHAN TAN THANH DO(CITY F</v>
          </cell>
        </row>
        <row r="93">
          <cell r="A93" t="str">
            <v>CONG TY CO PHAN THANG MAY THIEN NAM</v>
          </cell>
        </row>
        <row r="94">
          <cell r="A94" t="str">
            <v>Cong ty co phan thong tin Viet Nam</v>
          </cell>
        </row>
        <row r="95">
          <cell r="A95" t="str">
            <v>CONG TY CO PHAN VON</v>
          </cell>
        </row>
        <row r="96">
          <cell r="A96" t="str">
            <v>CONG TY CP THIET BI Y TE VIMEC</v>
          </cell>
        </row>
        <row r="97">
          <cell r="A97" t="str">
            <v>CONG TY DU LICH HOA BINH</v>
          </cell>
        </row>
        <row r="98">
          <cell r="A98" t="str">
            <v>CONG TY PHAT TRIEN HA TANG TIEN DU</v>
          </cell>
        </row>
        <row r="99">
          <cell r="A99" t="str">
            <v>CONG TY TM BICH HIEN</v>
          </cell>
        </row>
        <row r="100">
          <cell r="A100" t="str">
            <v>CONG TY TNHH BENH VIEN HONG NGOC</v>
          </cell>
        </row>
        <row r="101">
          <cell r="A101" t="str">
            <v>CONG TY TNHH DICH VU DU LICH TU TRA</v>
          </cell>
        </row>
        <row r="102">
          <cell r="A102" t="str">
            <v>CONG TY TNHH DU LICH THIEN THANH</v>
          </cell>
        </row>
        <row r="103">
          <cell r="A103" t="str">
            <v>CONG TY TNHH HUYNH THY</v>
          </cell>
        </row>
        <row r="104">
          <cell r="A104" t="str">
            <v>CONG TY TNHH MAY THEU NON DONG TAM</v>
          </cell>
        </row>
        <row r="105">
          <cell r="A105" t="str">
            <v>Cong ty TNHH Minh Giang</v>
          </cell>
        </row>
        <row r="106">
          <cell r="A106" t="str">
            <v>CONG TY TNHH NGUYEN TAN(FANATIC FIL</v>
          </cell>
        </row>
        <row r="107">
          <cell r="A107" t="str">
            <v>CONG TY TNHH PICO TPHCM</v>
          </cell>
        </row>
        <row r="108">
          <cell r="A108" t="str">
            <v>CONG TY TNHH QUANG CAO DUY NGUYEN</v>
          </cell>
        </row>
        <row r="109">
          <cell r="A109" t="str">
            <v>CONG TY TNHH SX TM DV TRUONG HANH</v>
          </cell>
        </row>
        <row r="110">
          <cell r="A110" t="str">
            <v>CONG TY TNHH SX-TM-DV TAI DUC</v>
          </cell>
        </row>
        <row r="111">
          <cell r="A111" t="str">
            <v>Cong ty TNHH Tai Tam</v>
          </cell>
        </row>
        <row r="112">
          <cell r="A112" t="str">
            <v>CONG TY TNHH THUONG MAI HOANG HA</v>
          </cell>
        </row>
        <row r="113">
          <cell r="A113" t="str">
            <v>CONG TY TNHH TIEP THI NONG COT</v>
          </cell>
        </row>
        <row r="114">
          <cell r="A114" t="str">
            <v>CONG TY TNHH TM.DV B.T.K</v>
          </cell>
        </row>
        <row r="115">
          <cell r="A115" t="str">
            <v>CONG TY TNHH TM-DV DAI DAT TIEN</v>
          </cell>
        </row>
        <row r="116">
          <cell r="A116" t="str">
            <v>CONG TY TNHH TRUYEN THONG WPP</v>
          </cell>
        </row>
        <row r="117">
          <cell r="A117" t="str">
            <v>CONG TY TNHH VIDEO HAI H</v>
          </cell>
        </row>
        <row r="118">
          <cell r="A118" t="str">
            <v>CONG TY TNHH VIET BAO LONG</v>
          </cell>
        </row>
        <row r="119">
          <cell r="A119" t="str">
            <v>CQ DD BAO DOI NGOAI VN ECONOMIC NEW</v>
          </cell>
        </row>
        <row r="120">
          <cell r="A120" t="str">
            <v>CS NHUA DUC HUNG</v>
          </cell>
        </row>
        <row r="121">
          <cell r="A121" t="str">
            <v>CS QUAN SAN</v>
          </cell>
        </row>
        <row r="122">
          <cell r="A122" t="str">
            <v>CS SAN XUAT THIET BI CO Y HOA</v>
          </cell>
        </row>
        <row r="123">
          <cell r="A123" t="str">
            <v>CS THIET BI PCCC PHUONG NAM</v>
          </cell>
        </row>
        <row r="124">
          <cell r="A124" t="str">
            <v>CS TRANG TRI NOI THAT QUANG CHIEN</v>
          </cell>
        </row>
        <row r="125">
          <cell r="A125" t="str">
            <v>CT TNHH TIN HOC VA TM CHAN CHINH</v>
          </cell>
        </row>
        <row r="126">
          <cell r="A126" t="str">
            <v>CTCP GIAI PHAP CN THONG TIN DIA LY</v>
          </cell>
        </row>
        <row r="127">
          <cell r="A127" t="str">
            <v>CTY 489 - BQP</v>
          </cell>
        </row>
        <row r="128">
          <cell r="A128" t="str">
            <v>CTY AN DIEN</v>
          </cell>
        </row>
        <row r="129">
          <cell r="A129" t="str">
            <v>CTY BAO BI NHUA TAN TIEN</v>
          </cell>
        </row>
        <row r="130">
          <cell r="A130" t="str">
            <v>CTY BAO HIEM TPHCM - CN SAI GON</v>
          </cell>
        </row>
        <row r="131">
          <cell r="A131" t="str">
            <v>CTY CHO THUE TAI CHINH ANZ-VTRAC</v>
          </cell>
        </row>
        <row r="132">
          <cell r="A132" t="str">
            <v>CTY CO PHAN GIONG CAY TRONG NONG TI</v>
          </cell>
        </row>
        <row r="133">
          <cell r="A133" t="str">
            <v>CTY CO PHAN SX TM TAM GIANG</v>
          </cell>
        </row>
        <row r="134">
          <cell r="A134" t="str">
            <v>CTY CO PHAN TV DT &amp; XD SAI GON(SICC</v>
          </cell>
        </row>
        <row r="135">
          <cell r="A135" t="str">
            <v>CTY CP ACHISON</v>
          </cell>
        </row>
        <row r="136">
          <cell r="A136" t="str">
            <v>CTY CP BACH HOA MIEN NAM</v>
          </cell>
        </row>
        <row r="137">
          <cell r="A137" t="str">
            <v>CTY CP BAO BI BIEN HOA</v>
          </cell>
        </row>
        <row r="138">
          <cell r="A138" t="str">
            <v>CTY CP BAO BI BIEN HOA</v>
          </cell>
        </row>
        <row r="139">
          <cell r="A139" t="str">
            <v>CTY CP BAO HIEM VIEN DONG (VASS)</v>
          </cell>
        </row>
        <row r="140">
          <cell r="A140" t="str">
            <v>CTY CP BVTV AN GIANG</v>
          </cell>
        </row>
        <row r="141">
          <cell r="A141" t="str">
            <v>CTY CP CUNG UNG DICH VU HANG KHONG</v>
          </cell>
        </row>
        <row r="142">
          <cell r="A142" t="str">
            <v>CTY CP DAI THANH</v>
          </cell>
        </row>
        <row r="143">
          <cell r="A143" t="str">
            <v>CTY CP DANA - CN BINH DINH</v>
          </cell>
        </row>
        <row r="144">
          <cell r="A144" t="str">
            <v>CTY CP DAU TU &amp; THUONG MAI NGUYEN K</v>
          </cell>
        </row>
        <row r="145">
          <cell r="A145" t="str">
            <v>CTY CP DICH VU SONADEZI</v>
          </cell>
        </row>
        <row r="146">
          <cell r="A146" t="str">
            <v>CTY CP DICH VU SUA CHUA O TO QUOC T</v>
          </cell>
        </row>
        <row r="147">
          <cell r="A147" t="str">
            <v>CTY CP DT &amp; TM TAY FORD</v>
          </cell>
        </row>
        <row r="148">
          <cell r="A148" t="str">
            <v>CTY CP DU LICH DNAI - KS HOA BINH</v>
          </cell>
        </row>
        <row r="149">
          <cell r="A149" t="str">
            <v>CTY CP DU LICH TAN DINH FIDITOURIST</v>
          </cell>
        </row>
        <row r="150">
          <cell r="A150" t="str">
            <v>CTY CP DV THOP SAIGON (SAVICO)</v>
          </cell>
        </row>
        <row r="151">
          <cell r="A151" t="str">
            <v>CTY CP DV TONG HOP SAI GON(SAVICO)</v>
          </cell>
        </row>
        <row r="152">
          <cell r="A152" t="str">
            <v>CTY CP IN NHAN HANG AN LAC</v>
          </cell>
        </row>
        <row r="153">
          <cell r="A153" t="str">
            <v>CTY CP IN NHAN HANG AN LAC</v>
          </cell>
        </row>
        <row r="154">
          <cell r="A154" t="str">
            <v>CTY CP IN PHAN VAN MANG</v>
          </cell>
        </row>
        <row r="155">
          <cell r="A155" t="str">
            <v>CTY CP KHO VAN &amp; DV TM (VINATRANCO)</v>
          </cell>
        </row>
        <row r="156">
          <cell r="A156" t="str">
            <v>CTY CP KHU TRUNG &amp; GIAM DINH VN</v>
          </cell>
        </row>
        <row r="157">
          <cell r="A157" t="str">
            <v>CTY CP KHU TRUNG GIAM DINH VN</v>
          </cell>
        </row>
        <row r="158">
          <cell r="A158" t="str">
            <v>CTY CP LE BAO MINH</v>
          </cell>
        </row>
        <row r="159">
          <cell r="A159" t="str">
            <v>CTY CP PT&amp;T</v>
          </cell>
        </row>
        <row r="160">
          <cell r="A160" t="str">
            <v>CTY CP QUANG CAO NHAT</v>
          </cell>
        </row>
        <row r="161">
          <cell r="A161" t="str">
            <v>CTY CP SX TM THIEN LONG</v>
          </cell>
        </row>
        <row r="162">
          <cell r="A162" t="str">
            <v>CTY CP TAP DOAN MAI LINH DONG NAM B</v>
          </cell>
        </row>
        <row r="163">
          <cell r="A163" t="str">
            <v>CTY CP THANG LONG</v>
          </cell>
        </row>
        <row r="164">
          <cell r="A164" t="str">
            <v>CTY CP THIET BI BAO HO LAO DONG</v>
          </cell>
        </row>
        <row r="165">
          <cell r="A165" t="str">
            <v>CTY CP TM CAU GIAY</v>
          </cell>
        </row>
        <row r="166">
          <cell r="A166" t="str">
            <v>CTY CP TM DL &amp; DV V.TAI TOAN CAU</v>
          </cell>
        </row>
        <row r="167">
          <cell r="A167" t="str">
            <v>CTY CP TM DV BAO VE LONG HAI</v>
          </cell>
        </row>
        <row r="168">
          <cell r="A168" t="str">
            <v>CTY CP TOYOTA DONG SAI GON</v>
          </cell>
        </row>
        <row r="169">
          <cell r="A169" t="str">
            <v>CTY CP TRUONG DAO TAO NGUON</v>
          </cell>
        </row>
        <row r="170">
          <cell r="A170" t="str">
            <v>CTY CP VAT TU KT NONG NGHIEP BAC GI</v>
          </cell>
        </row>
        <row r="171">
          <cell r="A171" t="str">
            <v>CTY CP VAT TU KY THUAT NN BAC GIANG</v>
          </cell>
        </row>
        <row r="172">
          <cell r="A172" t="str">
            <v>CTY CP VAT TU VAN TAI D.N.A</v>
          </cell>
        </row>
        <row r="173">
          <cell r="A173" t="str">
            <v>CTY CP XAY DUNG TU VAN SAI GON</v>
          </cell>
        </row>
        <row r="174">
          <cell r="A174" t="str">
            <v>CTY CP XNK BIEN HOA(BIHIMEX)</v>
          </cell>
        </row>
        <row r="175">
          <cell r="A175" t="str">
            <v>CTY CP XNK BIEN HOA(BIHIMEX)</v>
          </cell>
        </row>
        <row r="176">
          <cell r="A176" t="str">
            <v>CTY CUNG UNG KY THUAT &amp; SX - TECAPR</v>
          </cell>
        </row>
        <row r="177">
          <cell r="A177" t="str">
            <v>CTY DIEN BAO DIEN THOAI DONG NAI</v>
          </cell>
        </row>
        <row r="178">
          <cell r="A178" t="str">
            <v>CTY DL DVU HONG HA - KS HONG HA</v>
          </cell>
        </row>
        <row r="179">
          <cell r="A179" t="str">
            <v>CTY DV MOI TRUONG DO THI BIEN HOA</v>
          </cell>
        </row>
        <row r="180">
          <cell r="A180" t="str">
            <v>CTY DV VIEN THONG DAI THAI BINH</v>
          </cell>
        </row>
        <row r="181">
          <cell r="A181" t="str">
            <v>CTY DV VIEN THONG SAI GON</v>
          </cell>
        </row>
        <row r="182">
          <cell r="A182" t="str">
            <v>CTY GIONG CAY TRONG &amp; DV NN TINH HA</v>
          </cell>
        </row>
        <row r="183">
          <cell r="A183" t="str">
            <v>CTY HOI CHO T.LAM QTE C.THO</v>
          </cell>
        </row>
        <row r="184">
          <cell r="A184" t="str">
            <v>CTY KD CAN HO VAN PHONG SAI SON</v>
          </cell>
        </row>
        <row r="185">
          <cell r="A185" t="str">
            <v>CTY KD THIET BI CONG NGHIEP - CN HC</v>
          </cell>
        </row>
        <row r="186">
          <cell r="A186" t="str">
            <v>CTY LD  VAN TAI CONTAINER NICE VINA</v>
          </cell>
        </row>
        <row r="187">
          <cell r="A187" t="str">
            <v>CTY LD DAI DUONG</v>
          </cell>
        </row>
        <row r="188">
          <cell r="A188" t="str">
            <v>CTY LD Du Lich EXOTISSIMO-CESAIS</v>
          </cell>
        </row>
        <row r="189">
          <cell r="A189" t="str">
            <v>CTY LD KHACH SAN SUNWAY HA NOI</v>
          </cell>
        </row>
        <row r="190">
          <cell r="A190" t="str">
            <v>CTY LD LAVIE</v>
          </cell>
        </row>
        <row r="191">
          <cell r="A191" t="str">
            <v>CTY OSCAT / AEA VIETNAM</v>
          </cell>
        </row>
        <row r="192">
          <cell r="A192" t="str">
            <v>CTY PHAT TRIEN KCN BIEN HOA</v>
          </cell>
        </row>
        <row r="193">
          <cell r="A193" t="str">
            <v>CTY PHAT TRIEN KCN BIEN HOA</v>
          </cell>
        </row>
        <row r="194">
          <cell r="A194" t="str">
            <v>CTY QUOC TE HO TAY</v>
          </cell>
        </row>
        <row r="195">
          <cell r="A195" t="str">
            <v>CTY SX &amp; TM HA YEN</v>
          </cell>
        </row>
        <row r="196">
          <cell r="A196" t="str">
            <v>CTY SX KD - XNK GIAY IN BAO BI LIKS</v>
          </cell>
        </row>
        <row r="197">
          <cell r="A197" t="str">
            <v>CTY SX TM XNK TAY NAM</v>
          </cell>
        </row>
        <row r="198">
          <cell r="A198" t="str">
            <v>CTY THIET BI &amp; SAN PHAM AN TOAN VN</v>
          </cell>
        </row>
        <row r="199">
          <cell r="A199" t="str">
            <v>CTY TM &amp; DV OTO FORD (DANAFORD)</v>
          </cell>
        </row>
        <row r="200">
          <cell r="A200" t="str">
            <v>CTY TNHH 1 THANH VIEN DAU KHI TP.HC</v>
          </cell>
        </row>
        <row r="201">
          <cell r="A201" t="str">
            <v>CTY TNHH 3M VIET NAM</v>
          </cell>
        </row>
        <row r="202">
          <cell r="A202" t="str">
            <v>CTY TNHH ACE(VIET NAM)</v>
          </cell>
        </row>
        <row r="203">
          <cell r="A203" t="str">
            <v>CTY TNHH AMIS</v>
          </cell>
        </row>
        <row r="204">
          <cell r="A204" t="str">
            <v>CTY TNHH AN TOAN &amp; PHONG CHAY</v>
          </cell>
        </row>
        <row r="205">
          <cell r="A205" t="str">
            <v>CTY TNHH ANH VU</v>
          </cell>
        </row>
        <row r="206">
          <cell r="A206" t="str">
            <v>CTY TNHH APPLE TREE</v>
          </cell>
        </row>
        <row r="207">
          <cell r="A207" t="str">
            <v>CTY TNHH ATLAS COPCO VIETNAM</v>
          </cell>
        </row>
        <row r="208">
          <cell r="A208" t="str">
            <v>CTY TNHH BAO BI HOANG HA</v>
          </cell>
        </row>
        <row r="209">
          <cell r="A209" t="str">
            <v>CTY TNHH BAO HIEM NHAM THO PRUDENTI</v>
          </cell>
        </row>
        <row r="210">
          <cell r="A210" t="str">
            <v>CTY TNHH BENH VIEN HONG NGOC</v>
          </cell>
        </row>
        <row r="211">
          <cell r="A211" t="str">
            <v>CTY TNHH BUU CHINH VIETTEL</v>
          </cell>
        </row>
        <row r="212">
          <cell r="A212" t="str">
            <v>CTY TNHH CAO SU KY THUAT THANH MY</v>
          </cell>
        </row>
        <row r="213">
          <cell r="A213" t="str">
            <v>CTY TNHH CAO SU KY THUAT THANH MY</v>
          </cell>
        </row>
        <row r="214">
          <cell r="A214" t="str">
            <v>CTY TNHH CAO SU VIET</v>
          </cell>
        </row>
        <row r="215">
          <cell r="A215" t="str">
            <v>CTY TNHH CHE TAO MAY A.K.B</v>
          </cell>
        </row>
        <row r="216">
          <cell r="A216" t="str">
            <v>CTY TNHH CHUYEN ANH</v>
          </cell>
        </row>
        <row r="217">
          <cell r="A217" t="str">
            <v>CTY TNHH CO DIEN LANH DONG SAPA</v>
          </cell>
        </row>
        <row r="218">
          <cell r="A218" t="str">
            <v>CTY TNHH CO KHI DUY KHANH</v>
          </cell>
        </row>
        <row r="219">
          <cell r="A219" t="str">
            <v>CTY TNHH CONG NGHE PHAN MEM VIET NE</v>
          </cell>
        </row>
        <row r="220">
          <cell r="A220" t="str">
            <v>CTY TNHH CONG NGHIEP CAO SU TAJAN</v>
          </cell>
        </row>
        <row r="221">
          <cell r="A221" t="str">
            <v>CTY TNHH CONG NGHIEP FUSHENG (VN)</v>
          </cell>
        </row>
        <row r="222">
          <cell r="A222" t="str">
            <v>CTY TNHH CONG NGHIEP T.S.P</v>
          </cell>
        </row>
        <row r="223">
          <cell r="A223" t="str">
            <v>CTY TNHH DIEN LANH HON</v>
          </cell>
        </row>
        <row r="224">
          <cell r="A224" t="str">
            <v>CTY TNHH DIEN VIEN THONG PHON VIET</v>
          </cell>
        </row>
        <row r="225">
          <cell r="A225" t="str">
            <v>CTY TNHH DIEU HOA KK CARRIER VN</v>
          </cell>
        </row>
        <row r="226">
          <cell r="A226" t="str">
            <v>CTY TNHH DN THIEN HA</v>
          </cell>
        </row>
        <row r="227">
          <cell r="A227" t="str">
            <v>CTY TNHH DOI SU</v>
          </cell>
        </row>
        <row r="228">
          <cell r="A228" t="str">
            <v>CTY TNHH DONG THUAN</v>
          </cell>
        </row>
        <row r="229">
          <cell r="A229" t="str">
            <v>CTY TNHH DUC THINH</v>
          </cell>
        </row>
        <row r="230">
          <cell r="A230" t="str">
            <v>CTY TNHH DV &amp; TM G.T.L</v>
          </cell>
        </row>
        <row r="231">
          <cell r="A231" t="str">
            <v>CTY TNHH DV DAI DIEN SO HUU CN CHAU</v>
          </cell>
        </row>
        <row r="232">
          <cell r="A232" t="str">
            <v>CTY TNHH DV VT CAM LAN</v>
          </cell>
        </row>
        <row r="233">
          <cell r="A233" t="str">
            <v>CTY TNHH DV-TM TAN PHAT DAT</v>
          </cell>
        </row>
        <row r="234">
          <cell r="A234" t="str">
            <v>CTY TNHH ERNST &amp; YOUNG VIETNAM</v>
          </cell>
        </row>
        <row r="235">
          <cell r="A235" t="str">
            <v>CTY TNHH GIAI PHAP QUAN TRI</v>
          </cell>
        </row>
        <row r="236">
          <cell r="A236" t="str">
            <v>CTY TNHH GIAO NHAN VAN TAI SAO THAI</v>
          </cell>
        </row>
        <row r="237">
          <cell r="A237" t="str">
            <v>CTY TNHH GIONG RAU BINH MINH</v>
          </cell>
        </row>
        <row r="238">
          <cell r="A238" t="str">
            <v>CTY TNHH GP TD &amp; TB DIEU KHIEN(ASC)</v>
          </cell>
        </row>
        <row r="239">
          <cell r="A239" t="str">
            <v>CTY TNHH GP TDH CONG NGHIEP CO</v>
          </cell>
        </row>
        <row r="240">
          <cell r="A240" t="str">
            <v>CTY TNHH H&amp;T</v>
          </cell>
        </row>
        <row r="241">
          <cell r="A241" t="str">
            <v>CTY TNHH HOA CHAT F.D&amp;C</v>
          </cell>
        </row>
        <row r="242">
          <cell r="A242" t="str">
            <v>CTY TNHH HOA CHAT TRUONG LOC</v>
          </cell>
        </row>
        <row r="243">
          <cell r="A243" t="str">
            <v>CTY TNHH HOANG GIA PHU</v>
          </cell>
        </row>
        <row r="244">
          <cell r="A244" t="str">
            <v>CTY TNHH HOI NGHI NOI BONSAI</v>
          </cell>
        </row>
        <row r="245">
          <cell r="A245" t="str">
            <v>CTY TNHH HONG ANH CHI</v>
          </cell>
        </row>
        <row r="246">
          <cell r="A246" t="str">
            <v>CTY TNHH HONG HA</v>
          </cell>
        </row>
        <row r="247">
          <cell r="A247" t="str">
            <v>CTY TNHH IN BAO BI BATU &amp; BATU</v>
          </cell>
        </row>
        <row r="248">
          <cell r="A248" t="str">
            <v>CTY TNHH KD &amp; SX VT THIET BI</v>
          </cell>
        </row>
        <row r="249">
          <cell r="A249" t="str">
            <v>CTY TNHH KD VLXD XD TTNT QC DONG LO</v>
          </cell>
        </row>
        <row r="250">
          <cell r="A250" t="str">
            <v>CTY TNHH KIM LIEN</v>
          </cell>
        </row>
        <row r="251">
          <cell r="A251" t="str">
            <v>CTY TNHH KINH DINH QUOC</v>
          </cell>
        </row>
        <row r="252">
          <cell r="A252" t="str">
            <v>CTY TNHH KT-TM AN KHANG(A.K.COMPANY</v>
          </cell>
        </row>
        <row r="253">
          <cell r="A253" t="str">
            <v>CTY TNHH KY THUAT THIET LAP</v>
          </cell>
        </row>
        <row r="254">
          <cell r="A254" t="str">
            <v>CTY TNHH KY THUAT TIEU DIEM</v>
          </cell>
        </row>
        <row r="255">
          <cell r="A255" t="str">
            <v>CTY TNHH KY THUAT TU DONG E.T.E.C.</v>
          </cell>
        </row>
        <row r="256">
          <cell r="A256" t="str">
            <v>CTY TNHH LANG TRE - MUI NE</v>
          </cell>
        </row>
        <row r="257">
          <cell r="A257" t="str">
            <v>CTY TNHH MAY TUI XACH DAN PHUONG</v>
          </cell>
        </row>
        <row r="258">
          <cell r="A258" t="str">
            <v>CTY TNHH MINH KHANH</v>
          </cell>
        </row>
        <row r="259">
          <cell r="A259" t="str">
            <v>CTY TNHH MINH LONG I</v>
          </cell>
        </row>
        <row r="260">
          <cell r="A260" t="str">
            <v>CTY TNHH MINH QUANG</v>
          </cell>
        </row>
        <row r="261">
          <cell r="A261" t="str">
            <v>CTY TNHH MIRAS</v>
          </cell>
        </row>
        <row r="262">
          <cell r="A262" t="str">
            <v>CTY TNHH MY DUC</v>
          </cell>
        </row>
        <row r="263">
          <cell r="A263" t="str">
            <v>CTY TNHH N.G.V</v>
          </cell>
        </row>
        <row r="264">
          <cell r="A264" t="str">
            <v>CTY TNHH NAM AN</v>
          </cell>
        </row>
        <row r="265">
          <cell r="A265" t="str">
            <v>CTY TNHH NGHIEN CUU THIEN DINH</v>
          </cell>
        </row>
        <row r="266">
          <cell r="A266" t="str">
            <v>CTY TNHH NGOC THANH</v>
          </cell>
        </row>
        <row r="267">
          <cell r="A267" t="str">
            <v>CTY TNHH NHUA LONG THANH</v>
          </cell>
        </row>
        <row r="268">
          <cell r="A268" t="str">
            <v>CTY TNHH NN MOT THANH VIEN BC VIETT</v>
          </cell>
        </row>
        <row r="269">
          <cell r="A269" t="str">
            <v>CTY TNHH NVC</v>
          </cell>
        </row>
        <row r="270">
          <cell r="A270" t="str">
            <v>CTY TNHH OGILVY &amp; MATHER VIETNAM</v>
          </cell>
        </row>
        <row r="271">
          <cell r="A271" t="str">
            <v>CTY TNHH OTO FORD DAK LAK</v>
          </cell>
        </row>
        <row r="272">
          <cell r="A272" t="str">
            <v>CTY TNHH PHAN MEM ANDI</v>
          </cell>
        </row>
        <row r="273">
          <cell r="A273" t="str">
            <v>CTY TNHH PHAT THANH GIANG</v>
          </cell>
        </row>
        <row r="274">
          <cell r="A274" t="str">
            <v>CTY TNHH PHIM CUU LONG</v>
          </cell>
        </row>
        <row r="275">
          <cell r="A275" t="str">
            <v>CTY TNHH PHO NHAC</v>
          </cell>
        </row>
        <row r="276">
          <cell r="A276" t="str">
            <v>CTY TNHH PHU EM</v>
          </cell>
        </row>
        <row r="277">
          <cell r="A277" t="str">
            <v>CTY TNHH QUANG CAO &amp; TM AN KHANH</v>
          </cell>
        </row>
        <row r="278">
          <cell r="A278" t="str">
            <v>CTY TNHH QUANG CAO DONG DO</v>
          </cell>
        </row>
        <row r="279">
          <cell r="A279" t="str">
            <v>CTY TNHH QUANG CAO KHA THI</v>
          </cell>
        </row>
        <row r="280">
          <cell r="A280" t="str">
            <v>CTY TNHH QUANG VIET</v>
          </cell>
        </row>
        <row r="281">
          <cell r="A281" t="str">
            <v>CTY TNHH QUANG VINH</v>
          </cell>
        </row>
        <row r="282">
          <cell r="A282" t="str">
            <v>CTY TNHH QUOC HUNG</v>
          </cell>
        </row>
        <row r="283">
          <cell r="A283" t="str">
            <v>CTY TNHH SAI GON O TO (SAIGON FORD)</v>
          </cell>
        </row>
        <row r="284">
          <cell r="A284" t="str">
            <v>CTY TNHH SAN XUAT &amp; THUONG MAI PHUC</v>
          </cell>
        </row>
        <row r="285">
          <cell r="A285" t="str">
            <v>CTY TNHH SCHNEIDER ELECTRIC VN</v>
          </cell>
        </row>
        <row r="286">
          <cell r="A286" t="str">
            <v>CTY TNHH SEN SPA</v>
          </cell>
        </row>
        <row r="287">
          <cell r="A287" t="str">
            <v>CTY TNHH SGS VIET NAM</v>
          </cell>
        </row>
        <row r="288">
          <cell r="A288" t="str">
            <v>CTY TNHH SINCERE VN</v>
          </cell>
        </row>
        <row r="289">
          <cell r="A289" t="str">
            <v>CTY TNHH SON NAM</v>
          </cell>
        </row>
        <row r="290">
          <cell r="A290" t="str">
            <v>CTY TNHH SUN WAH PROPERTIES VIET NA</v>
          </cell>
        </row>
        <row r="291">
          <cell r="A291" t="str">
            <v>CTY TNHH SX DV TM MOI TRUONG XANH</v>
          </cell>
        </row>
        <row r="292">
          <cell r="A292" t="str">
            <v>CTY TNHH SX NHUA TRIEU DU BON</v>
          </cell>
        </row>
        <row r="293">
          <cell r="A293" t="str">
            <v>CTY TNHH SX NHUA TRIEU DU BON</v>
          </cell>
        </row>
        <row r="294">
          <cell r="A294" t="str">
            <v>CTY TNHH SX PHIM BUI TUAN DI</v>
          </cell>
        </row>
        <row r="295">
          <cell r="A295" t="str">
            <v>CTY TNHH SX PHIM DONG NAM</v>
          </cell>
        </row>
        <row r="296">
          <cell r="A296" t="str">
            <v>CTY TNHH SX TM DV DAI HUNG</v>
          </cell>
        </row>
        <row r="297">
          <cell r="A297" t="str">
            <v>CTY TNHH SX TM DV SAO KIM</v>
          </cell>
        </row>
        <row r="298">
          <cell r="A298" t="str">
            <v>CTY TNHH SX TM DV THAI HUNG LONG</v>
          </cell>
        </row>
        <row r="299">
          <cell r="A299" t="str">
            <v>CTY TNHH SX TM DV VU SON</v>
          </cell>
        </row>
        <row r="300">
          <cell r="A300" t="str">
            <v>CTY TNHH SX TM GIMIKO</v>
          </cell>
        </row>
        <row r="301">
          <cell r="A301" t="str">
            <v>CTY TNHH SX TM VAN DAT</v>
          </cell>
        </row>
        <row r="302">
          <cell r="A302" t="str">
            <v>CTY TNHH SX-TM CO KHI HAI NAM</v>
          </cell>
        </row>
        <row r="303">
          <cell r="A303" t="str">
            <v>CTY TNHH SX-TM HOANG LAM</v>
          </cell>
        </row>
        <row r="304">
          <cell r="A304" t="str">
            <v>CTY TNHH SX-TM VIET NHAN</v>
          </cell>
        </row>
        <row r="305">
          <cell r="A305" t="str">
            <v>CTY TNHH SX-TM-DV NGHIA HIEP THANH</v>
          </cell>
        </row>
        <row r="306">
          <cell r="A306" t="str">
            <v>CTY TNHH T.TRI NOI THAT NAM A</v>
          </cell>
        </row>
        <row r="307">
          <cell r="A307" t="str">
            <v>CTY TNHH TAM PHAT</v>
          </cell>
        </row>
        <row r="308">
          <cell r="A308" t="str">
            <v>CTY TNHH TAN HOANG HUY</v>
          </cell>
        </row>
        <row r="309">
          <cell r="A309" t="str">
            <v>CTY TNHH THANG MAY THIEN NAM</v>
          </cell>
        </row>
        <row r="310">
          <cell r="A310" t="str">
            <v>CTY TNHH THIEN VIET KY THUAT</v>
          </cell>
        </row>
        <row r="311">
          <cell r="A311" t="str">
            <v>CTY TNHH THIET BI CN N.A.G.O.Y.A</v>
          </cell>
        </row>
        <row r="312">
          <cell r="A312" t="str">
            <v>CTY TNHH THIET BI LIEN QUOC</v>
          </cell>
        </row>
        <row r="313">
          <cell r="A313" t="str">
            <v>CTY TNHH THIET KE &amp; IN GIA TUAN</v>
          </cell>
        </row>
        <row r="314">
          <cell r="A314" t="str">
            <v>CTY TNHH THOI TRANG CONG SO &amp; BHLD</v>
          </cell>
        </row>
        <row r="315">
          <cell r="A315" t="str">
            <v>CTY TNHH THONG TIN NTT VIETNAM</v>
          </cell>
        </row>
        <row r="316">
          <cell r="A316" t="str">
            <v>CTY TNHH THUC PHAM TM DAI PHAT</v>
          </cell>
        </row>
        <row r="317">
          <cell r="A317" t="str">
            <v>CTY TNHH THUONG MAI &amp; DV PHAM THONG</v>
          </cell>
        </row>
        <row r="318">
          <cell r="A318" t="str">
            <v>CTY TNHH THUONG MAI CHINH QUANG</v>
          </cell>
        </row>
        <row r="319">
          <cell r="A319" t="str">
            <v>CTY TNHH THUONG MAI DV VA SX HANH L</v>
          </cell>
        </row>
        <row r="320">
          <cell r="A320" t="str">
            <v>CTY TNHH THUONG MAI THANG BINH</v>
          </cell>
        </row>
        <row r="321">
          <cell r="A321" t="str">
            <v>CTY TNHH THUONG MAI VA DICH VU MANH</v>
          </cell>
        </row>
        <row r="322">
          <cell r="A322" t="str">
            <v>CTY TNHH TIN HOC &amp; THUONG MAI HONG</v>
          </cell>
        </row>
        <row r="323">
          <cell r="A323" t="str">
            <v>CTY TNHH TIN HOC 4R&amp;D</v>
          </cell>
        </row>
        <row r="324">
          <cell r="A324" t="str">
            <v>CTY TNHH TIN HOC ATI</v>
          </cell>
        </row>
        <row r="325">
          <cell r="A325" t="str">
            <v>CTY TNHH TIN HOC VA TM CHAN CHINH</v>
          </cell>
        </row>
        <row r="326">
          <cell r="A326" t="str">
            <v>CTY TNHH TM - DV TOAN DIEN</v>
          </cell>
        </row>
        <row r="327">
          <cell r="A327" t="str">
            <v>CTY TNHH TM &amp; DL PHUONG ANH</v>
          </cell>
        </row>
        <row r="328">
          <cell r="A328" t="str">
            <v>CTY TNHH TM &amp; DL XUYEN A HOANG KHOI</v>
          </cell>
        </row>
        <row r="329">
          <cell r="A329" t="str">
            <v>CTY TNHH TM &amp; DV KIM HOAN BOI</v>
          </cell>
        </row>
        <row r="330">
          <cell r="A330" t="str">
            <v>CTY TNHH TM &amp; DV QUANG CAO HOANG VI</v>
          </cell>
        </row>
        <row r="331">
          <cell r="A331" t="str">
            <v>CTY TNHH TM &amp; DV VY PHUONG</v>
          </cell>
        </row>
        <row r="332">
          <cell r="A332" t="str">
            <v>CTY TNHH TM &amp; KT TAN KY NGUYEN</v>
          </cell>
        </row>
        <row r="333">
          <cell r="A333" t="str">
            <v>CTY TNHH TM &amp; KT XUAN THU</v>
          </cell>
        </row>
        <row r="334">
          <cell r="A334" t="str">
            <v>CTY TNHH TM &amp; PT UNG DUNG CNTT HOP</v>
          </cell>
        </row>
        <row r="335">
          <cell r="A335" t="str">
            <v>CTY TNHH TM &amp; SX TAN PHUONG PHAT</v>
          </cell>
        </row>
        <row r="336">
          <cell r="A336" t="str">
            <v>CTY TNHH TM &amp; TV KT-MT NAM VIET</v>
          </cell>
        </row>
        <row r="337">
          <cell r="A337" t="str">
            <v>CTY TNHH TM CN CONG THANH</v>
          </cell>
        </row>
        <row r="338">
          <cell r="A338" t="str">
            <v>CTY TNHH TM DAI LOI</v>
          </cell>
        </row>
        <row r="339">
          <cell r="A339" t="str">
            <v>CTY TNHH TM DAI THANH CONG</v>
          </cell>
        </row>
        <row r="340">
          <cell r="A340" t="str">
            <v>CTY TNHH TM DONG NAM</v>
          </cell>
        </row>
        <row r="341">
          <cell r="A341" t="str">
            <v>CTY TNHH TM DV AN BA</v>
          </cell>
        </row>
        <row r="342">
          <cell r="A342" t="str">
            <v>CTY TNHH TM DV ANH THANG</v>
          </cell>
        </row>
        <row r="343">
          <cell r="A343" t="str">
            <v>CTY TNHH TM DV DAO NGUYEN</v>
          </cell>
        </row>
        <row r="344">
          <cell r="A344" t="str">
            <v>CTY TNHH TM DV DU LICH DUYEN ANH</v>
          </cell>
        </row>
        <row r="345">
          <cell r="A345" t="str">
            <v>CTY TNHH TM DV E.R.A.</v>
          </cell>
        </row>
        <row r="346">
          <cell r="A346" t="str">
            <v>CTY TNHH TM DV HOA KHOA</v>
          </cell>
        </row>
        <row r="347">
          <cell r="A347" t="str">
            <v>CTY TNHH TM DV HOA MAI</v>
          </cell>
        </row>
        <row r="348">
          <cell r="A348" t="str">
            <v>CTY TNHH TM DV KIEM VIEC</v>
          </cell>
        </row>
        <row r="349">
          <cell r="A349" t="str">
            <v>CTY TNHH TM DV SX MY TRUNG</v>
          </cell>
        </row>
        <row r="350">
          <cell r="A350" t="str">
            <v>CTY TNHH TM DV SX TUAN ANH</v>
          </cell>
        </row>
        <row r="351">
          <cell r="A351" t="str">
            <v>CTY TNHH TM DV TAN THIEN</v>
          </cell>
        </row>
        <row r="352">
          <cell r="A352" t="str">
            <v>CTY TNHH TM DV TAN VIET BAO</v>
          </cell>
        </row>
        <row r="353">
          <cell r="A353" t="str">
            <v>CTY TNHH TM DV THANG LONG</v>
          </cell>
        </row>
        <row r="354">
          <cell r="A354" t="str">
            <v>CTY TNHH TM DV THUAN PHUONG</v>
          </cell>
        </row>
        <row r="355">
          <cell r="A355" t="str">
            <v>CTY TNHH TM DV TIEN THANH</v>
          </cell>
        </row>
        <row r="356">
          <cell r="A356" t="str">
            <v>CTY TNHH TM DV TKH</v>
          </cell>
        </row>
        <row r="357">
          <cell r="A357" t="str">
            <v>CTY TNHH TM DV TRUONG THINH E.S.C</v>
          </cell>
        </row>
        <row r="358">
          <cell r="A358" t="str">
            <v>CTY TNHH TM DV XD DIEN &amp; TU DONG HO</v>
          </cell>
        </row>
        <row r="359">
          <cell r="A359" t="str">
            <v>CTY TNHH TM DV XEM SON</v>
          </cell>
        </row>
        <row r="360">
          <cell r="A360" t="str">
            <v>CTY TNHH TM HUNG DUONG</v>
          </cell>
        </row>
        <row r="361">
          <cell r="A361" t="str">
            <v>CTY TNHH TM KT CN VI KHOA</v>
          </cell>
        </row>
        <row r="362">
          <cell r="A362" t="str">
            <v>CTY TNHH TM KT SINH VIET</v>
          </cell>
        </row>
        <row r="363">
          <cell r="A363" t="str">
            <v>CTY TNHH TM PHUC MA</v>
          </cell>
        </row>
        <row r="364">
          <cell r="A364" t="str">
            <v>CTY TNHH TM SX TAN NGUYEN VU</v>
          </cell>
        </row>
        <row r="365">
          <cell r="A365" t="str">
            <v>CTY TNHH TM VT HOANG KHANH</v>
          </cell>
        </row>
        <row r="366">
          <cell r="A366" t="str">
            <v>CTY TNHH TM VT KHKT (TRAMATCO)</v>
          </cell>
        </row>
        <row r="367">
          <cell r="A367" t="str">
            <v>CTY TNHH TM-DV DIEN NAM</v>
          </cell>
        </row>
        <row r="368">
          <cell r="A368" t="str">
            <v>CTY TNHH TM-DV KHANH ANH</v>
          </cell>
        </row>
        <row r="369">
          <cell r="A369" t="str">
            <v>CTY TNHH TM-DV PHAT TIEN</v>
          </cell>
        </row>
        <row r="370">
          <cell r="A370" t="str">
            <v>CTY TNHH TM-SX OAI HUNG</v>
          </cell>
        </row>
        <row r="371">
          <cell r="A371" t="str">
            <v>CTY TNHH TM-SX OAI HUNG</v>
          </cell>
        </row>
        <row r="372">
          <cell r="A372" t="str">
            <v>CTY TNHH TM-SX TRUNG KIEN HAT</v>
          </cell>
        </row>
        <row r="373">
          <cell r="A373" t="str">
            <v>CTY TNHH TM-XD THUY LOC</v>
          </cell>
        </row>
        <row r="374">
          <cell r="A374" t="str">
            <v>CTY TNHH TOAN VIET</v>
          </cell>
        </row>
        <row r="375">
          <cell r="A375" t="str">
            <v>CTY TNHH TRI PHAT</v>
          </cell>
        </row>
        <row r="376">
          <cell r="A376" t="str">
            <v>CTY TNHH TRI TUE TIEN PHONG</v>
          </cell>
        </row>
        <row r="377">
          <cell r="A377" t="str">
            <v>CTY TNHH TRUNG HUY</v>
          </cell>
        </row>
        <row r="378">
          <cell r="A378" t="str">
            <v>CTY TNHH TRUNG TUAN</v>
          </cell>
        </row>
        <row r="379">
          <cell r="A379" t="str">
            <v>CTY TNHH TTB BHLD &amp; VTSX THAI AN</v>
          </cell>
        </row>
        <row r="380">
          <cell r="A380" t="str">
            <v>CTY TNHH TU VAN THI TRUONG MIR</v>
          </cell>
        </row>
        <row r="381">
          <cell r="A381" t="str">
            <v>CTY TNHH TV DV HL THANH CONG &amp; HANH</v>
          </cell>
        </row>
        <row r="382">
          <cell r="A382" t="str">
            <v>CTY TNHH V&amp;T ANH</v>
          </cell>
        </row>
        <row r="383">
          <cell r="A383" t="str">
            <v>CTY TNHH VAN KIEN PHAT</v>
          </cell>
        </row>
        <row r="384">
          <cell r="A384" t="str">
            <v>CTY TNHH VAN TAI BIEN PHUONG HOANG</v>
          </cell>
        </row>
        <row r="385">
          <cell r="A385" t="str">
            <v>CTY TNHH VIET SIP</v>
          </cell>
        </row>
        <row r="386">
          <cell r="A386" t="str">
            <v>CTY TNHH VIET TAN</v>
          </cell>
        </row>
        <row r="387">
          <cell r="A387" t="str">
            <v>CTY TNHH VITA</v>
          </cell>
        </row>
        <row r="388">
          <cell r="A388" t="str">
            <v>CTY TNHH VT DV DL DUONG MY A</v>
          </cell>
        </row>
        <row r="389">
          <cell r="A389" t="str">
            <v>CTY TNHH WPP MARKETING COMMUNICATIO</v>
          </cell>
        </row>
        <row r="390">
          <cell r="A390" t="str">
            <v>CTY TNHH XAY DUNG NAM HIEU</v>
          </cell>
        </row>
        <row r="391">
          <cell r="A391" t="str">
            <v>CTY TNHH XAY DUNG VIET KIEN HUNG</v>
          </cell>
        </row>
        <row r="392">
          <cell r="A392" t="str">
            <v>CTY TNHH XD TM DV SX QUANG VINH</v>
          </cell>
        </row>
        <row r="393">
          <cell r="A393" t="str">
            <v>CTY TNHH XD-TM-DV HOAN VIET</v>
          </cell>
        </row>
        <row r="394">
          <cell r="A394" t="str">
            <v>CTY TNHH XNK DONG DUONG AU CHAU</v>
          </cell>
        </row>
        <row r="395">
          <cell r="A395" t="str">
            <v>CTY TOYOTA LY THUONG KIET</v>
          </cell>
        </row>
        <row r="396">
          <cell r="A396" t="str">
            <v>CTY TRANG THIET BI KT Y TE</v>
          </cell>
        </row>
        <row r="397">
          <cell r="A397" t="str">
            <v>CTY VANG BAC DA QUY SAI GON (SJC)</v>
          </cell>
        </row>
        <row r="398">
          <cell r="A398" t="str">
            <v>CTY XANG DAU BAC SON</v>
          </cell>
        </row>
        <row r="399">
          <cell r="A399" t="str">
            <v>CTY XEP DO KHANH HOI - CANG SAI GON</v>
          </cell>
        </row>
        <row r="400">
          <cell r="A400" t="str">
            <v>CUA HANG 72A</v>
          </cell>
        </row>
        <row r="401">
          <cell r="A401" t="str">
            <v>CUA HANG DAO XUAN YEN</v>
          </cell>
        </row>
        <row r="402">
          <cell r="A402" t="str">
            <v>CUA HANG DIEN TU KIM CUONG</v>
          </cell>
        </row>
        <row r="403">
          <cell r="A403" t="str">
            <v>CUA HANG HOA PHAT II</v>
          </cell>
        </row>
        <row r="404">
          <cell r="A404" t="str">
            <v>CUA HANG HOA TUOI KIM ANH</v>
          </cell>
        </row>
        <row r="405">
          <cell r="A405" t="str">
            <v>CUA HANG NGOC PHAT</v>
          </cell>
        </row>
        <row r="406">
          <cell r="A406" t="str">
            <v>CUA HANG THU LAN</v>
          </cell>
        </row>
        <row r="407">
          <cell r="A407" t="str">
            <v>CUA HANG THUY LIEN</v>
          </cell>
        </row>
        <row r="408">
          <cell r="A408" t="str">
            <v>CUC BAO VE THUC VAT</v>
          </cell>
        </row>
        <row r="409">
          <cell r="A409" t="str">
            <v>CUC BAO VE THUC VAT</v>
          </cell>
        </row>
        <row r="410">
          <cell r="A410" t="str">
            <v>CUC THUE DONG NAI</v>
          </cell>
        </row>
        <row r="411">
          <cell r="A411" t="str">
            <v>CUC THUE DONG NAI</v>
          </cell>
        </row>
        <row r="412">
          <cell r="A412" t="str">
            <v>CUSTOMER VALUE, INC.</v>
          </cell>
        </row>
        <row r="413">
          <cell r="A413" t="str">
            <v>DAI  TTTH HUYEN KRONG NANG</v>
          </cell>
        </row>
        <row r="414">
          <cell r="A414" t="str">
            <v>DAI PHAT THANH TINH PHU YEN</v>
          </cell>
        </row>
        <row r="415">
          <cell r="A415" t="str">
            <v>DAI PHAT THANH TRUYEN HINH TAY NINH</v>
          </cell>
        </row>
        <row r="416">
          <cell r="A416" t="str">
            <v>DAI PTTH AN GIANG</v>
          </cell>
        </row>
        <row r="417">
          <cell r="A417" t="str">
            <v>DAI PTTH BAC BINH</v>
          </cell>
        </row>
        <row r="418">
          <cell r="A418" t="str">
            <v>DAI PTTH BAC NINH</v>
          </cell>
        </row>
        <row r="419">
          <cell r="A419" t="str">
            <v>DAI PTTH BAO LAM</v>
          </cell>
        </row>
        <row r="420">
          <cell r="A420" t="str">
            <v>DAI PTTH BAO LOC</v>
          </cell>
        </row>
        <row r="421">
          <cell r="A421" t="str">
            <v>DAI PTTH BEN TRE</v>
          </cell>
        </row>
        <row r="422">
          <cell r="A422" t="str">
            <v>DAI PTTH BINH DINH</v>
          </cell>
        </row>
        <row r="423">
          <cell r="A423" t="str">
            <v>DAI PTTH BINH PHUOC</v>
          </cell>
        </row>
        <row r="424">
          <cell r="A424" t="str">
            <v>DAI PTTH BINH THUAN</v>
          </cell>
        </row>
        <row r="425">
          <cell r="A425" t="str">
            <v>DAI PTTH DA NANG</v>
          </cell>
        </row>
        <row r="426">
          <cell r="A426" t="str">
            <v>DAI PTTH DIEN BIEN</v>
          </cell>
        </row>
        <row r="427">
          <cell r="A427" t="str">
            <v>DAI PTTH DONG NAI</v>
          </cell>
        </row>
        <row r="428">
          <cell r="A428" t="str">
            <v>DAI PTTH DONG THAP</v>
          </cell>
        </row>
        <row r="429">
          <cell r="A429" t="str">
            <v>DAI PTTH DUC LINH</v>
          </cell>
        </row>
        <row r="430">
          <cell r="A430" t="str">
            <v>DAI PTTH DUC TRONG</v>
          </cell>
        </row>
        <row r="431">
          <cell r="A431" t="str">
            <v>DAI PTTH EA H'LEO</v>
          </cell>
        </row>
        <row r="432">
          <cell r="A432" t="str">
            <v>DAI PTTH EA KAR</v>
          </cell>
        </row>
        <row r="433">
          <cell r="A433" t="str">
            <v>DAI PTTH EA SUP</v>
          </cell>
        </row>
        <row r="434">
          <cell r="A434" t="str">
            <v>DAI PTTH HA NAM</v>
          </cell>
        </row>
        <row r="435">
          <cell r="A435" t="str">
            <v>DAI PTTH HA TAY</v>
          </cell>
        </row>
        <row r="436">
          <cell r="A436" t="str">
            <v>DAI PTTH HA TINH</v>
          </cell>
        </row>
        <row r="437">
          <cell r="A437" t="str">
            <v>DAI PTTH HAI DUONG</v>
          </cell>
        </row>
        <row r="438">
          <cell r="A438" t="str">
            <v>DAI PTTH HUNG YEN</v>
          </cell>
        </row>
        <row r="439">
          <cell r="A439" t="str">
            <v>DAI PT-TH HUYEN CHU SE</v>
          </cell>
        </row>
        <row r="440">
          <cell r="A440" t="str">
            <v>DAI PTTH K'BANG</v>
          </cell>
        </row>
        <row r="441">
          <cell r="A441" t="str">
            <v>DAI PTTH KIEN GIANG</v>
          </cell>
        </row>
        <row r="442">
          <cell r="A442" t="str">
            <v>DAI PTTH KON TUM</v>
          </cell>
        </row>
        <row r="443">
          <cell r="A443" t="str">
            <v>DAI PTTH KRONG BONG</v>
          </cell>
        </row>
        <row r="444">
          <cell r="A444" t="str">
            <v>DAI PTTH KRONG NO</v>
          </cell>
        </row>
        <row r="445">
          <cell r="A445" t="str">
            <v>DAI PTTH KRONG PAK</v>
          </cell>
        </row>
        <row r="446">
          <cell r="A446" t="str">
            <v>DAI PTTH LAK</v>
          </cell>
        </row>
        <row r="447">
          <cell r="A447" t="str">
            <v>DAI PTTH LAM DONG</v>
          </cell>
        </row>
        <row r="448">
          <cell r="A448" t="str">
            <v>DAI PTTH LONG AN</v>
          </cell>
        </row>
        <row r="449">
          <cell r="A449" t="str">
            <v>DAI PTTH MANYANG</v>
          </cell>
        </row>
        <row r="450">
          <cell r="A450" t="str">
            <v>DAI PTTH NAM DINH</v>
          </cell>
        </row>
        <row r="451">
          <cell r="A451" t="str">
            <v>DAI PTTH NGHE AN</v>
          </cell>
        </row>
        <row r="452">
          <cell r="A452" t="str">
            <v>DAI PT-TH NGHI LOC</v>
          </cell>
        </row>
        <row r="453">
          <cell r="A453" t="str">
            <v>DAI PTTH NINH THUAN</v>
          </cell>
        </row>
        <row r="454">
          <cell r="A454" t="str">
            <v>DAI PTTH PHU THO</v>
          </cell>
        </row>
        <row r="455">
          <cell r="A455" t="str">
            <v>DAI PTTH PHU YEN</v>
          </cell>
        </row>
        <row r="456">
          <cell r="A456" t="str">
            <v>DAI PTTH QUANG BINH</v>
          </cell>
        </row>
        <row r="457">
          <cell r="A457" t="str">
            <v>DAI PTTH QUANG NAM</v>
          </cell>
        </row>
        <row r="458">
          <cell r="A458" t="str">
            <v>DAI PTTH QUANG NGAI</v>
          </cell>
        </row>
        <row r="459">
          <cell r="A459" t="str">
            <v>DAI PTTH QUANG TRI</v>
          </cell>
        </row>
        <row r="460">
          <cell r="A460" t="str">
            <v>DAI PTTH SOC TRANG</v>
          </cell>
        </row>
        <row r="461">
          <cell r="A461" t="str">
            <v>DAI PTTH THAI BINH</v>
          </cell>
        </row>
        <row r="462">
          <cell r="A462" t="str">
            <v>DAI PTTH THAI NGUYEN</v>
          </cell>
        </row>
        <row r="463">
          <cell r="A463" t="str">
            <v>DAI PTTH TIEN GIANG</v>
          </cell>
        </row>
        <row r="464">
          <cell r="A464" t="str">
            <v>DAI PTTH TINH DAKLAK</v>
          </cell>
        </row>
        <row r="465">
          <cell r="A465" t="str">
            <v>DAI PTTH TINH YEN BAI</v>
          </cell>
        </row>
        <row r="466">
          <cell r="A466" t="str">
            <v>DAI PTTH TRA VINH</v>
          </cell>
        </row>
        <row r="467">
          <cell r="A467" t="str">
            <v>DAI PTTH VINH LONG</v>
          </cell>
        </row>
        <row r="468">
          <cell r="A468" t="str">
            <v>DAI PTTH VINH PHUC</v>
          </cell>
        </row>
        <row r="469">
          <cell r="A469" t="str">
            <v>DAI SU QUAN THUY SI</v>
          </cell>
        </row>
        <row r="470">
          <cell r="A470" t="str">
            <v>DAI TRUYEN THANH HUYEN CU JUT</v>
          </cell>
        </row>
        <row r="471">
          <cell r="A471" t="str">
            <v>DAI TRUYEN THANH HUYEN M'DRAK</v>
          </cell>
        </row>
        <row r="472">
          <cell r="A472" t="str">
            <v>DAI TRUYEN THANH TIEP HINH VAN NINH</v>
          </cell>
        </row>
        <row r="473">
          <cell r="A473" t="str">
            <v>DAI TRUYEN THANH TRUYEN HINH BAC BI</v>
          </cell>
        </row>
        <row r="474">
          <cell r="A474" t="str">
            <v>DAI TTTH CHU PRONG</v>
          </cell>
        </row>
        <row r="475">
          <cell r="A475" t="str">
            <v>DAI TTTH DI LINH</v>
          </cell>
        </row>
        <row r="476">
          <cell r="A476" t="str">
            <v>DAI TTTH DIEN KHANH</v>
          </cell>
        </row>
        <row r="477">
          <cell r="A477" t="str">
            <v>DAI TTTH DON DUONG</v>
          </cell>
        </row>
        <row r="478">
          <cell r="A478" t="str">
            <v>DAI TTTH DUC LINH</v>
          </cell>
        </row>
        <row r="479">
          <cell r="A479" t="str">
            <v>DAI TTTH HUYEN AN KHE</v>
          </cell>
        </row>
        <row r="480">
          <cell r="A480" t="str">
            <v>DAI TTTH HUYEN DAK R'LAP</v>
          </cell>
        </row>
        <row r="481">
          <cell r="A481" t="str">
            <v>DAI TTTH HUYEN DAKMIL</v>
          </cell>
        </row>
        <row r="482">
          <cell r="A482" t="str">
            <v>DAI TTTH HUYEN KRONG BUK</v>
          </cell>
        </row>
        <row r="483">
          <cell r="A483" t="str">
            <v>DAI TTTH HUYEN KRONG CH'RO</v>
          </cell>
        </row>
        <row r="484">
          <cell r="A484" t="str">
            <v>DAI TTTH KRONG ANA</v>
          </cell>
        </row>
        <row r="485">
          <cell r="A485" t="str">
            <v>DAI TTTH TANH LINH</v>
          </cell>
        </row>
        <row r="486">
          <cell r="A486" t="str">
            <v>DAM THI KHANH</v>
          </cell>
        </row>
        <row r="487">
          <cell r="A487" t="str">
            <v>Dang Nguyen Vy Nguyen</v>
          </cell>
        </row>
        <row r="488">
          <cell r="A488" t="str">
            <v>DANG THI CUC</v>
          </cell>
        </row>
        <row r="489">
          <cell r="A489" t="str">
            <v>DANG THI DAO</v>
          </cell>
        </row>
        <row r="490">
          <cell r="A490" t="str">
            <v>DANG THI THUC NHO</v>
          </cell>
        </row>
        <row r="491">
          <cell r="A491" t="str">
            <v>DANG THI XUAN</v>
          </cell>
        </row>
        <row r="492">
          <cell r="A492" t="str">
            <v>Dang Tran Trung Kien</v>
          </cell>
        </row>
        <row r="493">
          <cell r="A493" t="str">
            <v>DANG VAN BAO</v>
          </cell>
        </row>
        <row r="494">
          <cell r="A494" t="str">
            <v>DANG VAN NIEN</v>
          </cell>
        </row>
        <row r="495">
          <cell r="A495" t="str">
            <v>DAO HOA NUONG</v>
          </cell>
        </row>
        <row r="496">
          <cell r="A496" t="str">
            <v>DAO NGUYEN VU</v>
          </cell>
        </row>
        <row r="497">
          <cell r="A497" t="str">
            <v>Dao Xuan Cuong</v>
          </cell>
        </row>
        <row r="498">
          <cell r="A498" t="str">
            <v>DC LAW</v>
          </cell>
        </row>
        <row r="499">
          <cell r="A499" t="str">
            <v>DFDL TRUST</v>
          </cell>
        </row>
        <row r="500">
          <cell r="A500" t="str">
            <v>DHL</v>
          </cell>
        </row>
        <row r="501">
          <cell r="A501" t="str">
            <v>DIEN LUC BIEN HOA</v>
          </cell>
        </row>
        <row r="502">
          <cell r="A502" t="str">
            <v>Dinh Hong Giang</v>
          </cell>
        </row>
        <row r="503">
          <cell r="A503" t="str">
            <v>DINH IN BAO BI THANH THANH LAN</v>
          </cell>
        </row>
        <row r="504">
          <cell r="A504" t="str">
            <v>Dinh Minh Tien</v>
          </cell>
        </row>
        <row r="505">
          <cell r="A505" t="str">
            <v>DINH NGOC TIEN</v>
          </cell>
        </row>
        <row r="506">
          <cell r="A506" t="str">
            <v>DINH THI NHAN</v>
          </cell>
        </row>
        <row r="507">
          <cell r="A507" t="str">
            <v>DN TU NHAN THUONG MAI TRUNG DUONG</v>
          </cell>
        </row>
        <row r="508">
          <cell r="A508" t="str">
            <v>DNTN AC QUY BACH DANG</v>
          </cell>
        </row>
        <row r="509">
          <cell r="A509" t="str">
            <v>DNTN ANH MAU DIEN TU HAI YEN</v>
          </cell>
        </row>
        <row r="510">
          <cell r="A510" t="str">
            <v>DNTN HUYNH NGHIEP</v>
          </cell>
        </row>
        <row r="511">
          <cell r="A511" t="str">
            <v>DNTN KIM HAI LOC</v>
          </cell>
        </row>
        <row r="512">
          <cell r="A512" t="str">
            <v>DNTN KT DIEN HA PHONG</v>
          </cell>
        </row>
        <row r="513">
          <cell r="A513" t="str">
            <v>DNTN LINH SA</v>
          </cell>
        </row>
        <row r="514">
          <cell r="A514" t="str">
            <v>DNTN NGHIA AN</v>
          </cell>
        </row>
        <row r="515">
          <cell r="A515" t="str">
            <v>DNTN NHA HANG QUYET THANG</v>
          </cell>
        </row>
        <row r="516">
          <cell r="A516" t="str">
            <v>DNTN PHU SI</v>
          </cell>
        </row>
        <row r="517">
          <cell r="A517" t="str">
            <v>DNTN SX &amp; TM TAN TU LUC</v>
          </cell>
        </row>
        <row r="518">
          <cell r="A518" t="str">
            <v>DNTN SX TM BAO BI  MINH PHAT</v>
          </cell>
        </row>
        <row r="519">
          <cell r="A519" t="str">
            <v>DNTN THANH DAT</v>
          </cell>
        </row>
        <row r="520">
          <cell r="A520" t="str">
            <v>DNTN THUONG MAI TINH ICH</v>
          </cell>
        </row>
        <row r="521">
          <cell r="A521" t="str">
            <v>DNTN TM - DV QUANG CAO BIEN HOA B</v>
          </cell>
        </row>
        <row r="522">
          <cell r="A522" t="str">
            <v>DNTN TM &amp; DV D.P.T</v>
          </cell>
        </row>
        <row r="523">
          <cell r="A523" t="str">
            <v>DNTN TM ANH DUY</v>
          </cell>
        </row>
        <row r="524">
          <cell r="A524" t="str">
            <v>DNTN TOAN PHAT 1</v>
          </cell>
        </row>
        <row r="525">
          <cell r="A525" t="str">
            <v>DNTN TOYOTA BIEN HOA</v>
          </cell>
        </row>
        <row r="526">
          <cell r="A526" t="str">
            <v>DNTN VINH THANH</v>
          </cell>
        </row>
        <row r="527">
          <cell r="A527" t="str">
            <v>DNTN VINH THANH</v>
          </cell>
        </row>
        <row r="528">
          <cell r="A528" t="str">
            <v>Do Hoang Thach</v>
          </cell>
        </row>
        <row r="529">
          <cell r="A529" t="str">
            <v>Do Huy Hoang</v>
          </cell>
        </row>
        <row r="530">
          <cell r="A530" t="str">
            <v>DO LAM TRAN</v>
          </cell>
        </row>
        <row r="531">
          <cell r="A531" t="str">
            <v>Do Minh Tri</v>
          </cell>
        </row>
        <row r="532">
          <cell r="A532" t="str">
            <v>DO NGOC BACH</v>
          </cell>
        </row>
        <row r="533">
          <cell r="A533" t="str">
            <v>DO VAN KET</v>
          </cell>
        </row>
        <row r="534">
          <cell r="A534" t="str">
            <v>DOAN THANH</v>
          </cell>
        </row>
        <row r="535">
          <cell r="A535" t="str">
            <v>DOANH NGHIEP TU NHAN SAO MAI EM</v>
          </cell>
        </row>
        <row r="536">
          <cell r="A536" t="str">
            <v>Duong Ba Cau</v>
          </cell>
        </row>
        <row r="537">
          <cell r="A537" t="str">
            <v>Duong Hoang Viet</v>
          </cell>
        </row>
        <row r="538">
          <cell r="A538" t="str">
            <v>DUXTON HOTEL SAIGON - VINAMETRIC LT</v>
          </cell>
        </row>
        <row r="539">
          <cell r="A539" t="str">
            <v>DYNOTOTS</v>
          </cell>
        </row>
        <row r="540">
          <cell r="A540" t="str">
            <v>ESPACE BOURBON DONG NAI</v>
          </cell>
        </row>
        <row r="541">
          <cell r="A541" t="str">
            <v>FAR EAST MEDICAL VIETNAM LTD -CHARI</v>
          </cell>
        </row>
        <row r="542">
          <cell r="A542" t="str">
            <v>FIRST ALLIANCES CO. LTD</v>
          </cell>
        </row>
        <row r="543">
          <cell r="A543" t="str">
            <v>FIRST ALLIANCES CO. LTD</v>
          </cell>
        </row>
        <row r="544">
          <cell r="A544" t="str">
            <v>FTMS TRAINING SYSTEMS(VIETNAM) LTD</v>
          </cell>
        </row>
        <row r="545">
          <cell r="A545" t="str">
            <v>GANDUS SALDATRICI SRL</v>
          </cell>
        </row>
        <row r="546">
          <cell r="A546" t="str">
            <v>GIA TIEN SERVICES-TRADING CO.LTD</v>
          </cell>
        </row>
        <row r="547">
          <cell r="A547" t="str">
            <v>GRAND IMPERIAL SAIGON HOTEL</v>
          </cell>
        </row>
        <row r="548">
          <cell r="A548" t="str">
            <v>Han Thanh Ban</v>
          </cell>
        </row>
        <row r="549">
          <cell r="A549" t="str">
            <v>HASKONING VIET NAM</v>
          </cell>
        </row>
        <row r="550">
          <cell r="A550" t="str">
            <v>HIEP HOI TRAI CAY VIET NAM</v>
          </cell>
        </row>
        <row r="551">
          <cell r="A551" t="str">
            <v>HILTON HANOI OPERA</v>
          </cell>
        </row>
        <row r="552">
          <cell r="A552" t="str">
            <v>HO DUC HOA</v>
          </cell>
        </row>
        <row r="553">
          <cell r="A553" t="str">
            <v>Hoang Le Hang</v>
          </cell>
        </row>
        <row r="554">
          <cell r="A554" t="str">
            <v>HOANG THI MINH HAI</v>
          </cell>
        </row>
        <row r="555">
          <cell r="A555" t="str">
            <v>HOANG VAN DUNG</v>
          </cell>
        </row>
        <row r="556">
          <cell r="A556" t="str">
            <v>HOI BAO VE THUC VAT</v>
          </cell>
        </row>
        <row r="557">
          <cell r="A557" t="str">
            <v>HOTEL EQUATORIAL HCM</v>
          </cell>
        </row>
        <row r="558">
          <cell r="A558" t="str">
            <v>HOUSE OF ENGLISH LTD</v>
          </cell>
        </row>
        <row r="559">
          <cell r="A559" t="str">
            <v>HTX DV VAN TAI SO 1 QUANG NGAI</v>
          </cell>
        </row>
        <row r="560">
          <cell r="A560" t="str">
            <v>HTX TM DV THANG LOI</v>
          </cell>
        </row>
        <row r="561">
          <cell r="A561" t="str">
            <v>HTX VAN TAI AN PHU</v>
          </cell>
        </row>
        <row r="562">
          <cell r="A562" t="str">
            <v>HTX VAN TAI DU LICH DAK TOUR</v>
          </cell>
        </row>
        <row r="563">
          <cell r="A563" t="str">
            <v>HTX VAN TAI SUC TRE</v>
          </cell>
        </row>
        <row r="564">
          <cell r="A564" t="str">
            <v>HTX VAN TAI SUC TRE</v>
          </cell>
        </row>
        <row r="565">
          <cell r="A565" t="str">
            <v>HTX VT DL TAY NGUYEN</v>
          </cell>
        </row>
        <row r="566">
          <cell r="A566" t="str">
            <v>HTX VT HH &amp; XE DU LICH QUYET TIEN</v>
          </cell>
        </row>
        <row r="567">
          <cell r="A567" t="str">
            <v>HTX XE DL &amp; VT SO 2 GO VAP</v>
          </cell>
        </row>
        <row r="568">
          <cell r="A568" t="str">
            <v>Huynh Thanh Hoa</v>
          </cell>
        </row>
        <row r="569">
          <cell r="A569" t="str">
            <v>HUYNH THI MONG TIEN</v>
          </cell>
        </row>
        <row r="570">
          <cell r="A570" t="str">
            <v>HUYNH TRUNG TIN</v>
          </cell>
        </row>
        <row r="571">
          <cell r="A571" t="str">
            <v>IMPORT - CHI CUC HQ QLY HANG DAU TU</v>
          </cell>
        </row>
        <row r="572">
          <cell r="A572" t="str">
            <v>International School, HCMC</v>
          </cell>
        </row>
        <row r="573">
          <cell r="A573" t="str">
            <v>INTERNATIONAL SOS PTE LTD</v>
          </cell>
        </row>
        <row r="574">
          <cell r="A574" t="str">
            <v>INVESTCONSULT LTD.</v>
          </cell>
        </row>
        <row r="575">
          <cell r="A575" t="str">
            <v>INVESTCONSULT LTD.</v>
          </cell>
        </row>
        <row r="576">
          <cell r="A576" t="str">
            <v>ITD Vietnam</v>
          </cell>
        </row>
        <row r="577">
          <cell r="A577" t="str">
            <v>JINTAO(ZS) FRESH PRODUCE LOGISTIC C</v>
          </cell>
        </row>
        <row r="578">
          <cell r="A578" t="str">
            <v>KBW PACKAGING LTD</v>
          </cell>
        </row>
        <row r="579">
          <cell r="A579" t="str">
            <v>KHACH SAN HAI AU</v>
          </cell>
        </row>
        <row r="580">
          <cell r="A580" t="str">
            <v>KHACH SAN HOAN CAU</v>
          </cell>
        </row>
        <row r="581">
          <cell r="A581" t="str">
            <v>KHACH SAN QUE HUONG</v>
          </cell>
        </row>
        <row r="582">
          <cell r="A582" t="str">
            <v>KHACH SAN SAI GON - CAN THO</v>
          </cell>
        </row>
        <row r="583">
          <cell r="A583" t="str">
            <v>KHACH SAN THU BON</v>
          </cell>
        </row>
        <row r="584">
          <cell r="A584" t="str">
            <v>KHOA DICH TE-VIEN VE SINH DICH TE T</v>
          </cell>
        </row>
        <row r="585">
          <cell r="A585" t="str">
            <v>KS CAP SAINT JACQUES</v>
          </cell>
        </row>
        <row r="586">
          <cell r="A586" t="str">
            <v>KS DALAT PALACE</v>
          </cell>
        </row>
        <row r="587">
          <cell r="A587" t="str">
            <v>KS SAI GON BINH CHAU</v>
          </cell>
        </row>
        <row r="588">
          <cell r="A588" t="str">
            <v>Lam Thien Tai</v>
          </cell>
        </row>
        <row r="589">
          <cell r="A589" t="str">
            <v>Lantmannen Analycen AB</v>
          </cell>
        </row>
        <row r="590">
          <cell r="A590" t="str">
            <v>Le Duy Linh</v>
          </cell>
        </row>
        <row r="591">
          <cell r="A591" t="str">
            <v>LE HUU KHOI</v>
          </cell>
        </row>
        <row r="592">
          <cell r="A592" t="str">
            <v>LE HUYEN VU</v>
          </cell>
        </row>
        <row r="593">
          <cell r="A593" t="str">
            <v>Le Minh Tri</v>
          </cell>
        </row>
        <row r="594">
          <cell r="A594" t="str">
            <v>LE PHUOC VU</v>
          </cell>
        </row>
        <row r="595">
          <cell r="A595" t="str">
            <v>Le Quang Chuong</v>
          </cell>
        </row>
        <row r="596">
          <cell r="A596" t="str">
            <v>Le Quoc Tuan</v>
          </cell>
        </row>
        <row r="597">
          <cell r="A597" t="str">
            <v>LE TAN THINH</v>
          </cell>
        </row>
        <row r="598">
          <cell r="A598" t="str">
            <v>LE THI HOA</v>
          </cell>
        </row>
        <row r="599">
          <cell r="A599" t="str">
            <v>Le Thi Khanh Hoa</v>
          </cell>
        </row>
        <row r="600">
          <cell r="A600" t="str">
            <v>LE TRUNG HIEU</v>
          </cell>
        </row>
        <row r="601">
          <cell r="A601" t="str">
            <v>Le Trung Phong</v>
          </cell>
        </row>
        <row r="602">
          <cell r="A602" t="str">
            <v>Le Van Khoa</v>
          </cell>
        </row>
        <row r="603">
          <cell r="A603" t="str">
            <v>LE VAN NAM</v>
          </cell>
        </row>
        <row r="604">
          <cell r="A604" t="str">
            <v>Leads Training Institute of Managem</v>
          </cell>
        </row>
        <row r="605">
          <cell r="A605" t="str">
            <v>LIEN HIEP HTX TM TP.HCM</v>
          </cell>
        </row>
        <row r="606">
          <cell r="A606" t="str">
            <v>LUONG NGOC TUYEN</v>
          </cell>
        </row>
        <row r="607">
          <cell r="A607" t="str">
            <v>LUONG VAN DONG</v>
          </cell>
        </row>
        <row r="608">
          <cell r="A608" t="str">
            <v>LUONG VAN NGA</v>
          </cell>
        </row>
        <row r="609">
          <cell r="A609" t="str">
            <v>LUONG VAN NGA</v>
          </cell>
        </row>
        <row r="610">
          <cell r="A610" t="str">
            <v>LY DAI KHOA</v>
          </cell>
        </row>
        <row r="611">
          <cell r="A611" t="str">
            <v>MAC DINH HUNG</v>
          </cell>
        </row>
        <row r="612">
          <cell r="A612" t="str">
            <v>Marsh Vitenam Ltd</v>
          </cell>
        </row>
        <row r="613">
          <cell r="A613" t="str">
            <v>Martin Mogensen</v>
          </cell>
        </row>
        <row r="614">
          <cell r="A614" t="str">
            <v>MAY POLYESTER FILMS SDN. BHD</v>
          </cell>
        </row>
        <row r="615">
          <cell r="A615" t="str">
            <v>Melia Hanoi</v>
          </cell>
        </row>
        <row r="616">
          <cell r="A616" t="str">
            <v>METTLER TOLEDO (S) PTE LTD</v>
          </cell>
        </row>
        <row r="617">
          <cell r="A617" t="str">
            <v>METTLER-TOLEDO(THAILAND) LTD.</v>
          </cell>
        </row>
        <row r="618">
          <cell r="A618" t="str">
            <v>Michel Roim</v>
          </cell>
        </row>
        <row r="619">
          <cell r="A619" t="str">
            <v>MINH HUNG</v>
          </cell>
        </row>
        <row r="620">
          <cell r="A620" t="str">
            <v>NET DEP</v>
          </cell>
        </row>
        <row r="621">
          <cell r="A621" t="str">
            <v>Ngo Anh Trac</v>
          </cell>
        </row>
        <row r="622">
          <cell r="A622" t="str">
            <v>NGO DINH AN</v>
          </cell>
        </row>
        <row r="623">
          <cell r="A623" t="str">
            <v>Ngo Gia Dung</v>
          </cell>
        </row>
        <row r="624">
          <cell r="A624" t="str">
            <v>NGO NGOC LINH</v>
          </cell>
        </row>
        <row r="625">
          <cell r="A625" t="str">
            <v>Ngo Van Khu</v>
          </cell>
        </row>
        <row r="626">
          <cell r="A626" t="str">
            <v>Nguyen An Hoang</v>
          </cell>
        </row>
        <row r="627">
          <cell r="A627" t="str">
            <v>NGUYEN ANH KIET</v>
          </cell>
        </row>
        <row r="628">
          <cell r="A628" t="str">
            <v>Nguyen Anh Minh</v>
          </cell>
        </row>
        <row r="629">
          <cell r="A629" t="str">
            <v>Nguyen Anh Viet</v>
          </cell>
        </row>
        <row r="630">
          <cell r="A630" t="str">
            <v>NGUYEN DANH NHAN</v>
          </cell>
        </row>
        <row r="631">
          <cell r="A631" t="str">
            <v>Nguyen Dinh Hoa</v>
          </cell>
        </row>
        <row r="632">
          <cell r="A632" t="str">
            <v>Nguyen Dinh Ngoc Cua</v>
          </cell>
        </row>
        <row r="633">
          <cell r="A633" t="str">
            <v>Nguyen Duc Truong</v>
          </cell>
        </row>
        <row r="634">
          <cell r="A634" t="str">
            <v>NGUYEN DUY HANH</v>
          </cell>
        </row>
        <row r="635">
          <cell r="A635" t="str">
            <v>Nguyen Ha Phuc Duyen</v>
          </cell>
        </row>
        <row r="636">
          <cell r="A636" t="str">
            <v>Nguyen Hoang Son - MKT</v>
          </cell>
        </row>
        <row r="637">
          <cell r="A637" t="str">
            <v>NGUYEN HOANG SON - PRODUCTION</v>
          </cell>
        </row>
        <row r="638">
          <cell r="A638" t="str">
            <v>NGUYEN HUNG</v>
          </cell>
        </row>
        <row r="639">
          <cell r="A639" t="str">
            <v>Nguyen Huu Hanh</v>
          </cell>
        </row>
        <row r="640">
          <cell r="A640" t="str">
            <v>NGUYEN HUU MINH</v>
          </cell>
        </row>
        <row r="641">
          <cell r="A641" t="str">
            <v>Nguyen Huu Thanh</v>
          </cell>
        </row>
        <row r="642">
          <cell r="A642" t="str">
            <v>NGUYEN KHANH LAM</v>
          </cell>
        </row>
        <row r="643">
          <cell r="A643" t="str">
            <v>Nguyen Khoai Huong</v>
          </cell>
        </row>
        <row r="644">
          <cell r="A644" t="str">
            <v>Nguyen Long Tung</v>
          </cell>
        </row>
        <row r="645">
          <cell r="A645" t="str">
            <v>Nguyen Minh Hong</v>
          </cell>
        </row>
        <row r="646">
          <cell r="A646" t="str">
            <v>NGUYEN MINH NHUT</v>
          </cell>
        </row>
        <row r="647">
          <cell r="A647" t="str">
            <v>NGUYEN NGOC BANG</v>
          </cell>
        </row>
        <row r="648">
          <cell r="A648" t="str">
            <v>Nguyen Ngoc Dang Khoa</v>
          </cell>
        </row>
        <row r="649">
          <cell r="A649" t="str">
            <v>NGUYEN NGOC DUNG MINH</v>
          </cell>
        </row>
        <row r="650">
          <cell r="A650" t="str">
            <v>Nguyen Ngoc Duy</v>
          </cell>
        </row>
        <row r="651">
          <cell r="A651" t="str">
            <v>Nguyen Ngoc Thanh Thai</v>
          </cell>
        </row>
        <row r="652">
          <cell r="A652" t="str">
            <v>NGUYEN PHUC BAO</v>
          </cell>
        </row>
        <row r="653">
          <cell r="A653" t="str">
            <v>NGUYEN QUANG HUY</v>
          </cell>
        </row>
        <row r="654">
          <cell r="A654" t="str">
            <v>NGUYEN QUANG NINH</v>
          </cell>
        </row>
        <row r="655">
          <cell r="A655" t="str">
            <v>Nguyen Quoc Phong</v>
          </cell>
        </row>
        <row r="656">
          <cell r="A656" t="str">
            <v>Nguyen Thai Phuong Thao</v>
          </cell>
        </row>
        <row r="657">
          <cell r="A657" t="str">
            <v>NGUYEN THANH DIEN</v>
          </cell>
        </row>
        <row r="658">
          <cell r="A658" t="str">
            <v>Nguyen Thanh Long</v>
          </cell>
        </row>
        <row r="659">
          <cell r="A659" t="str">
            <v>Nguyen Thanh Phong</v>
          </cell>
        </row>
        <row r="660">
          <cell r="A660" t="str">
            <v>Nguyen Thanh Phuong</v>
          </cell>
        </row>
        <row r="661">
          <cell r="A661" t="str">
            <v>NGUYEN THI HONG LOAN</v>
          </cell>
        </row>
        <row r="662">
          <cell r="A662" t="str">
            <v>Nguyen Thi Ngoc Thu</v>
          </cell>
        </row>
        <row r="663">
          <cell r="A663" t="str">
            <v>Nguyen Thi Nguyet</v>
          </cell>
        </row>
        <row r="664">
          <cell r="A664" t="str">
            <v>Nguyen Thi Nguyet</v>
          </cell>
        </row>
        <row r="665">
          <cell r="A665" t="str">
            <v>NGUYEN THI THANH</v>
          </cell>
        </row>
        <row r="666">
          <cell r="A666" t="str">
            <v>Nguyen Thi Thanh Thuy</v>
          </cell>
        </row>
        <row r="667">
          <cell r="A667" t="str">
            <v>NGUYEN THI THANH THUY - MKT</v>
          </cell>
        </row>
        <row r="668">
          <cell r="A668" t="str">
            <v>Nguyen Thi Thuy Van</v>
          </cell>
        </row>
        <row r="669">
          <cell r="A669" t="str">
            <v>Nguyen Thien Tuan</v>
          </cell>
        </row>
        <row r="670">
          <cell r="A670" t="str">
            <v>Nguyen Tuan Phong</v>
          </cell>
        </row>
        <row r="671">
          <cell r="A671" t="str">
            <v>Nguyen Van Doi</v>
          </cell>
        </row>
        <row r="672">
          <cell r="A672" t="str">
            <v>NGUYEN VAN DUNG</v>
          </cell>
        </row>
        <row r="673">
          <cell r="A673" t="str">
            <v>Nguyen Van Duyet</v>
          </cell>
        </row>
        <row r="674">
          <cell r="A674" t="str">
            <v>NGUYEN VAN HUOC</v>
          </cell>
        </row>
        <row r="675">
          <cell r="A675" t="str">
            <v>Nguyen Van Loc</v>
          </cell>
        </row>
        <row r="676">
          <cell r="A676" t="str">
            <v>Nguyen Van Manh</v>
          </cell>
        </row>
        <row r="677">
          <cell r="A677" t="str">
            <v>Nguyen Van Minh</v>
          </cell>
        </row>
        <row r="678">
          <cell r="A678" t="str">
            <v>NGUYEN VAN MINH - COLLABORATOR</v>
          </cell>
        </row>
        <row r="679">
          <cell r="A679" t="str">
            <v>NGUYEN VAN TAN</v>
          </cell>
        </row>
        <row r="680">
          <cell r="A680" t="str">
            <v>NGUYEN VAN THANH</v>
          </cell>
        </row>
        <row r="681">
          <cell r="A681" t="str">
            <v>Nguyen Van Trong</v>
          </cell>
        </row>
        <row r="682">
          <cell r="A682" t="str">
            <v>Nguyen Viet Long</v>
          </cell>
        </row>
        <row r="683">
          <cell r="A683" t="str">
            <v>Nguyen Xuan Hung  - MKT</v>
          </cell>
        </row>
        <row r="684">
          <cell r="A684" t="str">
            <v>Nguyen Xuan Hung  - SALES</v>
          </cell>
        </row>
        <row r="685">
          <cell r="A685" t="str">
            <v>NGUYEN XUAN THONG</v>
          </cell>
        </row>
        <row r="686">
          <cell r="A686" t="str">
            <v>Nguyen Xuan Truong</v>
          </cell>
        </row>
        <row r="687">
          <cell r="A687" t="str">
            <v>NHA KHACH DUY TAN</v>
          </cell>
        </row>
        <row r="688">
          <cell r="A688" t="str">
            <v>NHA KHACH TAO DAN</v>
          </cell>
        </row>
        <row r="689">
          <cell r="A689" t="str">
            <v>NONG MINH DUC</v>
          </cell>
        </row>
        <row r="690">
          <cell r="A690" t="str">
            <v>NORFOLK HOTEL</v>
          </cell>
        </row>
        <row r="691">
          <cell r="A691" t="str">
            <v>NOVOTEL GARDEN PLAZA SG</v>
          </cell>
        </row>
        <row r="692">
          <cell r="A692" t="str">
            <v>ONE TIME VENDOR</v>
          </cell>
        </row>
        <row r="693">
          <cell r="A693" t="str">
            <v>OPERATION SMILE VIETNAM</v>
          </cell>
        </row>
        <row r="694">
          <cell r="A694" t="str">
            <v>OPERATION SMILE VIETNAM</v>
          </cell>
        </row>
        <row r="695">
          <cell r="A695" t="str">
            <v>OPTIMA FILLING &amp; PACKAGING MACHINES</v>
          </cell>
        </row>
        <row r="696">
          <cell r="A696" t="str">
            <v>ORGAPACK GmbH</v>
          </cell>
        </row>
        <row r="697">
          <cell r="A697" t="str">
            <v>ORIENT RESEARCH LTD.</v>
          </cell>
        </row>
        <row r="698">
          <cell r="A698" t="str">
            <v>PALM SONG BE GOLF COMPANY</v>
          </cell>
        </row>
        <row r="699">
          <cell r="A699" t="str">
            <v>PARKLAND-SAIGON TOWN &amp; COUNTRY CLUB</v>
          </cell>
        </row>
        <row r="700">
          <cell r="A700" t="str">
            <v>PHAM BAO QUAN</v>
          </cell>
        </row>
        <row r="701">
          <cell r="A701" t="str">
            <v>Pham Cong Ngoc Tuan</v>
          </cell>
        </row>
        <row r="702">
          <cell r="A702" t="str">
            <v>PHAM DUC TUAN</v>
          </cell>
        </row>
        <row r="703">
          <cell r="A703" t="str">
            <v>PHAM DUY CUONG</v>
          </cell>
        </row>
        <row r="704">
          <cell r="A704" t="str">
            <v>Pham Huy Thang</v>
          </cell>
        </row>
        <row r="705">
          <cell r="A705" t="str">
            <v>Pham Kim Uyen</v>
          </cell>
        </row>
        <row r="706">
          <cell r="A706" t="str">
            <v>Pham Minh Tuan</v>
          </cell>
        </row>
        <row r="707">
          <cell r="A707" t="str">
            <v>Pham Minh Tung</v>
          </cell>
        </row>
        <row r="708">
          <cell r="A708" t="str">
            <v>PHAM NGOC AN</v>
          </cell>
        </row>
        <row r="709">
          <cell r="A709" t="str">
            <v>PHAM NGOC DINH</v>
          </cell>
        </row>
        <row r="710">
          <cell r="A710" t="str">
            <v>Pham Ngoc Dung</v>
          </cell>
        </row>
        <row r="711">
          <cell r="A711" t="str">
            <v>PHAM NGOC HUNG</v>
          </cell>
        </row>
        <row r="712">
          <cell r="A712" t="str">
            <v>PHAM NGOC HUNG</v>
          </cell>
        </row>
        <row r="713">
          <cell r="A713" t="str">
            <v>Pham Ngoc Quy</v>
          </cell>
        </row>
        <row r="714">
          <cell r="A714" t="str">
            <v>PHAM PHUNG TIEN</v>
          </cell>
        </row>
        <row r="715">
          <cell r="A715" t="str">
            <v>Pham Quang Tuyen</v>
          </cell>
        </row>
        <row r="716">
          <cell r="A716" t="str">
            <v>Pham Si Luan</v>
          </cell>
        </row>
        <row r="717">
          <cell r="A717" t="str">
            <v>PHAM THANH BINH</v>
          </cell>
        </row>
        <row r="718">
          <cell r="A718" t="str">
            <v>PHAM THI NGOC CHI</v>
          </cell>
        </row>
        <row r="719">
          <cell r="A719" t="str">
            <v>Pham Thi Nguyet Hong</v>
          </cell>
        </row>
        <row r="720">
          <cell r="A720" t="str">
            <v>Pham Thi Thu Huong</v>
          </cell>
        </row>
        <row r="721">
          <cell r="A721" t="str">
            <v>PHAM VAN KHANH</v>
          </cell>
        </row>
        <row r="722">
          <cell r="A722" t="str">
            <v>Pham Van Minh</v>
          </cell>
        </row>
        <row r="723">
          <cell r="A723" t="str">
            <v>Pham Van Toan</v>
          </cell>
        </row>
        <row r="724">
          <cell r="A724" t="str">
            <v>Pham Vu Thuy Anh</v>
          </cell>
        </row>
        <row r="725">
          <cell r="A725" t="str">
            <v>PHAN HONG CUONG</v>
          </cell>
        </row>
        <row r="726">
          <cell r="A726" t="str">
            <v>Phan Vu Hong Chi</v>
          </cell>
        </row>
        <row r="727">
          <cell r="A727" t="str">
            <v>PHONG QC &amp; DV TRUYEN HINH</v>
          </cell>
        </row>
        <row r="728">
          <cell r="A728" t="str">
            <v>PHONG QC &amp; DV TRUYEN HINH</v>
          </cell>
        </row>
        <row r="729">
          <cell r="A729" t="str">
            <v>PHUNG KHANH CUONG</v>
          </cell>
        </row>
        <row r="730">
          <cell r="A730" t="str">
            <v>PLAZA HOTEL CO. LTD</v>
          </cell>
        </row>
        <row r="731">
          <cell r="A731" t="str">
            <v>PRICE WATERHOUSECOOPERS</v>
          </cell>
        </row>
        <row r="732">
          <cell r="A732" t="str">
            <v>PRICEWATERHOUSECOOPERS LEGAL</v>
          </cell>
        </row>
        <row r="733">
          <cell r="A733" t="str">
            <v>PRIME</v>
          </cell>
        </row>
        <row r="734">
          <cell r="A734" t="str">
            <v>PT Syngenta Indonesia</v>
          </cell>
        </row>
        <row r="735">
          <cell r="A735" t="str">
            <v>QUY CHAM SOC SUC KHOE NONG DAN AN G</v>
          </cell>
        </row>
        <row r="736">
          <cell r="A736" t="str">
            <v>QUY DEN ON DAP NGHIA TINH DONG NAI</v>
          </cell>
        </row>
        <row r="737">
          <cell r="A737" t="str">
            <v>QUY PHONG CHONG LUT BAO TP BIEN HOA</v>
          </cell>
        </row>
        <row r="738">
          <cell r="A738" t="str">
            <v>Replaced by 4009661</v>
          </cell>
        </row>
        <row r="739">
          <cell r="A739" t="str">
            <v>SAIGON CHILDREN'S CHARITY</v>
          </cell>
        </row>
        <row r="740">
          <cell r="A740" t="str">
            <v>SAIGON DOMAINE</v>
          </cell>
        </row>
        <row r="741">
          <cell r="A741" t="str">
            <v>Saigontourane hotel</v>
          </cell>
        </row>
        <row r="742">
          <cell r="A742" t="str">
            <v>SHERATON HANOI HOTEL</v>
          </cell>
        </row>
        <row r="743">
          <cell r="A743" t="str">
            <v>SIEU THI COOP MART NGUYEN KIEM</v>
          </cell>
        </row>
        <row r="744">
          <cell r="A744" t="str">
            <v>SOFITEL ROYAL ANGKOR</v>
          </cell>
        </row>
        <row r="745">
          <cell r="A745" t="str">
            <v>ST. CLARE'S</v>
          </cell>
        </row>
        <row r="746">
          <cell r="A746" t="str">
            <v>SWISS BUSINESS ASSOCIATION</v>
          </cell>
        </row>
        <row r="747">
          <cell r="A747" t="str">
            <v>Syngenta Asia Pacific Pte Ltd.</v>
          </cell>
        </row>
        <row r="748">
          <cell r="A748" t="str">
            <v>Syngenta Crop Protection AG</v>
          </cell>
        </row>
        <row r="749">
          <cell r="A749" t="str">
            <v>Syngenta Crop Protection Pty Limite</v>
          </cell>
        </row>
        <row r="750">
          <cell r="A750" t="str">
            <v>Syngenta Crop Protection Pty Limite</v>
          </cell>
        </row>
        <row r="751">
          <cell r="A751" t="str">
            <v>Syngenta Crop Protection UK Ltd</v>
          </cell>
        </row>
        <row r="752">
          <cell r="A752" t="str">
            <v>Syngenta Korea Ltd.</v>
          </cell>
        </row>
        <row r="753">
          <cell r="A753" t="str">
            <v>Syngenta Philippines, Inc.</v>
          </cell>
        </row>
        <row r="754">
          <cell r="A754" t="str">
            <v>Syngenta Vietnam Limited</v>
          </cell>
        </row>
        <row r="755">
          <cell r="A755" t="str">
            <v>T.CTY VT QD-CTY VIEN THONG VIETTEL</v>
          </cell>
        </row>
        <row r="756">
          <cell r="A756" t="str">
            <v>T.CTY VT QD-CTY VIEN THONG VIETTEL</v>
          </cell>
        </row>
        <row r="757">
          <cell r="A757" t="str">
            <v>TA KIM PHUONG</v>
          </cell>
        </row>
        <row r="758">
          <cell r="A758" t="str">
            <v>TANNER &amp; Co. AG</v>
          </cell>
        </row>
        <row r="759">
          <cell r="A759" t="str">
            <v>TANNER &amp; Co. AG</v>
          </cell>
        </row>
        <row r="760">
          <cell r="A760" t="str">
            <v>TANNER &amp; CO. AG</v>
          </cell>
        </row>
        <row r="761">
          <cell r="A761" t="str">
            <v>THACH HOA</v>
          </cell>
        </row>
        <row r="762">
          <cell r="A762" t="str">
            <v>THACH SA WONG</v>
          </cell>
        </row>
        <row r="763">
          <cell r="A763" t="str">
            <v>THE BRITISH BUSINESS GROP VIETNAM(B</v>
          </cell>
        </row>
        <row r="764">
          <cell r="A764" t="str">
            <v>THE BRITISH COUNCIL HCMC</v>
          </cell>
        </row>
        <row r="765">
          <cell r="A765" t="str">
            <v>TIEM BANH NGOC SANG</v>
          </cell>
        </row>
        <row r="766">
          <cell r="A766" t="str">
            <v>TOBEPAL, S.A</v>
          </cell>
        </row>
        <row r="767">
          <cell r="A767" t="str">
            <v>Ton That Hung Nghiem</v>
          </cell>
        </row>
        <row r="768">
          <cell r="A768" t="str">
            <v>TONG CONG TY THIET BI DIEN VIET NAM</v>
          </cell>
        </row>
        <row r="769">
          <cell r="A769" t="str">
            <v>TONG CTY CP BAO MINH</v>
          </cell>
        </row>
        <row r="770">
          <cell r="A770" t="str">
            <v>TONG CTY VIEN THONG QUAN DOI</v>
          </cell>
        </row>
        <row r="771">
          <cell r="A771" t="str">
            <v>Tran Dac Hoang</v>
          </cell>
        </row>
        <row r="772">
          <cell r="A772" t="str">
            <v>Tran Do Linh Bao</v>
          </cell>
        </row>
        <row r="773">
          <cell r="A773" t="str">
            <v>TRAN MANH DUYEN</v>
          </cell>
        </row>
        <row r="774">
          <cell r="A774" t="str">
            <v>TRAN NGOC HAN</v>
          </cell>
        </row>
        <row r="775">
          <cell r="A775" t="str">
            <v>TRAN QUANG UY</v>
          </cell>
        </row>
        <row r="776">
          <cell r="A776" t="str">
            <v>TRAN THANH HAI</v>
          </cell>
        </row>
        <row r="777">
          <cell r="A777" t="str">
            <v>Tran Thanh Hoa</v>
          </cell>
        </row>
        <row r="778">
          <cell r="A778" t="str">
            <v>TRAN THANH TU</v>
          </cell>
        </row>
        <row r="779">
          <cell r="A779" t="str">
            <v>Tran Thi Hong Yen</v>
          </cell>
        </row>
        <row r="780">
          <cell r="A780" t="str">
            <v>Tran Thi My Thanh</v>
          </cell>
        </row>
        <row r="781">
          <cell r="A781" t="str">
            <v>TRAN TRONG DUNG</v>
          </cell>
        </row>
        <row r="782">
          <cell r="A782" t="str">
            <v>Tran Van Thu</v>
          </cell>
        </row>
        <row r="783">
          <cell r="A783" t="str">
            <v>TRAN VAN THUY</v>
          </cell>
        </row>
        <row r="784">
          <cell r="A784" t="str">
            <v>TRAN VAN TRUA</v>
          </cell>
        </row>
        <row r="785">
          <cell r="A785" t="str">
            <v>Tran Viet Nhan</v>
          </cell>
        </row>
        <row r="786">
          <cell r="A786" t="str">
            <v>TRINH NHAT DANG</v>
          </cell>
        </row>
        <row r="787">
          <cell r="A787" t="str">
            <v>TRUNG TAM CHONG DOC,BENH VIEN BACH</v>
          </cell>
        </row>
        <row r="788">
          <cell r="A788" t="str">
            <v>TRUNG TAM GIONG - CTY CP BVTV AN GI</v>
          </cell>
        </row>
        <row r="789">
          <cell r="A789" t="str">
            <v>TRUNG TAM GIONG CAY TRONG NAM DINH</v>
          </cell>
        </row>
        <row r="790">
          <cell r="A790" t="str">
            <v>TRUNG TAM KHUYEN NONG DAKLAK</v>
          </cell>
        </row>
        <row r="791">
          <cell r="A791" t="str">
            <v>TRUNG TAM KHUYEN NONG TINH SON LA</v>
          </cell>
        </row>
        <row r="792">
          <cell r="A792" t="str">
            <v>TRUNG TAM VIEN THONG &amp; CNTT</v>
          </cell>
        </row>
        <row r="793">
          <cell r="A793" t="str">
            <v>TRUNG TAM Y TE DU PHONG TINH DONG N</v>
          </cell>
        </row>
        <row r="794">
          <cell r="A794" t="str">
            <v>TRUNG TAM Y TE KHU CONG NGHIEP DONG</v>
          </cell>
        </row>
        <row r="795">
          <cell r="A795" t="str">
            <v>TRUONG DAI HOC BACH KHOA TP.HCM</v>
          </cell>
        </row>
        <row r="796">
          <cell r="A796" t="str">
            <v>TRUONG DAI HOC CAN THO</v>
          </cell>
        </row>
        <row r="797">
          <cell r="A797" t="str">
            <v>TRUONG DAI HOC CAN THO</v>
          </cell>
        </row>
        <row r="798">
          <cell r="A798" t="str">
            <v>Truong Dai Hoc Nong Lam</v>
          </cell>
        </row>
        <row r="799">
          <cell r="A799" t="str">
            <v>TRUONG DAI HOC NONG LAM TP.HCM</v>
          </cell>
        </row>
        <row r="800">
          <cell r="A800" t="str">
            <v>TRUONG DAI HOC NONG NGHIEP I HA NOI</v>
          </cell>
        </row>
        <row r="801">
          <cell r="A801" t="str">
            <v>TRUONG DAI HOC TAY NGUYEN</v>
          </cell>
        </row>
        <row r="802">
          <cell r="A802" t="str">
            <v>Truong Nu Da Minh Chau</v>
          </cell>
        </row>
        <row r="803">
          <cell r="A803" t="str">
            <v>Truong Quang Anh</v>
          </cell>
        </row>
        <row r="804">
          <cell r="A804" t="str">
            <v>Truong Thi Phuong Lam</v>
          </cell>
        </row>
        <row r="805">
          <cell r="A805" t="str">
            <v>Truong Tran Quang Phuong</v>
          </cell>
        </row>
        <row r="806">
          <cell r="A806" t="str">
            <v>Truong Van Cole</v>
          </cell>
        </row>
        <row r="807">
          <cell r="A807" t="str">
            <v>Truong Van Ngoc</v>
          </cell>
        </row>
        <row r="808">
          <cell r="A808" t="str">
            <v>TT ANH NGU CLEVERLEARN</v>
          </cell>
        </row>
        <row r="809">
          <cell r="A809" t="str">
            <v>TT BAO VE THUC VAT PHIA NAM</v>
          </cell>
        </row>
        <row r="810">
          <cell r="A810" t="str">
            <v>TT DICH VU &amp; GIOI THIEU SAN PHAM KC</v>
          </cell>
        </row>
        <row r="811">
          <cell r="A811" t="str">
            <v>TT DV DU LICH TRANG VIET</v>
          </cell>
        </row>
        <row r="812">
          <cell r="A812" t="str">
            <v>TT DV KHACH HANG - BUU DIEN HA NOI</v>
          </cell>
        </row>
        <row r="813">
          <cell r="A813" t="str">
            <v>TT DV PHAN TICH THI NGHIEM</v>
          </cell>
        </row>
        <row r="814">
          <cell r="A814" t="str">
            <v>TT DV PTTH DONG NAI</v>
          </cell>
        </row>
        <row r="815">
          <cell r="A815" t="str">
            <v>TT DV VA GIOI THIEU SAN PHAM KCN</v>
          </cell>
        </row>
        <row r="816">
          <cell r="A816" t="str">
            <v>TT KH BAO QUAN &amp; BOI DUONG NGHIEP V</v>
          </cell>
        </row>
        <row r="817">
          <cell r="A817" t="str">
            <v>TT KHAI THAC &amp; VAN CHUYEN BUU DIEN</v>
          </cell>
        </row>
        <row r="818">
          <cell r="A818" t="str">
            <v>TT KHAO KIEM NGHIEM GIONG CAY TRONG</v>
          </cell>
        </row>
        <row r="819">
          <cell r="A819" t="str">
            <v>TT KHAO KIEM NGHIEM GIONG CAY TRONG</v>
          </cell>
        </row>
        <row r="820">
          <cell r="A820" t="str">
            <v>TT KHAO NGHIEM &amp; KHUYEN NONG THAI B</v>
          </cell>
        </row>
        <row r="821">
          <cell r="A821" t="str">
            <v>TT KHOA HOC BAO QUAN &amp; BOI DUONG</v>
          </cell>
        </row>
        <row r="822">
          <cell r="A822" t="str">
            <v>TT KHUYEN NONG TINH LAO CAI</v>
          </cell>
        </row>
        <row r="823">
          <cell r="A823" t="str">
            <v>TT KHUYEN NONG TINH LAO CAI</v>
          </cell>
        </row>
        <row r="824">
          <cell r="A824" t="str">
            <v>TT KHUYEN NONG TINH NAM DINH</v>
          </cell>
        </row>
        <row r="825">
          <cell r="A825" t="str">
            <v>TT KIEM DINH THUOC BV TV PHIA NAM</v>
          </cell>
        </row>
        <row r="826">
          <cell r="A826" t="str">
            <v>TT KIEM DINH THUOC BVTV P.BAC</v>
          </cell>
        </row>
        <row r="827">
          <cell r="A827" t="str">
            <v>TT Kiem Dinh va Huan Luyen Ky Thuat</v>
          </cell>
        </row>
        <row r="828">
          <cell r="A828" t="str">
            <v>TT KKNG SP CAY TRONG&amp;P.BON VUNG NAM</v>
          </cell>
        </row>
        <row r="829">
          <cell r="A829" t="str">
            <v>TT KT TC DO LUONG CHAT LUONG 3(QUAT</v>
          </cell>
        </row>
        <row r="830">
          <cell r="A830" t="str">
            <v>TT N.CUU CN &amp; T.BI C.NGHIEP</v>
          </cell>
        </row>
        <row r="831">
          <cell r="A831" t="str">
            <v>TT NC VA HO TRO DAO TAO VE QTDN (BR</v>
          </cell>
        </row>
        <row r="832">
          <cell r="A832" t="str">
            <v>TT NGHIEN CUU &amp; HO TRO DAO TAO QTDN</v>
          </cell>
        </row>
        <row r="833">
          <cell r="A833" t="str">
            <v>TT NGHIEN CUU &amp; UNG DUNG TB CN</v>
          </cell>
        </row>
        <row r="834">
          <cell r="A834" t="str">
            <v>TT QUANG CAO VA DV PHAT THANH</v>
          </cell>
        </row>
        <row r="835">
          <cell r="A835" t="str">
            <v>TT SK LAO DONG VA MOI TRUONG DONG N</v>
          </cell>
        </row>
        <row r="836">
          <cell r="A836" t="str">
            <v>TT THE NGAN HANG A CHAU - HCM</v>
          </cell>
        </row>
        <row r="837">
          <cell r="A837" t="str">
            <v>TT THIET BI MAY VAN PHONG PHU LAN</v>
          </cell>
        </row>
        <row r="838">
          <cell r="A838" t="str">
            <v>TT THONG TIN DI DONG KV II</v>
          </cell>
        </row>
        <row r="839">
          <cell r="A839" t="str">
            <v>TT THONG TIN DI DONG KVI</v>
          </cell>
        </row>
        <row r="840">
          <cell r="A840" t="str">
            <v>TT TRUYEN HINH VIET NAM TAI DA NANG</v>
          </cell>
        </row>
        <row r="841">
          <cell r="A841" t="str">
            <v>TT TRUYEN HINH VN TAI PHU YEN</v>
          </cell>
        </row>
        <row r="842">
          <cell r="A842" t="str">
            <v>TT TRUYEN HINH VN TAI TP.CAN THO</v>
          </cell>
        </row>
        <row r="843">
          <cell r="A843" t="str">
            <v>TT TU VAN THONG TIN &amp; TIEP THI</v>
          </cell>
        </row>
        <row r="844">
          <cell r="A844" t="str">
            <v>TT XET NGHIEM Y KHOA LAB GROUP VN</v>
          </cell>
        </row>
        <row r="845">
          <cell r="A845" t="str">
            <v>TTTT VIET NAM TAI HUE</v>
          </cell>
        </row>
        <row r="846">
          <cell r="A846" t="str">
            <v>TU VAN TAC</v>
          </cell>
        </row>
        <row r="847">
          <cell r="A847" t="str">
            <v>UBDS, GIA DINH &amp; TRE EM DONG NAI</v>
          </cell>
        </row>
        <row r="848">
          <cell r="A848" t="str">
            <v>UTS - SAIGON VAN INT'L RELOCATIONS</v>
          </cell>
        </row>
        <row r="849">
          <cell r="A849" t="str">
            <v>UTS INTERNATIONAL (EUROPE) B.V</v>
          </cell>
        </row>
        <row r="850">
          <cell r="A850" t="str">
            <v>Van Duc Long</v>
          </cell>
        </row>
        <row r="851">
          <cell r="A851" t="str">
            <v>Van Huynh Xuan Hang</v>
          </cell>
        </row>
        <row r="852">
          <cell r="A852" t="str">
            <v>VAT - CHI CUC HQ QLY HANG DAU TU</v>
          </cell>
        </row>
        <row r="853">
          <cell r="A853" t="str">
            <v>VIEN BAO VE THUC VAT</v>
          </cell>
        </row>
        <row r="854">
          <cell r="A854" t="str">
            <v>VIEN CAY LUONG THUC VA THUC PHAM</v>
          </cell>
        </row>
        <row r="855">
          <cell r="A855" t="str">
            <v>VIEN CO HOC UNG DUNG</v>
          </cell>
        </row>
        <row r="856">
          <cell r="A856" t="str">
            <v>VIEN KT NHIET DOI &amp; BAO VE MOI TRUO</v>
          </cell>
        </row>
        <row r="857">
          <cell r="A857" t="str">
            <v>VIEN PASTEUR TP.HCM</v>
          </cell>
        </row>
        <row r="858">
          <cell r="A858" t="str">
            <v>VN CUU LUA DONG BANG SONG CUU LONG</v>
          </cell>
        </row>
        <row r="859">
          <cell r="A859" t="str">
            <v>VN LOGISTICS-TOLLING</v>
          </cell>
        </row>
        <row r="860">
          <cell r="A860" t="str">
            <v>Vo Dang Khoa</v>
          </cell>
        </row>
        <row r="861">
          <cell r="A861" t="str">
            <v>Vo Huu Lanh</v>
          </cell>
        </row>
        <row r="862">
          <cell r="A862" t="str">
            <v>VO THANH HUY</v>
          </cell>
        </row>
        <row r="863">
          <cell r="A863" t="str">
            <v>VO THI HONG THUY</v>
          </cell>
        </row>
        <row r="864">
          <cell r="A864" t="str">
            <v>VO TRUONG AN</v>
          </cell>
        </row>
        <row r="865">
          <cell r="A865" t="str">
            <v>Vo Van Sang</v>
          </cell>
        </row>
        <row r="866">
          <cell r="A866" t="str">
            <v>VPDD BAO NN VIETNAM TAI DBSCL</v>
          </cell>
        </row>
        <row r="867">
          <cell r="A867" t="str">
            <v>Vu Duong</v>
          </cell>
        </row>
        <row r="868">
          <cell r="A868" t="str">
            <v>Vu Khac Son</v>
          </cell>
        </row>
        <row r="869">
          <cell r="A869" t="str">
            <v>Vu Manh Truong Giang</v>
          </cell>
        </row>
        <row r="870">
          <cell r="A870" t="str">
            <v>VU MANH TRUONG GIANG</v>
          </cell>
        </row>
        <row r="871">
          <cell r="A871" t="str">
            <v>VU MANH TRUONG GIANG</v>
          </cell>
        </row>
        <row r="872">
          <cell r="A872" t="str">
            <v>VU VAN TO</v>
          </cell>
        </row>
        <row r="873">
          <cell r="A873" t="str">
            <v>XI NGHIEP CAO SU Z751</v>
          </cell>
        </row>
        <row r="874">
          <cell r="A874" t="str">
            <v>XI NGHIEP CO KHI CHINH XAC 27/7</v>
          </cell>
        </row>
        <row r="875">
          <cell r="A875" t="str">
            <v>XN DV KCN SONADEZI</v>
          </cell>
        </row>
        <row r="876">
          <cell r="A876" t="str">
            <v>XN DV KCN SONADEZI</v>
          </cell>
        </row>
        <row r="877">
          <cell r="A877" t="str">
            <v>XN IN &amp; BAO BI HOANG MAI</v>
          </cell>
        </row>
        <row r="878">
          <cell r="A878" t="str">
            <v>ZHEJING SUNNY IMP &amp; EXP CO. LTD</v>
          </cell>
        </row>
      </sheetData>
      <sheetData sheetId="6" refreshError="1">
        <row r="2">
          <cell r="B2" t="str">
            <v xml:space="preserve">GL Account </v>
          </cell>
        </row>
        <row r="4">
          <cell r="B4">
            <v>11311000</v>
          </cell>
        </row>
        <row r="5">
          <cell r="B5">
            <v>11311202</v>
          </cell>
        </row>
        <row r="6">
          <cell r="B6">
            <v>11311210</v>
          </cell>
        </row>
        <row r="7">
          <cell r="B7">
            <v>11316201</v>
          </cell>
        </row>
        <row r="8">
          <cell r="B8">
            <v>11316214</v>
          </cell>
        </row>
        <row r="9">
          <cell r="B9">
            <v>11316217</v>
          </cell>
        </row>
        <row r="10">
          <cell r="B10">
            <v>11316223</v>
          </cell>
        </row>
        <row r="11">
          <cell r="B11">
            <v>22011034</v>
          </cell>
        </row>
        <row r="12">
          <cell r="B12">
            <v>22011040</v>
          </cell>
        </row>
        <row r="13">
          <cell r="B13">
            <v>22311000</v>
          </cell>
        </row>
        <row r="14">
          <cell r="B14">
            <v>31111000</v>
          </cell>
        </row>
        <row r="15">
          <cell r="B15">
            <v>31111300</v>
          </cell>
        </row>
        <row r="16">
          <cell r="B16">
            <v>31111406</v>
          </cell>
        </row>
        <row r="17">
          <cell r="B17">
            <v>31111418</v>
          </cell>
        </row>
        <row r="18">
          <cell r="B18">
            <v>31111452</v>
          </cell>
        </row>
        <row r="19">
          <cell r="B19">
            <v>31211003</v>
          </cell>
        </row>
        <row r="20">
          <cell r="B20">
            <v>31213000</v>
          </cell>
        </row>
        <row r="21">
          <cell r="B21">
            <v>31213000</v>
          </cell>
        </row>
        <row r="22">
          <cell r="B22">
            <v>31213002</v>
          </cell>
        </row>
        <row r="23">
          <cell r="B23">
            <v>31213152</v>
          </cell>
        </row>
        <row r="24">
          <cell r="B24">
            <v>31311002</v>
          </cell>
        </row>
        <row r="25">
          <cell r="B25">
            <v>31311004</v>
          </cell>
        </row>
        <row r="26">
          <cell r="B26">
            <v>31311007</v>
          </cell>
        </row>
        <row r="27">
          <cell r="B27">
            <v>31311020</v>
          </cell>
        </row>
        <row r="28">
          <cell r="B28">
            <v>31311022</v>
          </cell>
        </row>
        <row r="29">
          <cell r="B29">
            <v>31311023</v>
          </cell>
        </row>
        <row r="30">
          <cell r="B30">
            <v>31311026</v>
          </cell>
        </row>
        <row r="31">
          <cell r="B31">
            <v>31311026</v>
          </cell>
        </row>
        <row r="32">
          <cell r="B32">
            <v>31311080</v>
          </cell>
        </row>
        <row r="33">
          <cell r="B33">
            <v>31311090</v>
          </cell>
        </row>
        <row r="34">
          <cell r="B34">
            <v>31311983</v>
          </cell>
        </row>
        <row r="35">
          <cell r="B35">
            <v>31311984</v>
          </cell>
        </row>
        <row r="36">
          <cell r="B36">
            <v>31311984</v>
          </cell>
        </row>
        <row r="37">
          <cell r="B37">
            <v>31311985</v>
          </cell>
        </row>
        <row r="38">
          <cell r="B38">
            <v>31311985</v>
          </cell>
        </row>
        <row r="39">
          <cell r="B39">
            <v>31311987</v>
          </cell>
        </row>
        <row r="40">
          <cell r="B40">
            <v>31311988</v>
          </cell>
        </row>
        <row r="41">
          <cell r="B41">
            <v>32012000</v>
          </cell>
        </row>
        <row r="42">
          <cell r="B42">
            <v>32017000</v>
          </cell>
        </row>
        <row r="43">
          <cell r="B43">
            <v>32017004</v>
          </cell>
        </row>
        <row r="44">
          <cell r="B44">
            <v>32017005</v>
          </cell>
        </row>
        <row r="45">
          <cell r="B45">
            <v>32017009</v>
          </cell>
        </row>
        <row r="46">
          <cell r="B46">
            <v>32018004</v>
          </cell>
        </row>
        <row r="47">
          <cell r="B47">
            <v>32019001</v>
          </cell>
        </row>
        <row r="48">
          <cell r="B48">
            <v>32019005</v>
          </cell>
        </row>
        <row r="49">
          <cell r="B49">
            <v>32019012</v>
          </cell>
        </row>
        <row r="50">
          <cell r="B50">
            <v>32019017</v>
          </cell>
        </row>
        <row r="51">
          <cell r="B51">
            <v>32019019</v>
          </cell>
        </row>
        <row r="52">
          <cell r="B52">
            <v>32019020</v>
          </cell>
        </row>
        <row r="53">
          <cell r="B53">
            <v>32020000</v>
          </cell>
        </row>
        <row r="54">
          <cell r="B54">
            <v>32021002</v>
          </cell>
        </row>
        <row r="55">
          <cell r="B55">
            <v>32021005</v>
          </cell>
        </row>
        <row r="56">
          <cell r="B56">
            <v>32021010</v>
          </cell>
        </row>
        <row r="57">
          <cell r="B57">
            <v>32021016</v>
          </cell>
        </row>
        <row r="58">
          <cell r="B58">
            <v>34011000</v>
          </cell>
        </row>
        <row r="59">
          <cell r="B59">
            <v>34013000</v>
          </cell>
        </row>
        <row r="60">
          <cell r="B60">
            <v>34014000</v>
          </cell>
        </row>
        <row r="61">
          <cell r="B61">
            <v>35011000</v>
          </cell>
        </row>
        <row r="62">
          <cell r="B62">
            <v>35016014</v>
          </cell>
        </row>
        <row r="63">
          <cell r="B63">
            <v>39012006</v>
          </cell>
        </row>
        <row r="64">
          <cell r="B64">
            <v>39012600</v>
          </cell>
        </row>
        <row r="65">
          <cell r="B65">
            <v>39012605</v>
          </cell>
        </row>
        <row r="66">
          <cell r="B66">
            <v>39012606</v>
          </cell>
        </row>
        <row r="67">
          <cell r="B67">
            <v>39012800</v>
          </cell>
        </row>
        <row r="68">
          <cell r="B68">
            <v>39012860</v>
          </cell>
        </row>
        <row r="69">
          <cell r="B69">
            <v>39013300</v>
          </cell>
        </row>
        <row r="70">
          <cell r="B70">
            <v>39013500</v>
          </cell>
        </row>
        <row r="71">
          <cell r="B71">
            <v>39014002</v>
          </cell>
        </row>
        <row r="72">
          <cell r="B72">
            <v>39014100</v>
          </cell>
        </row>
        <row r="73">
          <cell r="B73">
            <v>39018000</v>
          </cell>
        </row>
        <row r="74">
          <cell r="B74">
            <v>39111101</v>
          </cell>
        </row>
        <row r="75">
          <cell r="B75">
            <v>39111102</v>
          </cell>
        </row>
        <row r="76">
          <cell r="B76">
            <v>39111107</v>
          </cell>
        </row>
        <row r="77">
          <cell r="B77">
            <v>39111114</v>
          </cell>
        </row>
        <row r="78">
          <cell r="B78">
            <v>39111200</v>
          </cell>
        </row>
        <row r="79">
          <cell r="B79">
            <v>39111300</v>
          </cell>
        </row>
        <row r="80">
          <cell r="B80">
            <v>39111401</v>
          </cell>
        </row>
        <row r="81">
          <cell r="B81">
            <v>39111412</v>
          </cell>
        </row>
        <row r="82">
          <cell r="B82">
            <v>39211002</v>
          </cell>
        </row>
        <row r="83">
          <cell r="B83">
            <v>39211004</v>
          </cell>
        </row>
        <row r="84">
          <cell r="B84">
            <v>39211014</v>
          </cell>
        </row>
        <row r="85">
          <cell r="B85">
            <v>39211015</v>
          </cell>
        </row>
        <row r="86">
          <cell r="B86">
            <v>39212011</v>
          </cell>
        </row>
        <row r="87">
          <cell r="B87">
            <v>39212014</v>
          </cell>
        </row>
        <row r="88">
          <cell r="B88">
            <v>39212019</v>
          </cell>
        </row>
        <row r="89">
          <cell r="B89">
            <v>39212020</v>
          </cell>
        </row>
        <row r="90">
          <cell r="B90">
            <v>39212025</v>
          </cell>
        </row>
        <row r="91">
          <cell r="B91">
            <v>39213000</v>
          </cell>
        </row>
        <row r="92">
          <cell r="B92">
            <v>39213003</v>
          </cell>
        </row>
        <row r="93">
          <cell r="B93">
            <v>39213007</v>
          </cell>
        </row>
        <row r="94">
          <cell r="B94">
            <v>39213011</v>
          </cell>
        </row>
        <row r="95">
          <cell r="B95">
            <v>39213015</v>
          </cell>
        </row>
        <row r="96">
          <cell r="B96">
            <v>39311001</v>
          </cell>
        </row>
        <row r="97">
          <cell r="B97">
            <v>39511000</v>
          </cell>
        </row>
        <row r="98">
          <cell r="B98">
            <v>39511003</v>
          </cell>
        </row>
        <row r="99">
          <cell r="B99">
            <v>39511013</v>
          </cell>
        </row>
        <row r="100">
          <cell r="B100">
            <v>39511900</v>
          </cell>
        </row>
        <row r="101">
          <cell r="B101">
            <v>39511900</v>
          </cell>
        </row>
        <row r="102">
          <cell r="B102">
            <v>39611002</v>
          </cell>
        </row>
        <row r="103">
          <cell r="B103">
            <v>39611018</v>
          </cell>
        </row>
        <row r="104">
          <cell r="B104">
            <v>39912018</v>
          </cell>
        </row>
        <row r="105">
          <cell r="B105">
            <v>39912026</v>
          </cell>
        </row>
        <row r="106">
          <cell r="B106">
            <v>39914000</v>
          </cell>
        </row>
        <row r="107">
          <cell r="B107">
            <v>39914100</v>
          </cell>
        </row>
        <row r="108">
          <cell r="B108">
            <v>39914104</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ING NOTES"/>
      <sheetName val="BASIC SALARY"/>
      <sheetName val="DEPENDANT"/>
      <sheetName val="WAGE_TYPE_C"/>
      <sheetName val="OT &amp; Meal"/>
      <sheetName val="MAP_TABLES"/>
      <sheetName val="Record Structure"/>
      <sheetName val="LGP control sheet"/>
      <sheetName val="SIF"/>
      <sheetName val="ITR summary"/>
      <sheetName val="Error Log"/>
      <sheetName val="Track Log"/>
      <sheetName val="KEY_DATA"/>
      <sheetName val="HIRE"/>
      <sheetName val="TERMINATION"/>
      <sheetName val="ADDRESSES"/>
      <sheetName val="BANKING"/>
      <sheetName val="BASIC_PAY_REG"/>
      <sheetName val="BASIC_PAY_SALARY"/>
      <sheetName val="COMMUNICATION"/>
      <sheetName val="CONTRACT"/>
      <sheetName val="FAMILY"/>
      <sheetName val="HIRE_DATE_IN_THE_GROUP"/>
      <sheetName val="HIRE_SENIORITY_DATE"/>
      <sheetName val="JOB_POSITION"/>
      <sheetName val="LEAVE_OF_ABSENCE"/>
      <sheetName val="LEAVE_OF_ABSENCE_RETURN"/>
      <sheetName val="ORGANIZATION_ASSIGNMENT"/>
      <sheetName val="ORG_ASSIGNMENT_COST_CENTER"/>
      <sheetName val="PERSONAL_DATA"/>
      <sheetName val="PERSONAL_DATA_EFF_DATE"/>
      <sheetName val="PERSONAL_DATA_IDENTIFICATION"/>
      <sheetName val="PERSONAL_DATA_NAME"/>
      <sheetName val="SOCIAL_INSURANCE"/>
      <sheetName val="Mapping Error Log"/>
      <sheetName val="Mapping"/>
      <sheetName val="NEW HIRE_VE"/>
      <sheetName val="PERMANENT_DATA_CHANGES_VE"/>
      <sheetName val="FAMILY_VE"/>
      <sheetName val="BASIC_SALARY_VE"/>
      <sheetName val="Office staff"/>
      <sheetName val="List"/>
      <sheetName val="Master Data"/>
      <sheetName val="Cost Breakdown"/>
      <sheetName val="MTL__INTER"/>
      <sheetName val="A6"/>
      <sheetName val="APPENDIX"/>
    </sheetNames>
    <sheetDataSet>
      <sheetData sheetId="0">
        <row r="7">
          <cell r="D7">
            <v>10026113</v>
          </cell>
        </row>
      </sheetData>
      <sheetData sheetId="1"/>
      <sheetData sheetId="2"/>
      <sheetData sheetId="3"/>
      <sheetData sheetId="4"/>
      <sheetData sheetId="5">
        <row r="5">
          <cell r="E5" t="str">
            <v>HOME</v>
          </cell>
          <cell r="F5" t="str">
            <v>HOME</v>
          </cell>
          <cell r="G5" t="str">
            <v>Home address</v>
          </cell>
        </row>
        <row r="6">
          <cell r="E6" t="str">
            <v>LEGAL - NOT USED BY PARTNER</v>
          </cell>
          <cell r="F6" t="str">
            <v/>
          </cell>
          <cell r="G6" t="str">
            <v>Legal address</v>
          </cell>
        </row>
        <row r="7">
          <cell r="E7" t="str">
            <v>MAIL</v>
          </cell>
          <cell r="F7" t="str">
            <v>MAIL</v>
          </cell>
          <cell r="G7" t="str">
            <v>Mail address</v>
          </cell>
        </row>
        <row r="10">
          <cell r="E10" t="str">
            <v>T</v>
          </cell>
          <cell r="F10" t="str">
            <v>T</v>
          </cell>
          <cell r="G10" t="str">
            <v>Long Term Sickness</v>
          </cell>
        </row>
        <row r="11">
          <cell r="E11" t="str">
            <v>M</v>
          </cell>
          <cell r="F11" t="str">
            <v>M</v>
          </cell>
          <cell r="G11" t="str">
            <v>Maternity Leave</v>
          </cell>
        </row>
        <row r="12">
          <cell r="E12" t="str">
            <v>P</v>
          </cell>
          <cell r="F12" t="str">
            <v>P</v>
          </cell>
          <cell r="G12" t="str">
            <v>Pensioner</v>
          </cell>
        </row>
        <row r="13">
          <cell r="E13" t="str">
            <v>L</v>
          </cell>
          <cell r="F13" t="str">
            <v>L</v>
          </cell>
          <cell r="G13" t="str">
            <v>Special Leave</v>
          </cell>
        </row>
        <row r="14">
          <cell r="E14" t="str">
            <v>C</v>
          </cell>
          <cell r="F14" t="str">
            <v>C</v>
          </cell>
          <cell r="G14" t="str">
            <v>Childcare leave</v>
          </cell>
        </row>
        <row r="15">
          <cell r="E15" t="str">
            <v>A</v>
          </cell>
          <cell r="F15" t="str">
            <v>A</v>
          </cell>
          <cell r="G15" t="str">
            <v>Active</v>
          </cell>
        </row>
        <row r="16">
          <cell r="E16" t="str">
            <v>I</v>
          </cell>
          <cell r="F16" t="str">
            <v>I</v>
          </cell>
          <cell r="G16" t="str">
            <v>Inactive</v>
          </cell>
        </row>
        <row r="17">
          <cell r="E17" t="str">
            <v>S</v>
          </cell>
          <cell r="F17" t="str">
            <v>S</v>
          </cell>
          <cell r="G17" t="str">
            <v>Suspended</v>
          </cell>
        </row>
        <row r="18">
          <cell r="E18" t="str">
            <v>E</v>
          </cell>
          <cell r="F18" t="str">
            <v>E</v>
          </cell>
          <cell r="G18" t="str">
            <v>Expatriated</v>
          </cell>
        </row>
        <row r="19">
          <cell r="E19" t="str">
            <v/>
          </cell>
          <cell r="F19" t="str">
            <v/>
          </cell>
          <cell r="G19" t="str">
            <v>Blank</v>
          </cell>
        </row>
        <row r="22">
          <cell r="E22" t="str">
            <v>1</v>
          </cell>
          <cell r="F22" t="str">
            <v>Permanent</v>
          </cell>
          <cell r="G22" t="str">
            <v>Permanent</v>
          </cell>
        </row>
        <row r="23">
          <cell r="E23" t="str">
            <v>2</v>
          </cell>
          <cell r="F23" t="str">
            <v>In-probation</v>
          </cell>
          <cell r="G23" t="str">
            <v>In-probation</v>
          </cell>
        </row>
        <row r="24">
          <cell r="E24" t="str">
            <v>3</v>
          </cell>
          <cell r="F24" t="str">
            <v>Terminated</v>
          </cell>
          <cell r="G24" t="str">
            <v>Terminated</v>
          </cell>
        </row>
        <row r="27">
          <cell r="E27" t="str">
            <v>FULL</v>
          </cell>
          <cell r="F27" t="str">
            <v>FULL</v>
          </cell>
          <cell r="G27" t="str">
            <v>Full time</v>
          </cell>
        </row>
        <row r="28">
          <cell r="E28" t="str">
            <v>PART</v>
          </cell>
          <cell r="F28" t="str">
            <v>PART</v>
          </cell>
          <cell r="G28" t="str">
            <v>Part time</v>
          </cell>
        </row>
        <row r="29">
          <cell r="E29" t="str">
            <v>HOUR</v>
          </cell>
          <cell r="F29" t="str">
            <v>HOUR</v>
          </cell>
          <cell r="G29" t="str">
            <v>Hourly Paid</v>
          </cell>
        </row>
        <row r="30">
          <cell r="E30" t="str">
            <v/>
          </cell>
          <cell r="F30" t="str">
            <v/>
          </cell>
          <cell r="G30" t="str">
            <v>Blank</v>
          </cell>
        </row>
        <row r="33">
          <cell r="E33" t="str">
            <v>01</v>
          </cell>
          <cell r="F33" t="str">
            <v>Kinh</v>
          </cell>
          <cell r="G33" t="str">
            <v>Kinh</v>
          </cell>
        </row>
        <row r="34">
          <cell r="E34" t="str">
            <v>02</v>
          </cell>
          <cell r="F34" t="str">
            <v>Hoa</v>
          </cell>
          <cell r="G34" t="str">
            <v>Hoa</v>
          </cell>
        </row>
        <row r="35">
          <cell r="E35" t="str">
            <v>03</v>
          </cell>
          <cell r="F35" t="str">
            <v>Thái</v>
          </cell>
          <cell r="G35" t="str">
            <v>Thái</v>
          </cell>
        </row>
        <row r="36">
          <cell r="E36" t="str">
            <v>04</v>
          </cell>
          <cell r="F36" t="str">
            <v>Tày</v>
          </cell>
          <cell r="G36" t="str">
            <v>Tày</v>
          </cell>
        </row>
        <row r="37">
          <cell r="E37" t="str">
            <v>05</v>
          </cell>
          <cell r="F37" t="str">
            <v>Mường</v>
          </cell>
          <cell r="G37" t="str">
            <v>Mường</v>
          </cell>
        </row>
        <row r="38">
          <cell r="E38" t="str">
            <v>06</v>
          </cell>
          <cell r="F38" t="str">
            <v>Mán</v>
          </cell>
          <cell r="G38" t="str">
            <v>Mán</v>
          </cell>
        </row>
        <row r="39">
          <cell r="E39" t="str">
            <v>07</v>
          </cell>
          <cell r="F39" t="str">
            <v>K'Ho</v>
          </cell>
          <cell r="G39" t="str">
            <v>K'Ho</v>
          </cell>
        </row>
        <row r="40">
          <cell r="E40" t="str">
            <v>08</v>
          </cell>
          <cell r="F40" t="str">
            <v>Nùng</v>
          </cell>
          <cell r="G40" t="str">
            <v>Nùng</v>
          </cell>
        </row>
        <row r="41">
          <cell r="E41" t="str">
            <v>09</v>
          </cell>
          <cell r="F41" t="str">
            <v>Thượng</v>
          </cell>
          <cell r="G41" t="str">
            <v>Thượng</v>
          </cell>
        </row>
        <row r="42">
          <cell r="E42" t="str">
            <v>10</v>
          </cell>
          <cell r="F42" t="str">
            <v>Ê Đê</v>
          </cell>
          <cell r="G42" t="str">
            <v>Ê Đê</v>
          </cell>
        </row>
        <row r="43">
          <cell r="E43" t="str">
            <v>11</v>
          </cell>
          <cell r="F43" t="str">
            <v>Khơ me</v>
          </cell>
          <cell r="G43" t="str">
            <v>Khơ me</v>
          </cell>
        </row>
        <row r="44">
          <cell r="E44" t="str">
            <v>12</v>
          </cell>
          <cell r="F44" t="str">
            <v>H' Mong</v>
          </cell>
          <cell r="G44" t="str">
            <v>H' Mong</v>
          </cell>
        </row>
        <row r="45">
          <cell r="E45" t="str">
            <v>13</v>
          </cell>
          <cell r="F45" t="str">
            <v>Chăm</v>
          </cell>
          <cell r="G45" t="str">
            <v>Chăm</v>
          </cell>
        </row>
        <row r="48">
          <cell r="E48" t="str">
            <v>HIR</v>
          </cell>
          <cell r="F48" t="str">
            <v>HIR</v>
          </cell>
          <cell r="G48" t="str">
            <v>Hire event</v>
          </cell>
        </row>
        <row r="49">
          <cell r="E49" t="str">
            <v>TER</v>
          </cell>
          <cell r="F49" t="str">
            <v>TER</v>
          </cell>
          <cell r="G49" t="str">
            <v>Termination event</v>
          </cell>
        </row>
        <row r="50">
          <cell r="E50" t="str">
            <v>UPD</v>
          </cell>
          <cell r="F50" t="str">
            <v>UPD</v>
          </cell>
          <cell r="G50" t="str">
            <v>Update event (Data Change event)</v>
          </cell>
        </row>
        <row r="58">
          <cell r="E58" t="str">
            <v>DRC</v>
          </cell>
          <cell r="F58" t="str">
            <v>DRC</v>
          </cell>
          <cell r="G58" t="str">
            <v>Driving License</v>
          </cell>
        </row>
        <row r="59">
          <cell r="E59" t="str">
            <v>LBC</v>
          </cell>
          <cell r="F59" t="str">
            <v>LBC</v>
          </cell>
          <cell r="G59" t="str">
            <v>Labor Card</v>
          </cell>
        </row>
        <row r="60">
          <cell r="E60" t="str">
            <v>PRC</v>
          </cell>
          <cell r="F60" t="str">
            <v>PRC</v>
          </cell>
          <cell r="G60" t="str">
            <v>Professional ID Card</v>
          </cell>
        </row>
        <row r="61">
          <cell r="E61" t="str">
            <v>PCC</v>
          </cell>
          <cell r="F61" t="str">
            <v>PCC</v>
          </cell>
          <cell r="G61" t="str">
            <v>Police Clearance Certificate</v>
          </cell>
        </row>
        <row r="62">
          <cell r="E62" t="str">
            <v>PSS</v>
          </cell>
          <cell r="F62" t="str">
            <v>PSS</v>
          </cell>
          <cell r="G62" t="str">
            <v>Passport</v>
          </cell>
        </row>
        <row r="63">
          <cell r="E63" t="str">
            <v>IDC</v>
          </cell>
          <cell r="F63" t="str">
            <v>IDC</v>
          </cell>
          <cell r="G63" t="str">
            <v>ID Card</v>
          </cell>
        </row>
        <row r="64">
          <cell r="E64" t="str">
            <v>REP</v>
          </cell>
          <cell r="F64" t="str">
            <v>REP</v>
          </cell>
          <cell r="G64" t="str">
            <v>Residence Permit</v>
          </cell>
        </row>
        <row r="65">
          <cell r="E65" t="str">
            <v>WKP</v>
          </cell>
          <cell r="F65" t="str">
            <v>WKP</v>
          </cell>
          <cell r="G65" t="str">
            <v>Work Permit</v>
          </cell>
        </row>
        <row r="66">
          <cell r="E66" t="str">
            <v>TXC</v>
          </cell>
          <cell r="F66" t="str">
            <v>TXC</v>
          </cell>
          <cell r="G66" t="str">
            <v>Tax ID Card</v>
          </cell>
        </row>
        <row r="67">
          <cell r="E67" t="str">
            <v>NIC</v>
          </cell>
          <cell r="F67" t="str">
            <v>NIC</v>
          </cell>
          <cell r="G67" t="str">
            <v>National Insurance Card</v>
          </cell>
        </row>
        <row r="68">
          <cell r="E68" t="str">
            <v>BCT</v>
          </cell>
          <cell r="F68" t="str">
            <v>BCT</v>
          </cell>
          <cell r="G68" t="str">
            <v>Birth Certificate</v>
          </cell>
        </row>
        <row r="71">
          <cell r="E71" t="str">
            <v>01</v>
          </cell>
          <cell r="F71" t="str">
            <v>01</v>
          </cell>
          <cell r="G71" t="str">
            <v>Primary bank / Item 1</v>
          </cell>
        </row>
        <row r="72">
          <cell r="E72" t="str">
            <v>02</v>
          </cell>
          <cell r="F72" t="str">
            <v>02</v>
          </cell>
          <cell r="G72" t="str">
            <v>Secondary bank / Item 2</v>
          </cell>
        </row>
        <row r="73">
          <cell r="E73" t="str">
            <v>03</v>
          </cell>
          <cell r="F73" t="str">
            <v>03</v>
          </cell>
          <cell r="G73" t="str">
            <v>Bank number 3 / Item 3</v>
          </cell>
        </row>
        <row r="74">
          <cell r="E74" t="str">
            <v>04</v>
          </cell>
          <cell r="F74" t="str">
            <v>04</v>
          </cell>
          <cell r="G74" t="str">
            <v>Bank number 4 / Item 4</v>
          </cell>
        </row>
        <row r="75">
          <cell r="E75" t="str">
            <v>05</v>
          </cell>
          <cell r="F75" t="str">
            <v>05</v>
          </cell>
          <cell r="G75" t="str">
            <v>Bank number 5 / Item 5</v>
          </cell>
        </row>
        <row r="76">
          <cell r="E76" t="str">
            <v>06</v>
          </cell>
          <cell r="F76" t="str">
            <v>06</v>
          </cell>
          <cell r="G76" t="str">
            <v>Bank number 6 / Item 6</v>
          </cell>
        </row>
        <row r="77">
          <cell r="E77" t="str">
            <v>07</v>
          </cell>
          <cell r="F77" t="str">
            <v>07</v>
          </cell>
          <cell r="G77" t="str">
            <v>Bank number 7 / Item 7</v>
          </cell>
        </row>
        <row r="78">
          <cell r="E78" t="str">
            <v>08</v>
          </cell>
          <cell r="F78" t="str">
            <v>08</v>
          </cell>
          <cell r="G78" t="str">
            <v>Bank number 8 / Item 8</v>
          </cell>
        </row>
        <row r="79">
          <cell r="E79" t="str">
            <v>09</v>
          </cell>
          <cell r="F79" t="str">
            <v>09</v>
          </cell>
          <cell r="G79" t="str">
            <v>Bank number 9 / Item 9</v>
          </cell>
        </row>
        <row r="80">
          <cell r="E80" t="str">
            <v>10</v>
          </cell>
          <cell r="F80" t="str">
            <v>10</v>
          </cell>
          <cell r="G80" t="str">
            <v>Bank number 10 / Item 10</v>
          </cell>
        </row>
        <row r="81">
          <cell r="E81" t="str">
            <v>11</v>
          </cell>
          <cell r="F81" t="str">
            <v>11</v>
          </cell>
          <cell r="G81" t="str">
            <v>Bank number 11 / Item 11</v>
          </cell>
        </row>
        <row r="82">
          <cell r="E82" t="str">
            <v>12</v>
          </cell>
          <cell r="F82" t="str">
            <v>12</v>
          </cell>
          <cell r="G82" t="str">
            <v>Bank number 12 / Item 12</v>
          </cell>
        </row>
        <row r="83">
          <cell r="E83" t="str">
            <v>13</v>
          </cell>
          <cell r="F83" t="str">
            <v>13</v>
          </cell>
          <cell r="G83" t="str">
            <v>Bank number 13 / Item 13</v>
          </cell>
        </row>
        <row r="84">
          <cell r="E84" t="str">
            <v>14</v>
          </cell>
          <cell r="F84" t="str">
            <v>14</v>
          </cell>
          <cell r="G84" t="str">
            <v>Bank number 14 / Item 14</v>
          </cell>
        </row>
        <row r="85">
          <cell r="E85" t="str">
            <v>15</v>
          </cell>
          <cell r="F85" t="str">
            <v>15</v>
          </cell>
          <cell r="G85" t="str">
            <v>Bank number 15 / Item 15</v>
          </cell>
        </row>
        <row r="86">
          <cell r="E86" t="str">
            <v>16</v>
          </cell>
          <cell r="F86" t="str">
            <v>16</v>
          </cell>
          <cell r="G86" t="str">
            <v>Bank number 16 / Item 16</v>
          </cell>
        </row>
        <row r="87">
          <cell r="E87" t="str">
            <v>17</v>
          </cell>
          <cell r="F87" t="str">
            <v>17</v>
          </cell>
          <cell r="G87" t="str">
            <v>Bank number 17 / Item 17</v>
          </cell>
        </row>
        <row r="88">
          <cell r="E88" t="str">
            <v>18</v>
          </cell>
          <cell r="F88" t="str">
            <v>18</v>
          </cell>
          <cell r="G88" t="str">
            <v>Bank number 18 / Item 18</v>
          </cell>
        </row>
        <row r="89">
          <cell r="E89" t="str">
            <v>19</v>
          </cell>
          <cell r="F89" t="str">
            <v>19</v>
          </cell>
          <cell r="G89" t="str">
            <v>Bank number 19 / Item 19</v>
          </cell>
        </row>
        <row r="90">
          <cell r="E90" t="str">
            <v>20</v>
          </cell>
          <cell r="F90" t="str">
            <v>20</v>
          </cell>
          <cell r="G90" t="str">
            <v>Bank number 20 / Item 20</v>
          </cell>
        </row>
        <row r="91">
          <cell r="E91" t="str">
            <v>21</v>
          </cell>
          <cell r="F91" t="str">
            <v>21</v>
          </cell>
          <cell r="G91" t="str">
            <v>Bank number 21 / Item 21</v>
          </cell>
        </row>
        <row r="92">
          <cell r="E92" t="str">
            <v>22</v>
          </cell>
          <cell r="F92" t="str">
            <v>22</v>
          </cell>
          <cell r="G92" t="str">
            <v>Bank number 22 / Item 22</v>
          </cell>
        </row>
        <row r="93">
          <cell r="E93" t="str">
            <v>23</v>
          </cell>
          <cell r="F93" t="str">
            <v>23</v>
          </cell>
          <cell r="G93" t="str">
            <v>Bank number 23 / Item 23</v>
          </cell>
        </row>
        <row r="94">
          <cell r="E94" t="str">
            <v>24</v>
          </cell>
          <cell r="F94" t="str">
            <v>24</v>
          </cell>
          <cell r="G94" t="str">
            <v>Bank number 24 / Item 24</v>
          </cell>
        </row>
        <row r="95">
          <cell r="E95" t="str">
            <v>25</v>
          </cell>
          <cell r="F95" t="str">
            <v>25</v>
          </cell>
          <cell r="G95" t="str">
            <v>Bank number 25 / Item 25</v>
          </cell>
        </row>
        <row r="96">
          <cell r="E96" t="str">
            <v>26</v>
          </cell>
          <cell r="F96" t="str">
            <v>26</v>
          </cell>
          <cell r="G96" t="str">
            <v>Bank number 26 / Item 26</v>
          </cell>
        </row>
        <row r="97">
          <cell r="E97" t="str">
            <v>27</v>
          </cell>
          <cell r="F97" t="str">
            <v>27</v>
          </cell>
          <cell r="G97" t="str">
            <v>Bank number 27 / Item 27</v>
          </cell>
        </row>
        <row r="98">
          <cell r="E98" t="str">
            <v>28</v>
          </cell>
          <cell r="F98" t="str">
            <v>28</v>
          </cell>
          <cell r="G98" t="str">
            <v>Bank number 28 / Item 28</v>
          </cell>
        </row>
        <row r="99">
          <cell r="E99" t="str">
            <v>29</v>
          </cell>
          <cell r="F99" t="str">
            <v>29</v>
          </cell>
          <cell r="G99" t="str">
            <v>Bank number 29 / Item 29</v>
          </cell>
        </row>
        <row r="100">
          <cell r="E100" t="str">
            <v>30</v>
          </cell>
          <cell r="F100" t="str">
            <v>30</v>
          </cell>
          <cell r="G100" t="str">
            <v>Bank number 30 / Item 30</v>
          </cell>
        </row>
        <row r="101">
          <cell r="E101" t="str">
            <v>31</v>
          </cell>
          <cell r="F101" t="str">
            <v>31</v>
          </cell>
          <cell r="G101" t="str">
            <v>Bank number 31 / Item 31</v>
          </cell>
        </row>
        <row r="102">
          <cell r="E102" t="str">
            <v>32</v>
          </cell>
          <cell r="F102" t="str">
            <v>32</v>
          </cell>
          <cell r="G102" t="str">
            <v>Bank number 32 / Item 32</v>
          </cell>
        </row>
        <row r="103">
          <cell r="E103" t="str">
            <v>33</v>
          </cell>
          <cell r="F103" t="str">
            <v>33</v>
          </cell>
          <cell r="G103" t="str">
            <v>Bank number 33 / Item 33</v>
          </cell>
        </row>
        <row r="104">
          <cell r="E104" t="str">
            <v>34</v>
          </cell>
          <cell r="F104" t="str">
            <v>34</v>
          </cell>
          <cell r="G104" t="str">
            <v>Bank number 34 / Item 34</v>
          </cell>
        </row>
        <row r="105">
          <cell r="E105" t="str">
            <v>35</v>
          </cell>
          <cell r="F105" t="str">
            <v>35</v>
          </cell>
          <cell r="G105" t="str">
            <v>Bank number 35 / Item 35</v>
          </cell>
        </row>
        <row r="106">
          <cell r="E106" t="str">
            <v>36</v>
          </cell>
          <cell r="F106" t="str">
            <v>36</v>
          </cell>
          <cell r="G106" t="str">
            <v>Bank number 36 / Item 36</v>
          </cell>
        </row>
        <row r="107">
          <cell r="E107" t="str">
            <v>37</v>
          </cell>
          <cell r="F107" t="str">
            <v>37</v>
          </cell>
          <cell r="G107" t="str">
            <v>Bank number 37 / Item 37</v>
          </cell>
        </row>
        <row r="108">
          <cell r="E108" t="str">
            <v>38</v>
          </cell>
          <cell r="F108" t="str">
            <v>38</v>
          </cell>
          <cell r="G108" t="str">
            <v>Bank number 38 / Item 38</v>
          </cell>
        </row>
        <row r="109">
          <cell r="E109" t="str">
            <v>39</v>
          </cell>
          <cell r="F109" t="str">
            <v>39</v>
          </cell>
          <cell r="G109" t="str">
            <v>Bank number 39 / Item 39</v>
          </cell>
        </row>
        <row r="110">
          <cell r="E110" t="str">
            <v>40</v>
          </cell>
          <cell r="F110" t="str">
            <v>40</v>
          </cell>
          <cell r="G110" t="str">
            <v>Bank number 40 / Item 40</v>
          </cell>
        </row>
        <row r="111">
          <cell r="E111" t="str">
            <v>41</v>
          </cell>
          <cell r="F111" t="str">
            <v>41</v>
          </cell>
          <cell r="G111" t="str">
            <v>Bank number 41 / Item 41</v>
          </cell>
        </row>
        <row r="112">
          <cell r="E112" t="str">
            <v>42</v>
          </cell>
          <cell r="F112" t="str">
            <v>42</v>
          </cell>
          <cell r="G112" t="str">
            <v>Bank number 42 / Item 42</v>
          </cell>
        </row>
        <row r="113">
          <cell r="E113" t="str">
            <v>43</v>
          </cell>
          <cell r="F113" t="str">
            <v>43</v>
          </cell>
          <cell r="G113" t="str">
            <v>Bank number 43 / Item 43</v>
          </cell>
        </row>
        <row r="114">
          <cell r="E114" t="str">
            <v>44</v>
          </cell>
          <cell r="F114" t="str">
            <v>44</v>
          </cell>
          <cell r="G114" t="str">
            <v>Bank number 44 / Item 44</v>
          </cell>
        </row>
        <row r="115">
          <cell r="E115" t="str">
            <v>45</v>
          </cell>
          <cell r="F115" t="str">
            <v>45</v>
          </cell>
          <cell r="G115" t="str">
            <v>Bank number 45 / Item 45</v>
          </cell>
        </row>
        <row r="116">
          <cell r="E116" t="str">
            <v>46</v>
          </cell>
          <cell r="F116" t="str">
            <v>46</v>
          </cell>
          <cell r="G116" t="str">
            <v>Bank number 46 / Item 46</v>
          </cell>
        </row>
        <row r="117">
          <cell r="E117" t="str">
            <v>47</v>
          </cell>
          <cell r="F117" t="str">
            <v>47</v>
          </cell>
          <cell r="G117" t="str">
            <v>Bank number 47 / Item 47</v>
          </cell>
        </row>
        <row r="118">
          <cell r="E118" t="str">
            <v>48</v>
          </cell>
          <cell r="F118" t="str">
            <v>48</v>
          </cell>
          <cell r="G118" t="str">
            <v>Bank number 48 / Item 48</v>
          </cell>
        </row>
        <row r="119">
          <cell r="E119" t="str">
            <v>49</v>
          </cell>
          <cell r="F119" t="str">
            <v>49</v>
          </cell>
          <cell r="G119" t="str">
            <v>Bank number 49 / Item 49</v>
          </cell>
        </row>
        <row r="120">
          <cell r="E120" t="str">
            <v>50</v>
          </cell>
          <cell r="F120" t="str">
            <v>50</v>
          </cell>
          <cell r="G120" t="str">
            <v>Bank number 50 / Item 50</v>
          </cell>
        </row>
        <row r="121">
          <cell r="E121" t="str">
            <v>51</v>
          </cell>
          <cell r="F121" t="str">
            <v>51</v>
          </cell>
          <cell r="G121" t="str">
            <v>Bank number 51 / Item 51</v>
          </cell>
        </row>
        <row r="122">
          <cell r="E122" t="str">
            <v>52</v>
          </cell>
          <cell r="F122" t="str">
            <v>52</v>
          </cell>
          <cell r="G122" t="str">
            <v>Bank number 52 / Item 52</v>
          </cell>
        </row>
        <row r="123">
          <cell r="E123" t="str">
            <v>53</v>
          </cell>
          <cell r="F123" t="str">
            <v>53</v>
          </cell>
          <cell r="G123" t="str">
            <v>Bank number 53 / Item 53</v>
          </cell>
        </row>
        <row r="124">
          <cell r="E124" t="str">
            <v>54</v>
          </cell>
          <cell r="F124" t="str">
            <v>54</v>
          </cell>
          <cell r="G124" t="str">
            <v>Bank number 54 / Item 54</v>
          </cell>
        </row>
        <row r="125">
          <cell r="E125" t="str">
            <v>55</v>
          </cell>
          <cell r="F125" t="str">
            <v>55</v>
          </cell>
          <cell r="G125" t="str">
            <v>Bank number 55 / Item 55</v>
          </cell>
        </row>
        <row r="126">
          <cell r="E126" t="str">
            <v>56</v>
          </cell>
          <cell r="F126" t="str">
            <v>56</v>
          </cell>
          <cell r="G126" t="str">
            <v>Bank number 56 / Item 56</v>
          </cell>
        </row>
        <row r="127">
          <cell r="E127" t="str">
            <v>57</v>
          </cell>
          <cell r="F127" t="str">
            <v>57</v>
          </cell>
          <cell r="G127" t="str">
            <v>Bank number 57 / Item 57</v>
          </cell>
        </row>
        <row r="128">
          <cell r="E128" t="str">
            <v>58</v>
          </cell>
          <cell r="F128" t="str">
            <v>58</v>
          </cell>
          <cell r="G128" t="str">
            <v>Bank number 58 / Item 58</v>
          </cell>
        </row>
        <row r="129">
          <cell r="E129" t="str">
            <v>59</v>
          </cell>
          <cell r="F129" t="str">
            <v>59</v>
          </cell>
          <cell r="G129" t="str">
            <v>Bank number 59 / Item 59</v>
          </cell>
        </row>
        <row r="130">
          <cell r="E130" t="str">
            <v>60</v>
          </cell>
          <cell r="F130" t="str">
            <v>60</v>
          </cell>
          <cell r="G130" t="str">
            <v>Bank number 60 / Item 60</v>
          </cell>
        </row>
        <row r="131">
          <cell r="E131" t="str">
            <v>61</v>
          </cell>
          <cell r="F131" t="str">
            <v>61</v>
          </cell>
          <cell r="G131" t="str">
            <v>Bank number 61 / Item 61</v>
          </cell>
        </row>
        <row r="132">
          <cell r="E132" t="str">
            <v>62</v>
          </cell>
          <cell r="F132" t="str">
            <v>62</v>
          </cell>
          <cell r="G132" t="str">
            <v>Bank number 62 / Item 62</v>
          </cell>
        </row>
        <row r="133">
          <cell r="E133" t="str">
            <v>63</v>
          </cell>
          <cell r="F133" t="str">
            <v>63</v>
          </cell>
          <cell r="G133" t="str">
            <v>Bank number 63 / Item 63</v>
          </cell>
        </row>
        <row r="134">
          <cell r="E134" t="str">
            <v>64</v>
          </cell>
          <cell r="F134" t="str">
            <v>64</v>
          </cell>
          <cell r="G134" t="str">
            <v>Bank number 64 / Item 64</v>
          </cell>
        </row>
        <row r="135">
          <cell r="E135" t="str">
            <v>65</v>
          </cell>
          <cell r="F135" t="str">
            <v>65</v>
          </cell>
          <cell r="G135" t="str">
            <v>Bank number 65 / Item 65</v>
          </cell>
        </row>
        <row r="136">
          <cell r="E136" t="str">
            <v>66</v>
          </cell>
          <cell r="F136" t="str">
            <v>66</v>
          </cell>
          <cell r="G136" t="str">
            <v>Bank number 66 / Item 66</v>
          </cell>
        </row>
        <row r="137">
          <cell r="E137" t="str">
            <v>67</v>
          </cell>
          <cell r="F137" t="str">
            <v>67</v>
          </cell>
          <cell r="G137" t="str">
            <v>Bank number 67 / Item 67</v>
          </cell>
        </row>
        <row r="138">
          <cell r="E138" t="str">
            <v>68</v>
          </cell>
          <cell r="F138" t="str">
            <v>68</v>
          </cell>
          <cell r="G138" t="str">
            <v>Bank number 68 / Item 68</v>
          </cell>
        </row>
        <row r="139">
          <cell r="E139" t="str">
            <v>69</v>
          </cell>
          <cell r="F139" t="str">
            <v>69</v>
          </cell>
          <cell r="G139" t="str">
            <v>Bank number 69 / Item 69</v>
          </cell>
        </row>
        <row r="140">
          <cell r="E140" t="str">
            <v>70</v>
          </cell>
          <cell r="F140" t="str">
            <v>70</v>
          </cell>
          <cell r="G140" t="str">
            <v>Bank number 70 / Item 70</v>
          </cell>
        </row>
        <row r="141">
          <cell r="E141" t="str">
            <v>71</v>
          </cell>
          <cell r="F141" t="str">
            <v>71</v>
          </cell>
          <cell r="G141" t="str">
            <v>Bank number 71 / Item 71</v>
          </cell>
        </row>
        <row r="142">
          <cell r="E142" t="str">
            <v>72</v>
          </cell>
          <cell r="F142" t="str">
            <v>72</v>
          </cell>
          <cell r="G142" t="str">
            <v>Bank number 72 / Item 72</v>
          </cell>
        </row>
        <row r="143">
          <cell r="E143" t="str">
            <v>73</v>
          </cell>
          <cell r="F143" t="str">
            <v>73</v>
          </cell>
          <cell r="G143" t="str">
            <v>Bank number 73 / Item 73</v>
          </cell>
        </row>
        <row r="144">
          <cell r="E144" t="str">
            <v>74</v>
          </cell>
          <cell r="F144" t="str">
            <v>74</v>
          </cell>
          <cell r="G144" t="str">
            <v>Bank number 74 / Item 74</v>
          </cell>
        </row>
        <row r="145">
          <cell r="E145" t="str">
            <v>75</v>
          </cell>
          <cell r="F145" t="str">
            <v>75</v>
          </cell>
          <cell r="G145" t="str">
            <v>Bank number 75 / Item 75</v>
          </cell>
        </row>
        <row r="146">
          <cell r="E146" t="str">
            <v>76</v>
          </cell>
          <cell r="F146" t="str">
            <v>76</v>
          </cell>
          <cell r="G146" t="str">
            <v>Bank number 76 / Item 76</v>
          </cell>
        </row>
        <row r="147">
          <cell r="E147" t="str">
            <v>77</v>
          </cell>
          <cell r="F147" t="str">
            <v>77</v>
          </cell>
          <cell r="G147" t="str">
            <v>Bank number 77 / Item 77</v>
          </cell>
        </row>
        <row r="148">
          <cell r="E148" t="str">
            <v>78</v>
          </cell>
          <cell r="F148" t="str">
            <v>78</v>
          </cell>
          <cell r="G148" t="str">
            <v>Bank number 78 / Item 78</v>
          </cell>
        </row>
        <row r="149">
          <cell r="E149" t="str">
            <v>79</v>
          </cell>
          <cell r="F149" t="str">
            <v>79</v>
          </cell>
          <cell r="G149" t="str">
            <v>Bank number 79 / Item 79</v>
          </cell>
        </row>
        <row r="150">
          <cell r="E150" t="str">
            <v>80</v>
          </cell>
          <cell r="F150" t="str">
            <v>80</v>
          </cell>
          <cell r="G150" t="str">
            <v>Bank number 80 / Item 80</v>
          </cell>
        </row>
        <row r="151">
          <cell r="E151" t="str">
            <v>81</v>
          </cell>
          <cell r="F151" t="str">
            <v>81</v>
          </cell>
          <cell r="G151" t="str">
            <v>Bank number 81 / Item 81</v>
          </cell>
        </row>
        <row r="152">
          <cell r="E152" t="str">
            <v>82</v>
          </cell>
          <cell r="F152" t="str">
            <v>82</v>
          </cell>
          <cell r="G152" t="str">
            <v>Bank number 82 / Item 82</v>
          </cell>
        </row>
        <row r="153">
          <cell r="E153" t="str">
            <v>83</v>
          </cell>
          <cell r="F153" t="str">
            <v>83</v>
          </cell>
          <cell r="G153" t="str">
            <v>Bank number 83 / Item 83</v>
          </cell>
        </row>
        <row r="154">
          <cell r="E154" t="str">
            <v>84</v>
          </cell>
          <cell r="F154" t="str">
            <v>84</v>
          </cell>
          <cell r="G154" t="str">
            <v>Bank number 84 / Item 84</v>
          </cell>
        </row>
        <row r="155">
          <cell r="E155" t="str">
            <v>85</v>
          </cell>
          <cell r="F155" t="str">
            <v>85</v>
          </cell>
          <cell r="G155" t="str">
            <v>Bank number 85 / Item 85</v>
          </cell>
        </row>
        <row r="156">
          <cell r="E156" t="str">
            <v>86</v>
          </cell>
          <cell r="F156" t="str">
            <v>86</v>
          </cell>
          <cell r="G156" t="str">
            <v>Bank number 86 / Item 86</v>
          </cell>
        </row>
        <row r="157">
          <cell r="E157" t="str">
            <v>87</v>
          </cell>
          <cell r="F157" t="str">
            <v>87</v>
          </cell>
          <cell r="G157" t="str">
            <v>Bank number 87 / Item 87</v>
          </cell>
        </row>
        <row r="158">
          <cell r="E158" t="str">
            <v>88</v>
          </cell>
          <cell r="F158" t="str">
            <v>88</v>
          </cell>
          <cell r="G158" t="str">
            <v>Bank number 88 / Item 88</v>
          </cell>
        </row>
        <row r="159">
          <cell r="E159" t="str">
            <v>89</v>
          </cell>
          <cell r="F159" t="str">
            <v>89</v>
          </cell>
          <cell r="G159" t="str">
            <v>Bank number 89 / Item 89</v>
          </cell>
        </row>
        <row r="160">
          <cell r="E160" t="str">
            <v>90</v>
          </cell>
          <cell r="F160" t="str">
            <v>90</v>
          </cell>
          <cell r="G160" t="str">
            <v>Bank number 90 / Item 90</v>
          </cell>
        </row>
        <row r="161">
          <cell r="E161" t="str">
            <v>91</v>
          </cell>
          <cell r="F161" t="str">
            <v>91</v>
          </cell>
          <cell r="G161" t="str">
            <v>Bank number 91 / Item 91</v>
          </cell>
        </row>
        <row r="162">
          <cell r="E162" t="str">
            <v>92</v>
          </cell>
          <cell r="F162" t="str">
            <v>92</v>
          </cell>
          <cell r="G162" t="str">
            <v>Bank number 92 / Item 92</v>
          </cell>
        </row>
        <row r="163">
          <cell r="E163" t="str">
            <v>93</v>
          </cell>
          <cell r="F163" t="str">
            <v>93</v>
          </cell>
          <cell r="G163" t="str">
            <v>Bank number 93 / Item 93</v>
          </cell>
        </row>
        <row r="164">
          <cell r="E164" t="str">
            <v>94</v>
          </cell>
          <cell r="F164" t="str">
            <v>94</v>
          </cell>
          <cell r="G164" t="str">
            <v>Bank number 94 / Item 94</v>
          </cell>
        </row>
        <row r="165">
          <cell r="E165" t="str">
            <v>95</v>
          </cell>
          <cell r="F165" t="str">
            <v>95</v>
          </cell>
          <cell r="G165" t="str">
            <v>Bank number 95 / Item 95</v>
          </cell>
        </row>
        <row r="166">
          <cell r="E166" t="str">
            <v>96</v>
          </cell>
          <cell r="F166" t="str">
            <v>96</v>
          </cell>
          <cell r="G166" t="str">
            <v>Bank number 96 / Item 96</v>
          </cell>
        </row>
        <row r="167">
          <cell r="E167" t="str">
            <v>97</v>
          </cell>
          <cell r="F167" t="str">
            <v>97</v>
          </cell>
          <cell r="G167" t="str">
            <v>Bank number 97 / Item 97</v>
          </cell>
        </row>
        <row r="168">
          <cell r="E168" t="str">
            <v>98</v>
          </cell>
          <cell r="F168" t="str">
            <v>98</v>
          </cell>
          <cell r="G168" t="str">
            <v>Bank number 98 / Item 98</v>
          </cell>
        </row>
        <row r="169">
          <cell r="E169" t="str">
            <v>99</v>
          </cell>
          <cell r="F169" t="str">
            <v>99</v>
          </cell>
          <cell r="G169" t="str">
            <v>Bank number 99 / Item 99</v>
          </cell>
        </row>
        <row r="172">
          <cell r="E172" t="str">
            <v>I</v>
          </cell>
          <cell r="F172" t="str">
            <v>I</v>
          </cell>
          <cell r="G172" t="str">
            <v>Insert of data</v>
          </cell>
        </row>
        <row r="173">
          <cell r="E173" t="str">
            <v>C</v>
          </cell>
          <cell r="F173" t="str">
            <v>C</v>
          </cell>
          <cell r="G173" t="str">
            <v>Change of data</v>
          </cell>
        </row>
        <row r="174">
          <cell r="E174" t="str">
            <v>D</v>
          </cell>
          <cell r="F174" t="str">
            <v>D</v>
          </cell>
          <cell r="G174" t="str">
            <v>Deletion of data</v>
          </cell>
        </row>
        <row r="177">
          <cell r="E177" t="str">
            <v>WIFE</v>
          </cell>
          <cell r="F177" t="str">
            <v>Wife</v>
          </cell>
          <cell r="G177" t="str">
            <v>Wife</v>
          </cell>
        </row>
        <row r="178">
          <cell r="E178" t="str">
            <v>HUSBAND</v>
          </cell>
          <cell r="F178" t="str">
            <v>Husband</v>
          </cell>
          <cell r="G178" t="str">
            <v>Husband</v>
          </cell>
        </row>
        <row r="179">
          <cell r="E179" t="str">
            <v>SPOUSE</v>
          </cell>
          <cell r="F179" t="str">
            <v>Spouse</v>
          </cell>
          <cell r="G179" t="str">
            <v>Spouse</v>
          </cell>
        </row>
        <row r="180">
          <cell r="E180" t="str">
            <v>PARTNER</v>
          </cell>
          <cell r="F180" t="str">
            <v>Partner</v>
          </cell>
          <cell r="G180" t="str">
            <v>Partner</v>
          </cell>
        </row>
        <row r="181">
          <cell r="E181" t="str">
            <v>FATHER</v>
          </cell>
          <cell r="F181" t="str">
            <v>Father</v>
          </cell>
          <cell r="G181" t="str">
            <v>Father</v>
          </cell>
        </row>
        <row r="182">
          <cell r="E182" t="str">
            <v>MOTHER</v>
          </cell>
          <cell r="F182" t="str">
            <v>Mother</v>
          </cell>
          <cell r="G182" t="str">
            <v>Mother</v>
          </cell>
        </row>
        <row r="183">
          <cell r="E183" t="str">
            <v>CHILD</v>
          </cell>
          <cell r="F183" t="str">
            <v>Child</v>
          </cell>
          <cell r="G183" t="str">
            <v>Child</v>
          </cell>
        </row>
        <row r="184">
          <cell r="E184" t="str">
            <v>ACHILD</v>
          </cell>
          <cell r="F184" t="str">
            <v>Adopted child</v>
          </cell>
          <cell r="G184" t="str">
            <v>Adopted child</v>
          </cell>
        </row>
        <row r="187">
          <cell r="E187" t="str">
            <v>TL</v>
          </cell>
          <cell r="F187" t="str">
            <v>Tin Lành</v>
          </cell>
          <cell r="G187" t="str">
            <v>Tin Lành</v>
          </cell>
        </row>
        <row r="188">
          <cell r="E188" t="str">
            <v>TCG</v>
          </cell>
          <cell r="F188" t="str">
            <v>Thiên chúa giáo</v>
          </cell>
          <cell r="G188" t="str">
            <v>Thiên chúa giáo</v>
          </cell>
        </row>
        <row r="189">
          <cell r="E189" t="str">
            <v>PH</v>
          </cell>
          <cell r="F189" t="str">
            <v>Phật</v>
          </cell>
          <cell r="G189" t="str">
            <v>Phật</v>
          </cell>
        </row>
        <row r="190">
          <cell r="E190" t="str">
            <v>CD</v>
          </cell>
          <cell r="F190" t="str">
            <v>Cao Đài</v>
          </cell>
          <cell r="G190" t="str">
            <v>Cao Đài</v>
          </cell>
        </row>
        <row r="191">
          <cell r="E191" t="str">
            <v>HOI</v>
          </cell>
          <cell r="F191" t="str">
            <v>Hồi</v>
          </cell>
          <cell r="G191" t="str">
            <v>Hồi</v>
          </cell>
        </row>
        <row r="192">
          <cell r="E192" t="str">
            <v>KTG</v>
          </cell>
          <cell r="F192" t="str">
            <v>Không</v>
          </cell>
          <cell r="G192" t="str">
            <v>Không</v>
          </cell>
        </row>
        <row r="193">
          <cell r="E193" t="str">
            <v>CG</v>
          </cell>
          <cell r="F193" t="str">
            <v>Công giáo</v>
          </cell>
          <cell r="G193" t="str">
            <v>Công giáo</v>
          </cell>
        </row>
        <row r="200">
          <cell r="E200" t="str">
            <v>DIS</v>
          </cell>
          <cell r="F200" t="str">
            <v>DIS</v>
          </cell>
          <cell r="G200" t="str">
            <v>Dismissal</v>
          </cell>
        </row>
        <row r="201">
          <cell r="E201" t="str">
            <v>RES</v>
          </cell>
          <cell r="F201" t="str">
            <v>RES</v>
          </cell>
          <cell r="G201" t="str">
            <v>Resignation</v>
          </cell>
        </row>
        <row r="202">
          <cell r="E202" t="str">
            <v>EOC</v>
          </cell>
          <cell r="F202" t="str">
            <v>EOC</v>
          </cell>
          <cell r="G202" t="str">
            <v>End of Contract</v>
          </cell>
        </row>
        <row r="203">
          <cell r="E203" t="str">
            <v>RED</v>
          </cell>
          <cell r="F203" t="str">
            <v>RED</v>
          </cell>
          <cell r="G203" t="str">
            <v>Redundancy</v>
          </cell>
        </row>
        <row r="204">
          <cell r="E204" t="str">
            <v>RET</v>
          </cell>
          <cell r="F204" t="str">
            <v>RET</v>
          </cell>
          <cell r="G204" t="str">
            <v>Employee's Retirement</v>
          </cell>
        </row>
        <row r="205">
          <cell r="E205" t="str">
            <v>TRA</v>
          </cell>
          <cell r="F205" t="str">
            <v>TRA</v>
          </cell>
          <cell r="G205" t="str">
            <v>Transfer</v>
          </cell>
        </row>
        <row r="206">
          <cell r="E206" t="str">
            <v/>
          </cell>
          <cell r="F206" t="str">
            <v/>
          </cell>
          <cell r="G206" t="str">
            <v>Blank</v>
          </cell>
        </row>
        <row r="209">
          <cell r="E209" t="str">
            <v>DISMISSED</v>
          </cell>
          <cell r="F209" t="str">
            <v/>
          </cell>
          <cell r="G209" t="str">
            <v>DISMISSED</v>
          </cell>
        </row>
        <row r="210">
          <cell r="E210" t="str">
            <v>RESIGNED</v>
          </cell>
          <cell r="F210" t="str">
            <v/>
          </cell>
          <cell r="G210" t="str">
            <v>RESIGNED</v>
          </cell>
        </row>
        <row r="211">
          <cell r="E211" t="str">
            <v>TRANSFER OUT</v>
          </cell>
          <cell r="F211" t="str">
            <v/>
          </cell>
          <cell r="G211" t="str">
            <v>TRANSFER OUT</v>
          </cell>
        </row>
        <row r="220">
          <cell r="E220" t="str">
            <v>WEEKLY</v>
          </cell>
          <cell r="F220" t="str">
            <v>WEEKLY</v>
          </cell>
          <cell r="G220" t="str">
            <v>Weekly</v>
          </cell>
        </row>
        <row r="221">
          <cell r="E221" t="str">
            <v>BIWEEKLY</v>
          </cell>
          <cell r="F221" t="str">
            <v>BIWEEKLY</v>
          </cell>
          <cell r="G221" t="str">
            <v>Fortnightly or Biweekly</v>
          </cell>
        </row>
        <row r="222">
          <cell r="E222" t="str">
            <v>SMONTHLY</v>
          </cell>
          <cell r="F222" t="str">
            <v>SMONTHLY</v>
          </cell>
          <cell r="G222" t="str">
            <v>Semimonthly</v>
          </cell>
        </row>
        <row r="223">
          <cell r="E223" t="str">
            <v>MONTHLY</v>
          </cell>
          <cell r="F223" t="str">
            <v>MONTHLY</v>
          </cell>
          <cell r="G223" t="str">
            <v>Monthly</v>
          </cell>
        </row>
        <row r="224">
          <cell r="E224" t="str">
            <v>ANNUAL</v>
          </cell>
          <cell r="F224" t="str">
            <v>ANNUAL</v>
          </cell>
          <cell r="G224" t="str">
            <v>Annual</v>
          </cell>
        </row>
        <row r="225">
          <cell r="E225" t="str">
            <v>DAILY</v>
          </cell>
          <cell r="F225" t="str">
            <v>DAILY</v>
          </cell>
          <cell r="G225" t="str">
            <v>Daily</v>
          </cell>
        </row>
        <row r="226">
          <cell r="E226" t="str">
            <v>HOURLY</v>
          </cell>
          <cell r="F226" t="str">
            <v>HOURLY</v>
          </cell>
          <cell r="G226" t="str">
            <v>Hourly</v>
          </cell>
        </row>
        <row r="229">
          <cell r="E229" t="str">
            <v>S</v>
          </cell>
          <cell r="F229" t="str">
            <v>Single</v>
          </cell>
          <cell r="G229" t="str">
            <v>Single</v>
          </cell>
        </row>
        <row r="230">
          <cell r="E230" t="str">
            <v>M</v>
          </cell>
          <cell r="F230" t="str">
            <v>Married</v>
          </cell>
          <cell r="G230" t="str">
            <v>Married</v>
          </cell>
        </row>
        <row r="231">
          <cell r="E231" t="str">
            <v>W</v>
          </cell>
          <cell r="F231" t="str">
            <v>Widowed</v>
          </cell>
          <cell r="G231" t="str">
            <v>Widowed</v>
          </cell>
        </row>
        <row r="232">
          <cell r="E232" t="str">
            <v>D</v>
          </cell>
          <cell r="F232" t="str">
            <v>Divorced</v>
          </cell>
          <cell r="G232" t="str">
            <v>Divorced</v>
          </cell>
        </row>
        <row r="233">
          <cell r="E233" t="str">
            <v>K</v>
          </cell>
          <cell r="F233" t="str">
            <v>Common law husband/Wife</v>
          </cell>
          <cell r="G233" t="str">
            <v>Common law husband/Wife</v>
          </cell>
        </row>
        <row r="234">
          <cell r="E234" t="str">
            <v>A</v>
          </cell>
          <cell r="F234" t="str">
            <v>Appart</v>
          </cell>
          <cell r="G234" t="str">
            <v>Appart</v>
          </cell>
        </row>
        <row r="235">
          <cell r="E235" t="str">
            <v>O</v>
          </cell>
          <cell r="F235" t="str">
            <v>Other</v>
          </cell>
          <cell r="G235" t="str">
            <v>Other</v>
          </cell>
        </row>
        <row r="236">
          <cell r="E236" t="str">
            <v>C</v>
          </cell>
          <cell r="F236" t="str">
            <v>Cohabitation</v>
          </cell>
          <cell r="G236" t="str">
            <v>Cohabitation</v>
          </cell>
        </row>
        <row r="237">
          <cell r="E237" t="str">
            <v/>
          </cell>
          <cell r="F237" t="str">
            <v/>
          </cell>
          <cell r="G237" t="str">
            <v>Blank</v>
          </cell>
        </row>
        <row r="240">
          <cell r="E240" t="str">
            <v>AFN</v>
          </cell>
          <cell r="F240" t="str">
            <v>Afghani</v>
          </cell>
          <cell r="G240" t="str">
            <v>Afghani</v>
          </cell>
        </row>
        <row r="241">
          <cell r="E241" t="str">
            <v>ALL</v>
          </cell>
          <cell r="F241" t="str">
            <v>Lek</v>
          </cell>
          <cell r="G241" t="str">
            <v>Lek</v>
          </cell>
        </row>
        <row r="242">
          <cell r="E242" t="str">
            <v>AMD</v>
          </cell>
          <cell r="F242" t="str">
            <v>Dram</v>
          </cell>
          <cell r="G242" t="str">
            <v>Dram</v>
          </cell>
        </row>
        <row r="243">
          <cell r="E243" t="str">
            <v>ANG</v>
          </cell>
          <cell r="F243" t="str">
            <v>Netherlands Antillian Guilder</v>
          </cell>
          <cell r="G243" t="str">
            <v>Netherlands Antillian Guilder</v>
          </cell>
        </row>
        <row r="244">
          <cell r="E244" t="str">
            <v>AOA</v>
          </cell>
          <cell r="F244" t="str">
            <v>Kwanza</v>
          </cell>
          <cell r="G244" t="str">
            <v>Kwanza</v>
          </cell>
        </row>
        <row r="245">
          <cell r="E245" t="str">
            <v>ARS</v>
          </cell>
          <cell r="F245" t="str">
            <v>Argentine Peso</v>
          </cell>
          <cell r="G245" t="str">
            <v>Argentine Peso</v>
          </cell>
        </row>
        <row r="246">
          <cell r="E246" t="str">
            <v>AUD</v>
          </cell>
          <cell r="F246" t="str">
            <v>Australian Dollar</v>
          </cell>
          <cell r="G246" t="str">
            <v>Australian Dollar</v>
          </cell>
        </row>
        <row r="247">
          <cell r="E247" t="str">
            <v>AWG</v>
          </cell>
          <cell r="F247" t="str">
            <v>Aruban Guilder</v>
          </cell>
          <cell r="G247" t="str">
            <v>Aruban Guilder</v>
          </cell>
        </row>
        <row r="248">
          <cell r="E248" t="str">
            <v>AZM</v>
          </cell>
          <cell r="F248" t="str">
            <v>Azerbaijanian Manat</v>
          </cell>
          <cell r="G248" t="str">
            <v>Azerbaijanian Manat</v>
          </cell>
        </row>
        <row r="249">
          <cell r="E249" t="str">
            <v>BAM</v>
          </cell>
          <cell r="F249" t="str">
            <v>Convertible Mark</v>
          </cell>
          <cell r="G249" t="str">
            <v>Convertible Mark</v>
          </cell>
        </row>
        <row r="250">
          <cell r="E250" t="str">
            <v>BBD</v>
          </cell>
          <cell r="F250" t="str">
            <v>Barbados Dollar</v>
          </cell>
          <cell r="G250" t="str">
            <v>Barbados Dollar</v>
          </cell>
        </row>
        <row r="251">
          <cell r="E251" t="str">
            <v>BDT</v>
          </cell>
          <cell r="F251" t="str">
            <v>Taka</v>
          </cell>
          <cell r="G251" t="str">
            <v>Taka</v>
          </cell>
        </row>
        <row r="252">
          <cell r="E252" t="str">
            <v>BGN</v>
          </cell>
          <cell r="F252" t="str">
            <v>Bulgarian Lev</v>
          </cell>
          <cell r="G252" t="str">
            <v>Bulgarian Lev</v>
          </cell>
        </row>
        <row r="253">
          <cell r="E253" t="str">
            <v>BHD</v>
          </cell>
          <cell r="F253" t="str">
            <v>Bahraini Dinar</v>
          </cell>
          <cell r="G253" t="str">
            <v>Bahraini Dinar</v>
          </cell>
        </row>
        <row r="254">
          <cell r="E254" t="str">
            <v>BIF</v>
          </cell>
          <cell r="F254" t="str">
            <v>Burundi Franc</v>
          </cell>
          <cell r="G254" t="str">
            <v>Burundi Franc</v>
          </cell>
        </row>
        <row r="255">
          <cell r="E255" t="str">
            <v>BMD</v>
          </cell>
          <cell r="F255" t="str">
            <v>Bermudian Dollar (customarily: Bermuda Dollar)</v>
          </cell>
          <cell r="G255" t="str">
            <v>Bermudian Dollar (customarily: Bermuda Dollar)</v>
          </cell>
        </row>
        <row r="256">
          <cell r="E256" t="str">
            <v>BND</v>
          </cell>
          <cell r="F256" t="str">
            <v>Brunei Dollar</v>
          </cell>
          <cell r="G256" t="str">
            <v>Brunei Dollar</v>
          </cell>
        </row>
        <row r="257">
          <cell r="E257" t="str">
            <v>BOB</v>
          </cell>
          <cell r="F257" t="str">
            <v>Boliviano</v>
          </cell>
          <cell r="G257" t="str">
            <v>Boliviano</v>
          </cell>
        </row>
        <row r="258">
          <cell r="E258" t="str">
            <v>BRL</v>
          </cell>
          <cell r="F258" t="str">
            <v>Brazilian Real</v>
          </cell>
          <cell r="G258" t="str">
            <v>Brazilian Real</v>
          </cell>
        </row>
        <row r="259">
          <cell r="E259" t="str">
            <v>BSD</v>
          </cell>
          <cell r="F259" t="str">
            <v>Bahamian Dollar</v>
          </cell>
          <cell r="G259" t="str">
            <v>Bahamian Dollar</v>
          </cell>
        </row>
        <row r="260">
          <cell r="E260" t="str">
            <v>BTN</v>
          </cell>
          <cell r="F260" t="str">
            <v>Ngultrum</v>
          </cell>
          <cell r="G260" t="str">
            <v>Ngultrum</v>
          </cell>
        </row>
        <row r="261">
          <cell r="E261" t="str">
            <v>BWP</v>
          </cell>
          <cell r="F261" t="str">
            <v>Pula</v>
          </cell>
          <cell r="G261" t="str">
            <v>Pula</v>
          </cell>
        </row>
        <row r="262">
          <cell r="E262" t="str">
            <v>BYR</v>
          </cell>
          <cell r="F262" t="str">
            <v>Belarussian Ruble</v>
          </cell>
          <cell r="G262" t="str">
            <v>Belarussian Ruble</v>
          </cell>
        </row>
        <row r="263">
          <cell r="E263" t="str">
            <v>BZD</v>
          </cell>
          <cell r="F263" t="str">
            <v>Belize Dollar</v>
          </cell>
          <cell r="G263" t="str">
            <v>Belize Dollar</v>
          </cell>
        </row>
        <row r="264">
          <cell r="E264" t="str">
            <v>CAD</v>
          </cell>
          <cell r="F264" t="str">
            <v>Canadian Dollar</v>
          </cell>
          <cell r="G264" t="str">
            <v>Canadian Dollar</v>
          </cell>
        </row>
        <row r="265">
          <cell r="E265" t="str">
            <v>CDF</v>
          </cell>
          <cell r="F265" t="str">
            <v>Franc Congolais</v>
          </cell>
          <cell r="G265" t="str">
            <v>Franc Congolais</v>
          </cell>
        </row>
        <row r="266">
          <cell r="E266" t="str">
            <v>CHF</v>
          </cell>
          <cell r="F266" t="str">
            <v>Swiss Franc</v>
          </cell>
          <cell r="G266" t="str">
            <v>Swiss Franc</v>
          </cell>
        </row>
        <row r="267">
          <cell r="E267" t="str">
            <v>CLP</v>
          </cell>
          <cell r="F267" t="str">
            <v>Chilean Peso</v>
          </cell>
          <cell r="G267" t="str">
            <v>Chilean Peso</v>
          </cell>
        </row>
        <row r="268">
          <cell r="E268" t="str">
            <v>CNY</v>
          </cell>
          <cell r="F268" t="str">
            <v>Yuan Renminbi</v>
          </cell>
          <cell r="G268" t="str">
            <v>Yuan Renminbi</v>
          </cell>
        </row>
        <row r="269">
          <cell r="E269" t="str">
            <v>COP</v>
          </cell>
          <cell r="F269" t="str">
            <v>Colombian Peso</v>
          </cell>
          <cell r="G269" t="str">
            <v>Colombian Peso</v>
          </cell>
        </row>
        <row r="270">
          <cell r="E270" t="str">
            <v>CRC</v>
          </cell>
          <cell r="F270" t="str">
            <v>Costa Rican Colon</v>
          </cell>
          <cell r="G270" t="str">
            <v>Costa Rican Colon</v>
          </cell>
        </row>
        <row r="271">
          <cell r="E271" t="str">
            <v>CUP</v>
          </cell>
          <cell r="F271" t="str">
            <v>Cuban Peso</v>
          </cell>
          <cell r="G271" t="str">
            <v>Cuban Peso</v>
          </cell>
        </row>
        <row r="272">
          <cell r="E272" t="str">
            <v>CVE</v>
          </cell>
          <cell r="F272" t="str">
            <v>Cape Verde Escudo</v>
          </cell>
          <cell r="G272" t="str">
            <v>Cape Verde Escudo</v>
          </cell>
        </row>
        <row r="273">
          <cell r="E273" t="str">
            <v>CYP</v>
          </cell>
          <cell r="F273" t="str">
            <v>Cyprus Pound</v>
          </cell>
          <cell r="G273" t="str">
            <v>Cyprus Pound</v>
          </cell>
        </row>
        <row r="274">
          <cell r="E274" t="str">
            <v>CZK</v>
          </cell>
          <cell r="F274" t="str">
            <v>Czech Koruna</v>
          </cell>
          <cell r="G274" t="str">
            <v>Czech Koruna</v>
          </cell>
        </row>
        <row r="275">
          <cell r="E275" t="str">
            <v>DJF</v>
          </cell>
          <cell r="F275" t="str">
            <v>Djibouti Franc</v>
          </cell>
          <cell r="G275" t="str">
            <v>Djibouti Franc</v>
          </cell>
        </row>
        <row r="276">
          <cell r="E276" t="str">
            <v>DKK</v>
          </cell>
          <cell r="F276" t="str">
            <v>Danish Krone</v>
          </cell>
          <cell r="G276" t="str">
            <v>Danish Krone</v>
          </cell>
        </row>
        <row r="277">
          <cell r="E277" t="str">
            <v>DOP</v>
          </cell>
          <cell r="F277" t="str">
            <v>Dominican Peso</v>
          </cell>
          <cell r="G277" t="str">
            <v>Dominican Peso</v>
          </cell>
        </row>
        <row r="278">
          <cell r="E278" t="str">
            <v>DZD</v>
          </cell>
          <cell r="F278" t="str">
            <v>Algerian Dinar</v>
          </cell>
          <cell r="G278" t="str">
            <v>Algerian Dinar</v>
          </cell>
        </row>
        <row r="279">
          <cell r="E279" t="str">
            <v>EEK</v>
          </cell>
          <cell r="F279" t="str">
            <v>Kroon</v>
          </cell>
          <cell r="G279" t="str">
            <v>Kroon</v>
          </cell>
        </row>
        <row r="280">
          <cell r="E280" t="str">
            <v>EGP</v>
          </cell>
          <cell r="F280" t="str">
            <v>Egyptian Pound</v>
          </cell>
          <cell r="G280" t="str">
            <v>Egyptian Pound</v>
          </cell>
        </row>
        <row r="281">
          <cell r="E281" t="str">
            <v>ERN</v>
          </cell>
          <cell r="F281" t="str">
            <v>Nakfa</v>
          </cell>
          <cell r="G281" t="str">
            <v>Nakfa</v>
          </cell>
        </row>
        <row r="282">
          <cell r="E282" t="str">
            <v>ETB</v>
          </cell>
          <cell r="F282" t="str">
            <v>Ethopian Birr</v>
          </cell>
          <cell r="G282" t="str">
            <v>Ethopian Birr</v>
          </cell>
        </row>
        <row r="283">
          <cell r="E283" t="str">
            <v>EUR</v>
          </cell>
          <cell r="F283" t="str">
            <v>Euro</v>
          </cell>
          <cell r="G283" t="str">
            <v>Euro</v>
          </cell>
        </row>
        <row r="284">
          <cell r="E284" t="str">
            <v>FJD</v>
          </cell>
          <cell r="F284" t="str">
            <v>Fiji Dollar</v>
          </cell>
          <cell r="G284" t="str">
            <v>Fiji Dollar</v>
          </cell>
        </row>
        <row r="285">
          <cell r="E285" t="str">
            <v>FKP</v>
          </cell>
          <cell r="F285" t="str">
            <v>Falkland Islands Pound</v>
          </cell>
          <cell r="G285" t="str">
            <v>Falkland Islands Pound</v>
          </cell>
        </row>
        <row r="286">
          <cell r="E286" t="str">
            <v>GBP</v>
          </cell>
          <cell r="F286" t="str">
            <v>Pound Sterling</v>
          </cell>
          <cell r="G286" t="str">
            <v>Pound Sterling</v>
          </cell>
        </row>
        <row r="287">
          <cell r="E287" t="str">
            <v>GEL</v>
          </cell>
          <cell r="F287" t="str">
            <v>Lari</v>
          </cell>
          <cell r="G287" t="str">
            <v>Lari</v>
          </cell>
        </row>
        <row r="288">
          <cell r="E288" t="str">
            <v>GHC</v>
          </cell>
          <cell r="F288" t="str">
            <v>Cedi</v>
          </cell>
          <cell r="G288" t="str">
            <v>Cedi</v>
          </cell>
        </row>
        <row r="289">
          <cell r="E289" t="str">
            <v>GIP</v>
          </cell>
          <cell r="F289" t="str">
            <v>Gibraltar Pound</v>
          </cell>
          <cell r="G289" t="str">
            <v>Gibraltar Pound</v>
          </cell>
        </row>
        <row r="290">
          <cell r="E290" t="str">
            <v>GMD</v>
          </cell>
          <cell r="F290" t="str">
            <v>Dalasi</v>
          </cell>
          <cell r="G290" t="str">
            <v>Dalasi</v>
          </cell>
        </row>
        <row r="291">
          <cell r="E291" t="str">
            <v>GNF</v>
          </cell>
          <cell r="F291" t="str">
            <v>Guinea Franc</v>
          </cell>
          <cell r="G291" t="str">
            <v>Guinea Franc</v>
          </cell>
        </row>
        <row r="292">
          <cell r="E292" t="str">
            <v>GTQ</v>
          </cell>
          <cell r="F292" t="str">
            <v>Quetzal</v>
          </cell>
          <cell r="G292" t="str">
            <v>Quetzal</v>
          </cell>
        </row>
        <row r="293">
          <cell r="E293" t="str">
            <v>GYD</v>
          </cell>
          <cell r="F293" t="str">
            <v>Guyana Dollar</v>
          </cell>
          <cell r="G293" t="str">
            <v>Guyana Dollar</v>
          </cell>
        </row>
        <row r="294">
          <cell r="E294" t="str">
            <v>HKD</v>
          </cell>
          <cell r="F294" t="str">
            <v>Honk Kong Dollar</v>
          </cell>
          <cell r="G294" t="str">
            <v>Honk Kong Dollar</v>
          </cell>
        </row>
        <row r="295">
          <cell r="E295" t="str">
            <v>HNL</v>
          </cell>
          <cell r="F295" t="str">
            <v>Lempira</v>
          </cell>
          <cell r="G295" t="str">
            <v>Lempira</v>
          </cell>
        </row>
        <row r="296">
          <cell r="E296" t="str">
            <v>HRK</v>
          </cell>
          <cell r="F296" t="str">
            <v>Kuna</v>
          </cell>
          <cell r="G296" t="str">
            <v>Kuna</v>
          </cell>
        </row>
        <row r="297">
          <cell r="E297" t="str">
            <v>HTG</v>
          </cell>
          <cell r="F297" t="str">
            <v>Gourde</v>
          </cell>
          <cell r="G297" t="str">
            <v>Gourde</v>
          </cell>
        </row>
        <row r="298">
          <cell r="E298" t="str">
            <v>HUF</v>
          </cell>
          <cell r="F298" t="str">
            <v>Forint</v>
          </cell>
          <cell r="G298" t="str">
            <v>Forint</v>
          </cell>
        </row>
        <row r="299">
          <cell r="E299" t="str">
            <v>IDR</v>
          </cell>
          <cell r="F299" t="str">
            <v>Rupiah</v>
          </cell>
          <cell r="G299" t="str">
            <v>Rupiah</v>
          </cell>
        </row>
        <row r="300">
          <cell r="E300" t="str">
            <v>ILS</v>
          </cell>
          <cell r="F300" t="str">
            <v>New Israeli Sheqel</v>
          </cell>
          <cell r="G300" t="str">
            <v>New Israeli Sheqel</v>
          </cell>
        </row>
        <row r="301">
          <cell r="E301" t="str">
            <v>INR</v>
          </cell>
          <cell r="F301" t="str">
            <v>Indian Rupee</v>
          </cell>
          <cell r="G301" t="str">
            <v>Indian Rupee</v>
          </cell>
        </row>
        <row r="302">
          <cell r="E302" t="str">
            <v>IQD</v>
          </cell>
          <cell r="F302" t="str">
            <v>Iraqi Dinar</v>
          </cell>
          <cell r="G302" t="str">
            <v>Iraqi Dinar</v>
          </cell>
        </row>
        <row r="303">
          <cell r="E303" t="str">
            <v>IRR</v>
          </cell>
          <cell r="F303" t="str">
            <v>Iranian Rial</v>
          </cell>
          <cell r="G303" t="str">
            <v>Iranian Rial</v>
          </cell>
        </row>
        <row r="304">
          <cell r="E304" t="str">
            <v>ISK</v>
          </cell>
          <cell r="F304" t="str">
            <v>Iceland Krona</v>
          </cell>
          <cell r="G304" t="str">
            <v>Iceland Krona</v>
          </cell>
        </row>
        <row r="305">
          <cell r="E305" t="str">
            <v>JMD</v>
          </cell>
          <cell r="F305" t="str">
            <v>Jamaican Dollar</v>
          </cell>
          <cell r="G305" t="str">
            <v>Jamaican Dollar</v>
          </cell>
        </row>
        <row r="306">
          <cell r="E306" t="str">
            <v>JOD</v>
          </cell>
          <cell r="F306" t="str">
            <v>Jordanian Dinar</v>
          </cell>
          <cell r="G306" t="str">
            <v>Jordanian Dinar</v>
          </cell>
        </row>
        <row r="307">
          <cell r="E307" t="str">
            <v>JPY</v>
          </cell>
          <cell r="F307" t="str">
            <v>Yen</v>
          </cell>
          <cell r="G307" t="str">
            <v>Yen</v>
          </cell>
        </row>
        <row r="308">
          <cell r="E308" t="str">
            <v>KES</v>
          </cell>
          <cell r="F308" t="str">
            <v>Kenyan Shilling</v>
          </cell>
          <cell r="G308" t="str">
            <v>Kenyan Shilling</v>
          </cell>
        </row>
        <row r="309">
          <cell r="E309" t="str">
            <v>KGS</v>
          </cell>
          <cell r="F309" t="str">
            <v>Som</v>
          </cell>
          <cell r="G309" t="str">
            <v>Som</v>
          </cell>
        </row>
        <row r="310">
          <cell r="E310" t="str">
            <v>KHR</v>
          </cell>
          <cell r="F310" t="str">
            <v>Riel</v>
          </cell>
          <cell r="G310" t="str">
            <v>Riel</v>
          </cell>
        </row>
        <row r="311">
          <cell r="E311" t="str">
            <v>KMF</v>
          </cell>
          <cell r="F311" t="str">
            <v>Comoro Franc</v>
          </cell>
          <cell r="G311" t="str">
            <v>Comoro Franc</v>
          </cell>
        </row>
        <row r="312">
          <cell r="E312" t="str">
            <v>KPW</v>
          </cell>
          <cell r="F312" t="str">
            <v>North Korean Won</v>
          </cell>
          <cell r="G312" t="str">
            <v>North Korean Won</v>
          </cell>
        </row>
        <row r="313">
          <cell r="E313" t="str">
            <v>KRW</v>
          </cell>
          <cell r="F313" t="str">
            <v>Won</v>
          </cell>
          <cell r="G313" t="str">
            <v>Won</v>
          </cell>
        </row>
        <row r="314">
          <cell r="E314" t="str">
            <v>KWD</v>
          </cell>
          <cell r="F314" t="str">
            <v>Kuwaiti Dinar</v>
          </cell>
          <cell r="G314" t="str">
            <v>Kuwaiti Dinar</v>
          </cell>
        </row>
        <row r="315">
          <cell r="E315" t="str">
            <v>KYD</v>
          </cell>
          <cell r="F315" t="str">
            <v>Cayman Islands Dollar</v>
          </cell>
          <cell r="G315" t="str">
            <v>Cayman Islands Dollar</v>
          </cell>
        </row>
        <row r="316">
          <cell r="E316" t="str">
            <v>KZT</v>
          </cell>
          <cell r="F316" t="str">
            <v>Tenge</v>
          </cell>
          <cell r="G316" t="str">
            <v>Tenge</v>
          </cell>
        </row>
        <row r="317">
          <cell r="E317" t="str">
            <v>LAK</v>
          </cell>
          <cell r="F317" t="str">
            <v>Kip</v>
          </cell>
          <cell r="G317" t="str">
            <v>Kip</v>
          </cell>
        </row>
        <row r="318">
          <cell r="E318" t="str">
            <v>LBP</v>
          </cell>
          <cell r="F318" t="str">
            <v>Lebanese Pound</v>
          </cell>
          <cell r="G318" t="str">
            <v>Lebanese Pound</v>
          </cell>
        </row>
        <row r="319">
          <cell r="E319" t="str">
            <v>LKR</v>
          </cell>
          <cell r="F319" t="str">
            <v>Sri Lanka Rupee</v>
          </cell>
          <cell r="G319" t="str">
            <v>Sri Lanka Rupee</v>
          </cell>
        </row>
        <row r="320">
          <cell r="E320" t="str">
            <v>LRD</v>
          </cell>
          <cell r="F320" t="str">
            <v>Liberian Dollar</v>
          </cell>
          <cell r="G320" t="str">
            <v>Liberian Dollar</v>
          </cell>
        </row>
        <row r="321">
          <cell r="E321" t="str">
            <v>LSL</v>
          </cell>
          <cell r="F321" t="str">
            <v>Loti</v>
          </cell>
          <cell r="G321" t="str">
            <v>Loti</v>
          </cell>
        </row>
        <row r="322">
          <cell r="E322" t="str">
            <v>LTL</v>
          </cell>
          <cell r="F322" t="str">
            <v>Lithuanian Litas</v>
          </cell>
          <cell r="G322" t="str">
            <v>Lithuanian Litas</v>
          </cell>
        </row>
        <row r="323">
          <cell r="E323" t="str">
            <v>LVL</v>
          </cell>
          <cell r="F323" t="str">
            <v>Latvian Lats</v>
          </cell>
          <cell r="G323" t="str">
            <v>Latvian Lats</v>
          </cell>
        </row>
        <row r="324">
          <cell r="E324" t="str">
            <v>LYD</v>
          </cell>
          <cell r="F324" t="str">
            <v>Libyan Dinar</v>
          </cell>
          <cell r="G324" t="str">
            <v>Libyan Dinar</v>
          </cell>
        </row>
        <row r="325">
          <cell r="E325" t="str">
            <v>MAD</v>
          </cell>
          <cell r="F325" t="str">
            <v>Morrocan Dirham</v>
          </cell>
          <cell r="G325" t="str">
            <v>Morrocan Dirham</v>
          </cell>
        </row>
        <row r="326">
          <cell r="E326" t="str">
            <v>MDL</v>
          </cell>
          <cell r="F326" t="str">
            <v>Moldovan Leu</v>
          </cell>
          <cell r="G326" t="str">
            <v>Moldovan Leu</v>
          </cell>
        </row>
        <row r="327">
          <cell r="E327" t="str">
            <v>MGF</v>
          </cell>
          <cell r="F327" t="str">
            <v>Malagasy Franc</v>
          </cell>
          <cell r="G327" t="str">
            <v>Malagasy Franc</v>
          </cell>
        </row>
        <row r="328">
          <cell r="E328" t="str">
            <v>MKD</v>
          </cell>
          <cell r="F328" t="str">
            <v>Denar</v>
          </cell>
          <cell r="G328" t="str">
            <v>Denar</v>
          </cell>
        </row>
        <row r="329">
          <cell r="E329" t="str">
            <v>MMK</v>
          </cell>
          <cell r="F329" t="str">
            <v>Kyat</v>
          </cell>
          <cell r="G329" t="str">
            <v>Kyat</v>
          </cell>
        </row>
        <row r="330">
          <cell r="E330" t="str">
            <v>MNT</v>
          </cell>
          <cell r="F330" t="str">
            <v>Tugrik</v>
          </cell>
          <cell r="G330" t="str">
            <v>Tugrik</v>
          </cell>
        </row>
        <row r="331">
          <cell r="E331" t="str">
            <v>MOP</v>
          </cell>
          <cell r="F331" t="str">
            <v>Pataca</v>
          </cell>
          <cell r="G331" t="str">
            <v>Pataca</v>
          </cell>
        </row>
        <row r="332">
          <cell r="E332" t="str">
            <v>MRO</v>
          </cell>
          <cell r="F332" t="str">
            <v>Ouguiya</v>
          </cell>
          <cell r="G332" t="str">
            <v>Ouguiya</v>
          </cell>
        </row>
        <row r="333">
          <cell r="E333" t="str">
            <v>MTL</v>
          </cell>
          <cell r="F333" t="str">
            <v>Maltese Lira</v>
          </cell>
          <cell r="G333" t="str">
            <v>Maltese Lira</v>
          </cell>
        </row>
        <row r="334">
          <cell r="E334" t="str">
            <v>MUR</v>
          </cell>
          <cell r="F334" t="str">
            <v>Mauritius Rupee</v>
          </cell>
          <cell r="G334" t="str">
            <v>Mauritius Rupee</v>
          </cell>
        </row>
        <row r="335">
          <cell r="E335" t="str">
            <v>MVR</v>
          </cell>
          <cell r="F335" t="str">
            <v>Rufiyaa</v>
          </cell>
          <cell r="G335" t="str">
            <v>Rufiyaa</v>
          </cell>
        </row>
        <row r="336">
          <cell r="E336" t="str">
            <v>MWK</v>
          </cell>
          <cell r="F336" t="str">
            <v>Kwacha</v>
          </cell>
          <cell r="G336" t="str">
            <v>Kwacha</v>
          </cell>
        </row>
        <row r="337">
          <cell r="E337" t="str">
            <v>MXN</v>
          </cell>
          <cell r="F337" t="str">
            <v>Mexican Peso</v>
          </cell>
          <cell r="G337" t="str">
            <v>Mexican Peso</v>
          </cell>
        </row>
        <row r="338">
          <cell r="E338" t="str">
            <v>MYR</v>
          </cell>
          <cell r="F338" t="str">
            <v>Malaysian Ringgit</v>
          </cell>
          <cell r="G338" t="str">
            <v>Malaysian Ringgit</v>
          </cell>
        </row>
        <row r="339">
          <cell r="E339" t="str">
            <v>MZM</v>
          </cell>
          <cell r="F339" t="str">
            <v>Metical</v>
          </cell>
          <cell r="G339" t="str">
            <v>Metical</v>
          </cell>
        </row>
        <row r="340">
          <cell r="E340" t="str">
            <v>NAD</v>
          </cell>
          <cell r="F340" t="str">
            <v>Namibia Dollar</v>
          </cell>
          <cell r="G340" t="str">
            <v>Namibia Dollar</v>
          </cell>
        </row>
        <row r="341">
          <cell r="E341" t="str">
            <v>NGN</v>
          </cell>
          <cell r="F341" t="str">
            <v>Naira</v>
          </cell>
          <cell r="G341" t="str">
            <v>Naira</v>
          </cell>
        </row>
        <row r="342">
          <cell r="E342" t="str">
            <v>NIO</v>
          </cell>
          <cell r="F342" t="str">
            <v>Cordoba Oro</v>
          </cell>
          <cell r="G342" t="str">
            <v>Cordoba Oro</v>
          </cell>
        </row>
        <row r="343">
          <cell r="E343" t="str">
            <v>NOK</v>
          </cell>
          <cell r="F343" t="str">
            <v>Norwegian Krone</v>
          </cell>
          <cell r="G343" t="str">
            <v>Norwegian Krone</v>
          </cell>
        </row>
        <row r="344">
          <cell r="E344" t="str">
            <v>NPR</v>
          </cell>
          <cell r="F344" t="str">
            <v>Nepalese Rupee</v>
          </cell>
          <cell r="G344" t="str">
            <v>Nepalese Rupee</v>
          </cell>
        </row>
        <row r="345">
          <cell r="E345" t="str">
            <v>NZD</v>
          </cell>
          <cell r="F345" t="str">
            <v>New Zealand Dollar</v>
          </cell>
          <cell r="G345" t="str">
            <v>New Zealand Dollar</v>
          </cell>
        </row>
        <row r="346">
          <cell r="E346" t="str">
            <v>OMR</v>
          </cell>
          <cell r="F346" t="str">
            <v>Rial Omani</v>
          </cell>
          <cell r="G346" t="str">
            <v>Rial Omani</v>
          </cell>
        </row>
        <row r="347">
          <cell r="E347" t="str">
            <v>PAB</v>
          </cell>
          <cell r="F347" t="str">
            <v>Balboa</v>
          </cell>
          <cell r="G347" t="str">
            <v>Balboa</v>
          </cell>
        </row>
        <row r="348">
          <cell r="E348" t="str">
            <v>PEN</v>
          </cell>
          <cell r="F348" t="str">
            <v>Nuevo Sol</v>
          </cell>
          <cell r="G348" t="str">
            <v>Nuevo Sol</v>
          </cell>
        </row>
        <row r="349">
          <cell r="E349" t="str">
            <v>PGK</v>
          </cell>
          <cell r="F349" t="str">
            <v>Kina</v>
          </cell>
          <cell r="G349" t="str">
            <v>Kina</v>
          </cell>
        </row>
        <row r="350">
          <cell r="E350" t="str">
            <v>PHP</v>
          </cell>
          <cell r="F350" t="str">
            <v>Philippine Peso</v>
          </cell>
          <cell r="G350" t="str">
            <v>Philippine Peso</v>
          </cell>
        </row>
        <row r="351">
          <cell r="E351" t="str">
            <v>PKR</v>
          </cell>
          <cell r="F351" t="str">
            <v>Pakistan Rupee</v>
          </cell>
          <cell r="G351" t="str">
            <v>Pakistan Rupee</v>
          </cell>
        </row>
        <row r="352">
          <cell r="E352" t="str">
            <v>PLN</v>
          </cell>
          <cell r="F352" t="str">
            <v>Zloty</v>
          </cell>
          <cell r="G352" t="str">
            <v>Zloty</v>
          </cell>
        </row>
        <row r="353">
          <cell r="E353" t="str">
            <v>PYG</v>
          </cell>
          <cell r="F353" t="str">
            <v>Guarani</v>
          </cell>
          <cell r="G353" t="str">
            <v>Guarani</v>
          </cell>
        </row>
        <row r="354">
          <cell r="E354" t="str">
            <v>QAR</v>
          </cell>
          <cell r="F354" t="str">
            <v>Qatari Rial</v>
          </cell>
          <cell r="G354" t="str">
            <v>Qatari Rial</v>
          </cell>
        </row>
        <row r="355">
          <cell r="E355" t="str">
            <v>ROL</v>
          </cell>
          <cell r="F355" t="str">
            <v>Leu</v>
          </cell>
          <cell r="G355" t="str">
            <v>Leu</v>
          </cell>
        </row>
        <row r="356">
          <cell r="E356" t="str">
            <v>RUB</v>
          </cell>
          <cell r="F356" t="str">
            <v>Russian Ruble</v>
          </cell>
          <cell r="G356" t="str">
            <v>Russian Ruble</v>
          </cell>
        </row>
        <row r="357">
          <cell r="E357" t="str">
            <v>RWF</v>
          </cell>
          <cell r="F357" t="str">
            <v>Rwanda Franc</v>
          </cell>
          <cell r="G357" t="str">
            <v>Rwanda Franc</v>
          </cell>
        </row>
        <row r="358">
          <cell r="E358" t="str">
            <v>SAR</v>
          </cell>
          <cell r="F358" t="str">
            <v>Saudi Riyal</v>
          </cell>
          <cell r="G358" t="str">
            <v>Saudi Riyal</v>
          </cell>
        </row>
        <row r="359">
          <cell r="E359" t="str">
            <v>SBD</v>
          </cell>
          <cell r="F359" t="str">
            <v>Solomon Islands Dollar</v>
          </cell>
          <cell r="G359" t="str">
            <v>Solomon Islands Dollar</v>
          </cell>
        </row>
        <row r="360">
          <cell r="E360" t="str">
            <v>SCR</v>
          </cell>
          <cell r="F360" t="str">
            <v>Seychelles Rupee</v>
          </cell>
          <cell r="G360" t="str">
            <v>Seychelles Rupee</v>
          </cell>
        </row>
        <row r="361">
          <cell r="E361" t="str">
            <v>SDD</v>
          </cell>
          <cell r="F361" t="str">
            <v>Sudanese Dinar</v>
          </cell>
          <cell r="G361" t="str">
            <v>Sudanese Dinar</v>
          </cell>
        </row>
        <row r="362">
          <cell r="E362" t="str">
            <v>SEK</v>
          </cell>
          <cell r="F362" t="str">
            <v>Swedish Krona</v>
          </cell>
          <cell r="G362" t="str">
            <v>Swedish Krona</v>
          </cell>
        </row>
        <row r="363">
          <cell r="E363" t="str">
            <v>SGD</v>
          </cell>
          <cell r="F363" t="str">
            <v>Singapore Dollar</v>
          </cell>
          <cell r="G363" t="str">
            <v>Singapore Dollar</v>
          </cell>
        </row>
        <row r="364">
          <cell r="E364" t="str">
            <v>SHP</v>
          </cell>
          <cell r="F364" t="str">
            <v>St. Helena Pound</v>
          </cell>
          <cell r="G364" t="str">
            <v>St. Helena Pound</v>
          </cell>
        </row>
        <row r="365">
          <cell r="E365" t="str">
            <v>SIT</v>
          </cell>
          <cell r="F365" t="str">
            <v>Tolar</v>
          </cell>
          <cell r="G365" t="str">
            <v>Tolar</v>
          </cell>
        </row>
        <row r="366">
          <cell r="E366" t="str">
            <v>SKK</v>
          </cell>
          <cell r="F366" t="str">
            <v>Slovak Koruna</v>
          </cell>
          <cell r="G366" t="str">
            <v>Slovak Koruna</v>
          </cell>
        </row>
        <row r="367">
          <cell r="E367" t="str">
            <v>SLL</v>
          </cell>
          <cell r="F367" t="str">
            <v>Leone</v>
          </cell>
          <cell r="G367" t="str">
            <v>Leone</v>
          </cell>
        </row>
        <row r="368">
          <cell r="E368" t="str">
            <v>SOS</v>
          </cell>
          <cell r="F368" t="str">
            <v>Somali Shilling</v>
          </cell>
          <cell r="G368" t="str">
            <v>Somali Shilling</v>
          </cell>
        </row>
        <row r="369">
          <cell r="E369" t="str">
            <v>SRG</v>
          </cell>
          <cell r="F369" t="str">
            <v>Suriname Guilder</v>
          </cell>
          <cell r="G369" t="str">
            <v>Suriname Guilder</v>
          </cell>
        </row>
        <row r="370">
          <cell r="E370" t="str">
            <v>STD</v>
          </cell>
          <cell r="F370" t="str">
            <v>Dobra</v>
          </cell>
          <cell r="G370" t="str">
            <v>Dobra</v>
          </cell>
        </row>
        <row r="371">
          <cell r="E371" t="str">
            <v>SVC</v>
          </cell>
          <cell r="F371" t="str">
            <v>El Salvador Colon</v>
          </cell>
          <cell r="G371" t="str">
            <v>El Salvador Colon</v>
          </cell>
        </row>
        <row r="372">
          <cell r="E372" t="str">
            <v>SYP</v>
          </cell>
          <cell r="F372" t="str">
            <v>Syrian Pound</v>
          </cell>
          <cell r="G372" t="str">
            <v>Syrian Pound</v>
          </cell>
        </row>
        <row r="373">
          <cell r="E373" t="str">
            <v>SZL</v>
          </cell>
          <cell r="F373" t="str">
            <v>Lilangeni</v>
          </cell>
          <cell r="G373" t="str">
            <v>Lilangeni</v>
          </cell>
        </row>
        <row r="374">
          <cell r="E374" t="str">
            <v>THB</v>
          </cell>
          <cell r="F374" t="str">
            <v>Baht</v>
          </cell>
          <cell r="G374" t="str">
            <v>Baht</v>
          </cell>
        </row>
        <row r="375">
          <cell r="E375" t="str">
            <v>TJS</v>
          </cell>
          <cell r="F375" t="str">
            <v>Somoni</v>
          </cell>
          <cell r="G375" t="str">
            <v>Somoni</v>
          </cell>
        </row>
        <row r="376">
          <cell r="E376" t="str">
            <v>TMM</v>
          </cell>
          <cell r="F376" t="str">
            <v>Manat</v>
          </cell>
          <cell r="G376" t="str">
            <v>Manat</v>
          </cell>
        </row>
        <row r="377">
          <cell r="E377" t="str">
            <v>TND</v>
          </cell>
          <cell r="F377" t="str">
            <v>Tunisian Dinar</v>
          </cell>
          <cell r="G377" t="str">
            <v>Tunisian Dinar</v>
          </cell>
        </row>
        <row r="378">
          <cell r="E378" t="str">
            <v>TOP</v>
          </cell>
          <cell r="F378" t="str">
            <v>Pa'anga</v>
          </cell>
          <cell r="G378" t="str">
            <v>Pa'anga</v>
          </cell>
        </row>
        <row r="379">
          <cell r="E379" t="str">
            <v>TRL</v>
          </cell>
          <cell r="F379" t="str">
            <v>Turkish Lira</v>
          </cell>
          <cell r="G379" t="str">
            <v>Turkish Lira</v>
          </cell>
        </row>
        <row r="380">
          <cell r="E380" t="str">
            <v>TTD</v>
          </cell>
          <cell r="F380" t="str">
            <v>Trinidad and Tobago Dollar</v>
          </cell>
          <cell r="G380" t="str">
            <v>Trinidad and Tobago Dollar</v>
          </cell>
        </row>
        <row r="381">
          <cell r="E381" t="str">
            <v>TWD</v>
          </cell>
          <cell r="F381" t="str">
            <v>New Taiwan Dollar</v>
          </cell>
          <cell r="G381" t="str">
            <v>New Taiwan Dollar</v>
          </cell>
        </row>
        <row r="382">
          <cell r="E382" t="str">
            <v>TZS</v>
          </cell>
          <cell r="F382" t="str">
            <v>Tanzanian Shilling</v>
          </cell>
          <cell r="G382" t="str">
            <v>Tanzanian Shilling</v>
          </cell>
        </row>
        <row r="383">
          <cell r="E383" t="str">
            <v>UAH</v>
          </cell>
          <cell r="F383" t="str">
            <v>Hryvnia</v>
          </cell>
          <cell r="G383" t="str">
            <v>Hryvnia</v>
          </cell>
        </row>
        <row r="384">
          <cell r="E384" t="str">
            <v>UGX</v>
          </cell>
          <cell r="F384" t="str">
            <v>Uganda Shilling</v>
          </cell>
          <cell r="G384" t="str">
            <v>Uganda Shilling</v>
          </cell>
        </row>
        <row r="385">
          <cell r="E385" t="str">
            <v>USD</v>
          </cell>
          <cell r="F385" t="str">
            <v>US Dollar</v>
          </cell>
          <cell r="G385" t="str">
            <v>US Dollar</v>
          </cell>
        </row>
        <row r="386">
          <cell r="E386" t="str">
            <v>UYU</v>
          </cell>
          <cell r="F386" t="str">
            <v>Peso Uruguayo</v>
          </cell>
          <cell r="G386" t="str">
            <v>Peso Uruguayo</v>
          </cell>
        </row>
        <row r="387">
          <cell r="E387" t="str">
            <v>UZS</v>
          </cell>
          <cell r="F387" t="str">
            <v>Uzbekistan Sum</v>
          </cell>
          <cell r="G387" t="str">
            <v>Uzbekistan Sum</v>
          </cell>
        </row>
        <row r="388">
          <cell r="E388" t="str">
            <v>VEB</v>
          </cell>
          <cell r="F388" t="str">
            <v>Bolivar</v>
          </cell>
          <cell r="G388" t="str">
            <v>Bolivar</v>
          </cell>
        </row>
        <row r="389">
          <cell r="E389" t="str">
            <v>VND</v>
          </cell>
          <cell r="F389" t="str">
            <v>Dong</v>
          </cell>
          <cell r="G389" t="str">
            <v>Dong</v>
          </cell>
        </row>
        <row r="390">
          <cell r="E390" t="str">
            <v>VUV</v>
          </cell>
          <cell r="F390" t="str">
            <v>Vatu</v>
          </cell>
          <cell r="G390" t="str">
            <v>Vatu</v>
          </cell>
        </row>
        <row r="391">
          <cell r="E391" t="str">
            <v>WST</v>
          </cell>
          <cell r="F391" t="str">
            <v>Tala</v>
          </cell>
          <cell r="G391" t="str">
            <v>Tala</v>
          </cell>
        </row>
        <row r="392">
          <cell r="E392" t="str">
            <v>XAF</v>
          </cell>
          <cell r="F392" t="str">
            <v>CFA Franc</v>
          </cell>
          <cell r="G392" t="str">
            <v>CFA Franc</v>
          </cell>
        </row>
        <row r="393">
          <cell r="E393" t="str">
            <v>XAG</v>
          </cell>
          <cell r="F393" t="str">
            <v>Silver</v>
          </cell>
          <cell r="G393" t="str">
            <v>Silver</v>
          </cell>
        </row>
        <row r="394">
          <cell r="E394" t="str">
            <v>XAU</v>
          </cell>
          <cell r="F394" t="str">
            <v>Gold</v>
          </cell>
          <cell r="G394" t="str">
            <v>Gold</v>
          </cell>
        </row>
        <row r="395">
          <cell r="E395" t="str">
            <v>XCD</v>
          </cell>
          <cell r="F395" t="str">
            <v>East Caribbean Dollar</v>
          </cell>
          <cell r="G395" t="str">
            <v>East Caribbean Dollar</v>
          </cell>
        </row>
        <row r="396">
          <cell r="E396" t="str">
            <v>XDR</v>
          </cell>
          <cell r="F396" t="str">
            <v>SDR</v>
          </cell>
          <cell r="G396" t="str">
            <v>SDR</v>
          </cell>
        </row>
        <row r="397">
          <cell r="E397" t="str">
            <v>XOF</v>
          </cell>
          <cell r="F397" t="str">
            <v>CFA Franc</v>
          </cell>
          <cell r="G397" t="str">
            <v>CFA Franc</v>
          </cell>
        </row>
        <row r="398">
          <cell r="E398" t="str">
            <v>XPD</v>
          </cell>
          <cell r="F398" t="str">
            <v>Palladium</v>
          </cell>
          <cell r="G398" t="str">
            <v>Palladium</v>
          </cell>
        </row>
        <row r="399">
          <cell r="E399" t="str">
            <v>XPF</v>
          </cell>
          <cell r="F399" t="str">
            <v>CFP Franc</v>
          </cell>
          <cell r="G399" t="str">
            <v>CFP Franc</v>
          </cell>
        </row>
        <row r="400">
          <cell r="E400" t="str">
            <v>XPT</v>
          </cell>
          <cell r="F400" t="str">
            <v>Platinum</v>
          </cell>
          <cell r="G400" t="str">
            <v>Platinum</v>
          </cell>
        </row>
        <row r="401">
          <cell r="E401" t="str">
            <v>YER</v>
          </cell>
          <cell r="F401" t="str">
            <v>Yemeni Rial</v>
          </cell>
          <cell r="G401" t="str">
            <v>Yemeni Rial</v>
          </cell>
        </row>
        <row r="402">
          <cell r="E402" t="str">
            <v>YUM</v>
          </cell>
          <cell r="F402" t="str">
            <v>New Dinar</v>
          </cell>
          <cell r="G402" t="str">
            <v>New Dinar</v>
          </cell>
        </row>
        <row r="403">
          <cell r="E403" t="str">
            <v>ZAR</v>
          </cell>
          <cell r="F403" t="str">
            <v>Rand</v>
          </cell>
          <cell r="G403" t="str">
            <v>Rand</v>
          </cell>
        </row>
        <row r="404">
          <cell r="E404" t="str">
            <v>ZMK</v>
          </cell>
          <cell r="F404" t="str">
            <v>Kwacha</v>
          </cell>
          <cell r="G404" t="str">
            <v>Kwacha</v>
          </cell>
        </row>
        <row r="405">
          <cell r="E405" t="str">
            <v>ZWD</v>
          </cell>
          <cell r="F405" t="str">
            <v>Zimbabwe Dollar</v>
          </cell>
          <cell r="G405" t="str">
            <v>Zimbabwe Dollar</v>
          </cell>
        </row>
        <row r="406">
          <cell r="E406" t="str">
            <v/>
          </cell>
          <cell r="F406" t="str">
            <v/>
          </cell>
          <cell r="G406" t="str">
            <v>Blank</v>
          </cell>
        </row>
        <row r="417">
          <cell r="E417" t="str">
            <v>M</v>
          </cell>
          <cell r="F417" t="str">
            <v>Male</v>
          </cell>
          <cell r="G417" t="str">
            <v>Male</v>
          </cell>
        </row>
        <row r="418">
          <cell r="E418" t="str">
            <v>F</v>
          </cell>
          <cell r="F418" t="str">
            <v>Female</v>
          </cell>
          <cell r="G418" t="str">
            <v>Female</v>
          </cell>
        </row>
        <row r="419">
          <cell r="E419" t="str">
            <v/>
          </cell>
          <cell r="F419" t="str">
            <v/>
          </cell>
          <cell r="G419" t="str">
            <v>Blank</v>
          </cell>
        </row>
        <row r="422">
          <cell r="E422" t="str">
            <v>AF</v>
          </cell>
          <cell r="F422" t="str">
            <v>AFGHANISTAN</v>
          </cell>
          <cell r="G422" t="str">
            <v>AFGHANISTAN</v>
          </cell>
        </row>
        <row r="423">
          <cell r="E423" t="str">
            <v>AX</v>
          </cell>
          <cell r="F423" t="str">
            <v>ÅLAND ISLANDS</v>
          </cell>
          <cell r="G423" t="str">
            <v>ÅLAND ISLANDS</v>
          </cell>
        </row>
        <row r="424">
          <cell r="E424" t="str">
            <v>AL</v>
          </cell>
          <cell r="F424" t="str">
            <v>ALBANIA</v>
          </cell>
          <cell r="G424" t="str">
            <v>ALBANIA</v>
          </cell>
        </row>
        <row r="425">
          <cell r="E425" t="str">
            <v>DZ</v>
          </cell>
          <cell r="F425" t="str">
            <v>ALGERIA</v>
          </cell>
          <cell r="G425" t="str">
            <v>ALGERIA</v>
          </cell>
        </row>
        <row r="426">
          <cell r="E426" t="str">
            <v>AS</v>
          </cell>
          <cell r="F426" t="str">
            <v>AMERICAN SAMOA</v>
          </cell>
          <cell r="G426" t="str">
            <v>AMERICAN SAMOA</v>
          </cell>
        </row>
        <row r="427">
          <cell r="E427" t="str">
            <v>AD</v>
          </cell>
          <cell r="F427" t="str">
            <v>ANDORRA</v>
          </cell>
          <cell r="G427" t="str">
            <v>ANDORRA</v>
          </cell>
        </row>
        <row r="428">
          <cell r="E428" t="str">
            <v>AO</v>
          </cell>
          <cell r="F428" t="str">
            <v>ANGOLA</v>
          </cell>
          <cell r="G428" t="str">
            <v>ANGOLA</v>
          </cell>
        </row>
        <row r="429">
          <cell r="E429" t="str">
            <v>AI</v>
          </cell>
          <cell r="F429" t="str">
            <v>ANGUILLA</v>
          </cell>
          <cell r="G429" t="str">
            <v>ANGUILLA</v>
          </cell>
        </row>
        <row r="430">
          <cell r="E430" t="str">
            <v>AQ</v>
          </cell>
          <cell r="F430" t="str">
            <v>ANTARCTICA</v>
          </cell>
          <cell r="G430" t="str">
            <v>ANTARCTICA</v>
          </cell>
        </row>
        <row r="431">
          <cell r="E431" t="str">
            <v>AG</v>
          </cell>
          <cell r="F431" t="str">
            <v>ANTIGUA AND BARBUDA</v>
          </cell>
          <cell r="G431" t="str">
            <v>ANTIGUA AND BARBUDA</v>
          </cell>
        </row>
        <row r="432">
          <cell r="E432" t="str">
            <v>AR</v>
          </cell>
          <cell r="F432" t="str">
            <v>ARGENTINA</v>
          </cell>
          <cell r="G432" t="str">
            <v>ARGENTINA</v>
          </cell>
        </row>
        <row r="433">
          <cell r="E433" t="str">
            <v>AM</v>
          </cell>
          <cell r="F433" t="str">
            <v>ARMENIA</v>
          </cell>
          <cell r="G433" t="str">
            <v>ARMENIA</v>
          </cell>
        </row>
        <row r="434">
          <cell r="E434" t="str">
            <v>AW</v>
          </cell>
          <cell r="F434" t="str">
            <v>ARUBA</v>
          </cell>
          <cell r="G434" t="str">
            <v>ARUBA</v>
          </cell>
        </row>
        <row r="435">
          <cell r="E435" t="str">
            <v>AU</v>
          </cell>
          <cell r="F435" t="str">
            <v>AUSTRALIA</v>
          </cell>
          <cell r="G435" t="str">
            <v>AUSTRALIA</v>
          </cell>
        </row>
        <row r="436">
          <cell r="E436" t="str">
            <v>AT</v>
          </cell>
          <cell r="F436" t="str">
            <v>AUSTRIA</v>
          </cell>
          <cell r="G436" t="str">
            <v>AUSTRIA</v>
          </cell>
        </row>
        <row r="437">
          <cell r="E437" t="str">
            <v>AZ</v>
          </cell>
          <cell r="F437" t="str">
            <v>AZERBAIJAN</v>
          </cell>
          <cell r="G437" t="str">
            <v>AZERBAIJAN</v>
          </cell>
        </row>
        <row r="438">
          <cell r="E438" t="str">
            <v>BS</v>
          </cell>
          <cell r="F438" t="str">
            <v>BAHAMAS</v>
          </cell>
          <cell r="G438" t="str">
            <v>BAHAMAS</v>
          </cell>
        </row>
        <row r="439">
          <cell r="E439" t="str">
            <v>BH</v>
          </cell>
          <cell r="F439" t="str">
            <v>BAHRAIN</v>
          </cell>
          <cell r="G439" t="str">
            <v>BAHRAIN</v>
          </cell>
        </row>
        <row r="440">
          <cell r="E440" t="str">
            <v>BD</v>
          </cell>
          <cell r="F440" t="str">
            <v>BANGLADESH</v>
          </cell>
          <cell r="G440" t="str">
            <v>BANGLADESH</v>
          </cell>
        </row>
        <row r="441">
          <cell r="E441" t="str">
            <v>BB</v>
          </cell>
          <cell r="F441" t="str">
            <v>BARBADOS</v>
          </cell>
          <cell r="G441" t="str">
            <v>BARBADOS</v>
          </cell>
        </row>
        <row r="442">
          <cell r="E442" t="str">
            <v>BY</v>
          </cell>
          <cell r="F442" t="str">
            <v>BELARUS</v>
          </cell>
          <cell r="G442" t="str">
            <v>BELARUS</v>
          </cell>
        </row>
        <row r="443">
          <cell r="E443" t="str">
            <v>BE</v>
          </cell>
          <cell r="F443" t="str">
            <v>BELGIUM</v>
          </cell>
          <cell r="G443" t="str">
            <v>BELGIUM</v>
          </cell>
        </row>
        <row r="444">
          <cell r="E444" t="str">
            <v>BZ</v>
          </cell>
          <cell r="F444" t="str">
            <v>BELIZE</v>
          </cell>
          <cell r="G444" t="str">
            <v>BELIZE</v>
          </cell>
        </row>
        <row r="445">
          <cell r="E445" t="str">
            <v>BJ</v>
          </cell>
          <cell r="F445" t="str">
            <v>BENIN</v>
          </cell>
          <cell r="G445" t="str">
            <v>BENIN</v>
          </cell>
        </row>
        <row r="446">
          <cell r="E446" t="str">
            <v>BM</v>
          </cell>
          <cell r="F446" t="str">
            <v>BERMUDA</v>
          </cell>
          <cell r="G446" t="str">
            <v>BERMUDA</v>
          </cell>
        </row>
        <row r="447">
          <cell r="E447" t="str">
            <v>BT</v>
          </cell>
          <cell r="F447" t="str">
            <v>BHUTAN</v>
          </cell>
          <cell r="G447" t="str">
            <v>BHUTAN</v>
          </cell>
        </row>
        <row r="448">
          <cell r="E448" t="str">
            <v>BO</v>
          </cell>
          <cell r="F448" t="str">
            <v>BOLIVIA</v>
          </cell>
          <cell r="G448" t="str">
            <v>BOLIVIA</v>
          </cell>
        </row>
        <row r="449">
          <cell r="E449" t="str">
            <v>BA</v>
          </cell>
          <cell r="F449" t="str">
            <v>BOSNIA AND HERZEGOVINA</v>
          </cell>
          <cell r="G449" t="str">
            <v>BOSNIA AND HERZEGOVINA</v>
          </cell>
        </row>
        <row r="450">
          <cell r="E450" t="str">
            <v>BW</v>
          </cell>
          <cell r="F450" t="str">
            <v>BOTSWANA</v>
          </cell>
          <cell r="G450" t="str">
            <v>BOTSWANA</v>
          </cell>
        </row>
        <row r="451">
          <cell r="E451" t="str">
            <v>BV</v>
          </cell>
          <cell r="F451" t="str">
            <v>BOUVET ISLAND</v>
          </cell>
          <cell r="G451" t="str">
            <v>BOUVET ISLAND</v>
          </cell>
        </row>
        <row r="452">
          <cell r="E452" t="str">
            <v>BR</v>
          </cell>
          <cell r="F452" t="str">
            <v>BRAZIL</v>
          </cell>
          <cell r="G452" t="str">
            <v>BRAZIL</v>
          </cell>
        </row>
        <row r="453">
          <cell r="E453" t="str">
            <v>IO</v>
          </cell>
          <cell r="F453" t="str">
            <v>BRITISH INDIAN OCEAN TERRITORY</v>
          </cell>
          <cell r="G453" t="str">
            <v>BRITISH INDIAN OCEAN TERRITORY</v>
          </cell>
        </row>
        <row r="454">
          <cell r="E454" t="str">
            <v>BN</v>
          </cell>
          <cell r="F454" t="str">
            <v>BRUNEI DARUSSALAM</v>
          </cell>
          <cell r="G454" t="str">
            <v>BRUNEI DARUSSALAM</v>
          </cell>
        </row>
        <row r="455">
          <cell r="E455" t="str">
            <v>BG</v>
          </cell>
          <cell r="F455" t="str">
            <v>BULGARIA</v>
          </cell>
          <cell r="G455" t="str">
            <v>BULGARIA</v>
          </cell>
        </row>
        <row r="456">
          <cell r="E456" t="str">
            <v>BF</v>
          </cell>
          <cell r="F456" t="str">
            <v>BURKINA FASO</v>
          </cell>
          <cell r="G456" t="str">
            <v>BURKINA FASO</v>
          </cell>
        </row>
        <row r="457">
          <cell r="E457" t="str">
            <v>BI</v>
          </cell>
          <cell r="F457" t="str">
            <v>BURUNDI</v>
          </cell>
          <cell r="G457" t="str">
            <v>BURUNDI</v>
          </cell>
        </row>
        <row r="458">
          <cell r="E458" t="str">
            <v>KH</v>
          </cell>
          <cell r="F458" t="str">
            <v>CAMBODIA</v>
          </cell>
          <cell r="G458" t="str">
            <v>CAMBODIA</v>
          </cell>
        </row>
        <row r="459">
          <cell r="E459" t="str">
            <v>CM</v>
          </cell>
          <cell r="F459" t="str">
            <v>CAMEROON</v>
          </cell>
          <cell r="G459" t="str">
            <v>CAMEROON</v>
          </cell>
        </row>
        <row r="460">
          <cell r="E460" t="str">
            <v>CA</v>
          </cell>
          <cell r="F460" t="str">
            <v>CANADA</v>
          </cell>
          <cell r="G460" t="str">
            <v>CANADA</v>
          </cell>
        </row>
        <row r="461">
          <cell r="E461" t="str">
            <v>CV</v>
          </cell>
          <cell r="F461" t="str">
            <v>CAPE VERDE</v>
          </cell>
          <cell r="G461" t="str">
            <v>CAPE VERDE</v>
          </cell>
        </row>
        <row r="462">
          <cell r="E462" t="str">
            <v>KY</v>
          </cell>
          <cell r="F462" t="str">
            <v>CAYMAN ISLANDS</v>
          </cell>
          <cell r="G462" t="str">
            <v>CAYMAN ISLANDS</v>
          </cell>
        </row>
        <row r="463">
          <cell r="E463" t="str">
            <v>CF</v>
          </cell>
          <cell r="F463" t="str">
            <v>CENTRAL AFRICAN REPUBLIC</v>
          </cell>
          <cell r="G463" t="str">
            <v>CENTRAL AFRICAN REPUBLIC</v>
          </cell>
        </row>
        <row r="464">
          <cell r="E464" t="str">
            <v>TD</v>
          </cell>
          <cell r="F464" t="str">
            <v>CHAD</v>
          </cell>
          <cell r="G464" t="str">
            <v>CHAD</v>
          </cell>
        </row>
        <row r="465">
          <cell r="E465" t="str">
            <v>CL</v>
          </cell>
          <cell r="F465" t="str">
            <v>CHILE</v>
          </cell>
          <cell r="G465" t="str">
            <v>CHILE</v>
          </cell>
        </row>
        <row r="466">
          <cell r="E466" t="str">
            <v>CN</v>
          </cell>
          <cell r="F466" t="str">
            <v>CHINA</v>
          </cell>
          <cell r="G466" t="str">
            <v>CHINA</v>
          </cell>
        </row>
        <row r="467">
          <cell r="E467" t="str">
            <v>CX</v>
          </cell>
          <cell r="F467" t="str">
            <v>CHRISTMAS ISLAND</v>
          </cell>
          <cell r="G467" t="str">
            <v>CHRISTMAS ISLAND</v>
          </cell>
        </row>
        <row r="468">
          <cell r="E468" t="str">
            <v>CC</v>
          </cell>
          <cell r="F468" t="str">
            <v>COCOS (KEELING) ISLANDS</v>
          </cell>
          <cell r="G468" t="str">
            <v>COCOS (KEELING) ISLANDS</v>
          </cell>
        </row>
        <row r="469">
          <cell r="E469" t="str">
            <v>CO</v>
          </cell>
          <cell r="F469" t="str">
            <v>COLOMBIA</v>
          </cell>
          <cell r="G469" t="str">
            <v>COLOMBIA</v>
          </cell>
        </row>
        <row r="470">
          <cell r="E470" t="str">
            <v>KM</v>
          </cell>
          <cell r="F470" t="str">
            <v>COMOROS</v>
          </cell>
          <cell r="G470" t="str">
            <v>COMOROS</v>
          </cell>
        </row>
        <row r="471">
          <cell r="E471" t="str">
            <v>CG</v>
          </cell>
          <cell r="F471" t="str">
            <v>CONGO</v>
          </cell>
          <cell r="G471" t="str">
            <v>CONGO</v>
          </cell>
        </row>
        <row r="472">
          <cell r="E472" t="str">
            <v>CD</v>
          </cell>
          <cell r="F472" t="str">
            <v>CONGO, THE DEMOCRATIC REPUBLIC OF THE</v>
          </cell>
          <cell r="G472" t="str">
            <v>CONGO, THE DEMOCRATIC REPUBLIC OF THE</v>
          </cell>
        </row>
        <row r="473">
          <cell r="E473" t="str">
            <v>CK</v>
          </cell>
          <cell r="F473" t="str">
            <v>COOK ISLANDS</v>
          </cell>
          <cell r="G473" t="str">
            <v>COOK ISLANDS</v>
          </cell>
        </row>
        <row r="474">
          <cell r="E474" t="str">
            <v>CR</v>
          </cell>
          <cell r="F474" t="str">
            <v>COSTA RICA</v>
          </cell>
          <cell r="G474" t="str">
            <v>COSTA RICA</v>
          </cell>
        </row>
        <row r="475">
          <cell r="E475" t="str">
            <v>CI</v>
          </cell>
          <cell r="F475" t="str">
            <v>CÔTE D'IVOIRE</v>
          </cell>
          <cell r="G475" t="str">
            <v>CÔTE D'IVOIRE</v>
          </cell>
        </row>
        <row r="476">
          <cell r="E476" t="str">
            <v>HR</v>
          </cell>
          <cell r="F476" t="str">
            <v>CROATIA</v>
          </cell>
          <cell r="G476" t="str">
            <v>CROATIA</v>
          </cell>
        </row>
        <row r="477">
          <cell r="E477" t="str">
            <v>CU</v>
          </cell>
          <cell r="F477" t="str">
            <v>CUBA</v>
          </cell>
          <cell r="G477" t="str">
            <v>CUBA</v>
          </cell>
        </row>
        <row r="478">
          <cell r="E478" t="str">
            <v>CY</v>
          </cell>
          <cell r="F478" t="str">
            <v>CYPRUS</v>
          </cell>
          <cell r="G478" t="str">
            <v>CYPRUS</v>
          </cell>
        </row>
        <row r="479">
          <cell r="E479" t="str">
            <v>CZ</v>
          </cell>
          <cell r="F479" t="str">
            <v>CZECH REPUBLIC</v>
          </cell>
          <cell r="G479" t="str">
            <v>CZECH REPUBLIC</v>
          </cell>
        </row>
        <row r="480">
          <cell r="E480" t="str">
            <v>DK</v>
          </cell>
          <cell r="F480" t="str">
            <v>DENMARK</v>
          </cell>
          <cell r="G480" t="str">
            <v>DENMARK</v>
          </cell>
        </row>
        <row r="481">
          <cell r="E481" t="str">
            <v>DJ</v>
          </cell>
          <cell r="F481" t="str">
            <v>DJIBOUTI</v>
          </cell>
          <cell r="G481" t="str">
            <v>DJIBOUTI</v>
          </cell>
        </row>
        <row r="482">
          <cell r="E482" t="str">
            <v>DM</v>
          </cell>
          <cell r="F482" t="str">
            <v>DOMINICA</v>
          </cell>
          <cell r="G482" t="str">
            <v>DOMINICA</v>
          </cell>
        </row>
        <row r="483">
          <cell r="E483" t="str">
            <v>DO</v>
          </cell>
          <cell r="F483" t="str">
            <v>DOMINICAN REPUBLIC</v>
          </cell>
          <cell r="G483" t="str">
            <v>DOMINICAN REPUBLIC</v>
          </cell>
        </row>
        <row r="484">
          <cell r="E484" t="str">
            <v>EC</v>
          </cell>
          <cell r="F484" t="str">
            <v>ECUADOR</v>
          </cell>
          <cell r="G484" t="str">
            <v>ECUADOR</v>
          </cell>
        </row>
        <row r="485">
          <cell r="E485" t="str">
            <v>EG</v>
          </cell>
          <cell r="F485" t="str">
            <v>EGYPT</v>
          </cell>
          <cell r="G485" t="str">
            <v>EGYPT</v>
          </cell>
        </row>
        <row r="486">
          <cell r="E486" t="str">
            <v>SV</v>
          </cell>
          <cell r="F486" t="str">
            <v>EL SALVADOR</v>
          </cell>
          <cell r="G486" t="str">
            <v>EL SALVADOR</v>
          </cell>
        </row>
        <row r="487">
          <cell r="E487" t="str">
            <v>GQ</v>
          </cell>
          <cell r="F487" t="str">
            <v>EQUATORIAL GUINEA</v>
          </cell>
          <cell r="G487" t="str">
            <v>EQUATORIAL GUINEA</v>
          </cell>
        </row>
        <row r="488">
          <cell r="E488" t="str">
            <v>ER</v>
          </cell>
          <cell r="F488" t="str">
            <v>ERITREA</v>
          </cell>
          <cell r="G488" t="str">
            <v>ERITREA</v>
          </cell>
        </row>
        <row r="489">
          <cell r="E489" t="str">
            <v>EE</v>
          </cell>
          <cell r="F489" t="str">
            <v>ESTONIA</v>
          </cell>
          <cell r="G489" t="str">
            <v>ESTONIA</v>
          </cell>
        </row>
        <row r="490">
          <cell r="E490" t="str">
            <v>ET</v>
          </cell>
          <cell r="F490" t="str">
            <v>ETHIOPIA</v>
          </cell>
          <cell r="G490" t="str">
            <v>ETHIOPIA</v>
          </cell>
        </row>
        <row r="491">
          <cell r="E491" t="str">
            <v>FK</v>
          </cell>
          <cell r="F491" t="str">
            <v>FALKLAND ISLANDS (MALVINAS)</v>
          </cell>
          <cell r="G491" t="str">
            <v>FALKLAND ISLANDS (MALVINAS)</v>
          </cell>
        </row>
        <row r="492">
          <cell r="E492" t="str">
            <v>FO</v>
          </cell>
          <cell r="F492" t="str">
            <v>FAROE ISLANDS</v>
          </cell>
          <cell r="G492" t="str">
            <v>FAROE ISLANDS</v>
          </cell>
        </row>
        <row r="493">
          <cell r="E493" t="str">
            <v>FJ</v>
          </cell>
          <cell r="F493" t="str">
            <v>FIJI</v>
          </cell>
          <cell r="G493" t="str">
            <v>FIJI</v>
          </cell>
        </row>
        <row r="494">
          <cell r="E494" t="str">
            <v>FI</v>
          </cell>
          <cell r="F494" t="str">
            <v>FINLAND</v>
          </cell>
          <cell r="G494" t="str">
            <v>FINLAND</v>
          </cell>
        </row>
        <row r="495">
          <cell r="E495" t="str">
            <v>FR</v>
          </cell>
          <cell r="F495" t="str">
            <v>FRANCE</v>
          </cell>
          <cell r="G495" t="str">
            <v>FRANCE</v>
          </cell>
        </row>
        <row r="496">
          <cell r="E496" t="str">
            <v>GF</v>
          </cell>
          <cell r="F496" t="str">
            <v>FRENCH GUIANA</v>
          </cell>
          <cell r="G496" t="str">
            <v>FRENCH GUIANA</v>
          </cell>
        </row>
        <row r="497">
          <cell r="E497" t="str">
            <v>PF</v>
          </cell>
          <cell r="F497" t="str">
            <v>FRENCH POLYNESIA</v>
          </cell>
          <cell r="G497" t="str">
            <v>FRENCH POLYNESIA</v>
          </cell>
        </row>
        <row r="498">
          <cell r="E498" t="str">
            <v>TF</v>
          </cell>
          <cell r="F498" t="str">
            <v>FRENCH SOUTHERN TERRITORIES</v>
          </cell>
          <cell r="G498" t="str">
            <v>FRENCH SOUTHERN TERRITORIES</v>
          </cell>
        </row>
        <row r="499">
          <cell r="E499" t="str">
            <v>GA</v>
          </cell>
          <cell r="F499" t="str">
            <v>GABON</v>
          </cell>
          <cell r="G499" t="str">
            <v>GABON</v>
          </cell>
        </row>
        <row r="500">
          <cell r="E500" t="str">
            <v>GM</v>
          </cell>
          <cell r="F500" t="str">
            <v>GAMBIA</v>
          </cell>
          <cell r="G500" t="str">
            <v>GAMBIA</v>
          </cell>
        </row>
        <row r="501">
          <cell r="E501" t="str">
            <v>GE</v>
          </cell>
          <cell r="F501" t="str">
            <v>GEORGIA</v>
          </cell>
          <cell r="G501" t="str">
            <v>GEORGIA</v>
          </cell>
        </row>
        <row r="502">
          <cell r="E502" t="str">
            <v>DE</v>
          </cell>
          <cell r="F502" t="str">
            <v>GERMANY</v>
          </cell>
          <cell r="G502" t="str">
            <v>GERMANY</v>
          </cell>
        </row>
        <row r="503">
          <cell r="E503" t="str">
            <v>GH</v>
          </cell>
          <cell r="F503" t="str">
            <v>GHANA</v>
          </cell>
          <cell r="G503" t="str">
            <v>GHANA</v>
          </cell>
        </row>
        <row r="504">
          <cell r="E504" t="str">
            <v>GI</v>
          </cell>
          <cell r="F504" t="str">
            <v>GIBRALTAR</v>
          </cell>
          <cell r="G504" t="str">
            <v>GIBRALTAR</v>
          </cell>
        </row>
        <row r="505">
          <cell r="E505" t="str">
            <v>GR</v>
          </cell>
          <cell r="F505" t="str">
            <v>GREECE</v>
          </cell>
          <cell r="G505" t="str">
            <v>GREECE</v>
          </cell>
        </row>
        <row r="506">
          <cell r="E506" t="str">
            <v>GL</v>
          </cell>
          <cell r="F506" t="str">
            <v>GREENLAND</v>
          </cell>
          <cell r="G506" t="str">
            <v>GREENLAND</v>
          </cell>
        </row>
        <row r="507">
          <cell r="E507" t="str">
            <v>GD</v>
          </cell>
          <cell r="F507" t="str">
            <v>GRENADA</v>
          </cell>
          <cell r="G507" t="str">
            <v>GRENADA</v>
          </cell>
        </row>
        <row r="508">
          <cell r="E508" t="str">
            <v>GP</v>
          </cell>
          <cell r="F508" t="str">
            <v>GUADELOUPE</v>
          </cell>
          <cell r="G508" t="str">
            <v>GUADELOUPE</v>
          </cell>
        </row>
        <row r="509">
          <cell r="E509" t="str">
            <v>GU</v>
          </cell>
          <cell r="F509" t="str">
            <v>GUAM</v>
          </cell>
          <cell r="G509" t="str">
            <v>GUAM</v>
          </cell>
        </row>
        <row r="510">
          <cell r="E510" t="str">
            <v>GT</v>
          </cell>
          <cell r="F510" t="str">
            <v>GUATEMALA</v>
          </cell>
          <cell r="G510" t="str">
            <v>GUATEMALA</v>
          </cell>
        </row>
        <row r="511">
          <cell r="E511" t="str">
            <v>GG</v>
          </cell>
          <cell r="F511" t="str">
            <v>GUERNSEY</v>
          </cell>
          <cell r="G511" t="str">
            <v>GUERNSEY</v>
          </cell>
        </row>
        <row r="512">
          <cell r="E512" t="str">
            <v>GN</v>
          </cell>
          <cell r="F512" t="str">
            <v>GUINEA</v>
          </cell>
          <cell r="G512" t="str">
            <v>GUINEA</v>
          </cell>
        </row>
        <row r="513">
          <cell r="E513" t="str">
            <v>GW</v>
          </cell>
          <cell r="F513" t="str">
            <v>GUINEA-BISSAU</v>
          </cell>
          <cell r="G513" t="str">
            <v>GUINEA-BISSAU</v>
          </cell>
        </row>
        <row r="514">
          <cell r="E514" t="str">
            <v>GY</v>
          </cell>
          <cell r="F514" t="str">
            <v>GUYANA</v>
          </cell>
          <cell r="G514" t="str">
            <v>GUYANA</v>
          </cell>
        </row>
        <row r="515">
          <cell r="E515" t="str">
            <v>HT</v>
          </cell>
          <cell r="F515" t="str">
            <v>HAITI</v>
          </cell>
          <cell r="G515" t="str">
            <v>HAITI</v>
          </cell>
        </row>
        <row r="516">
          <cell r="E516" t="str">
            <v>HM</v>
          </cell>
          <cell r="F516" t="str">
            <v>HEARD ISLAND AND MCDONALD ISLANDS</v>
          </cell>
          <cell r="G516" t="str">
            <v>HEARD ISLAND AND MCDONALD ISLANDS</v>
          </cell>
        </row>
        <row r="517">
          <cell r="E517" t="str">
            <v>VA</v>
          </cell>
          <cell r="F517" t="str">
            <v>HOLY SEE (VATICAN CITY STATE)</v>
          </cell>
          <cell r="G517" t="str">
            <v>HOLY SEE (VATICAN CITY STATE)</v>
          </cell>
        </row>
        <row r="518">
          <cell r="E518" t="str">
            <v>HN</v>
          </cell>
          <cell r="F518" t="str">
            <v>HONDURAS</v>
          </cell>
          <cell r="G518" t="str">
            <v>HONDURAS</v>
          </cell>
        </row>
        <row r="519">
          <cell r="E519" t="str">
            <v>HK</v>
          </cell>
          <cell r="F519" t="str">
            <v>HONG KONG</v>
          </cell>
          <cell r="G519" t="str">
            <v>HONG KONG</v>
          </cell>
        </row>
        <row r="520">
          <cell r="E520" t="str">
            <v>HU</v>
          </cell>
          <cell r="F520" t="str">
            <v>HUNGARY</v>
          </cell>
          <cell r="G520" t="str">
            <v>HUNGARY</v>
          </cell>
        </row>
        <row r="521">
          <cell r="E521" t="str">
            <v>IS</v>
          </cell>
          <cell r="F521" t="str">
            <v>ICELAND</v>
          </cell>
          <cell r="G521" t="str">
            <v>ICELAND</v>
          </cell>
        </row>
        <row r="522">
          <cell r="E522" t="str">
            <v>IN</v>
          </cell>
          <cell r="F522" t="str">
            <v>INDIA</v>
          </cell>
          <cell r="G522" t="str">
            <v>INDIA</v>
          </cell>
        </row>
        <row r="523">
          <cell r="E523" t="str">
            <v>ID</v>
          </cell>
          <cell r="F523" t="str">
            <v>INDONESIA</v>
          </cell>
          <cell r="G523" t="str">
            <v>INDONESIA</v>
          </cell>
        </row>
        <row r="524">
          <cell r="E524" t="str">
            <v>IR</v>
          </cell>
          <cell r="F524" t="str">
            <v>IRAN, ISLAMIC REPUBLIC OF</v>
          </cell>
          <cell r="G524" t="str">
            <v>IRAN, ISLAMIC REPUBLIC OF</v>
          </cell>
        </row>
        <row r="525">
          <cell r="E525" t="str">
            <v>IQ</v>
          </cell>
          <cell r="F525" t="str">
            <v>IRAQ</v>
          </cell>
          <cell r="G525" t="str">
            <v>IRAQ</v>
          </cell>
        </row>
        <row r="526">
          <cell r="E526" t="str">
            <v>IE</v>
          </cell>
          <cell r="F526" t="str">
            <v>IRELAND</v>
          </cell>
          <cell r="G526" t="str">
            <v>IRELAND</v>
          </cell>
        </row>
        <row r="527">
          <cell r="E527" t="str">
            <v>IM</v>
          </cell>
          <cell r="F527" t="str">
            <v>ISLE OF MAN</v>
          </cell>
          <cell r="G527" t="str">
            <v>ISLE OF MAN</v>
          </cell>
        </row>
        <row r="528">
          <cell r="E528" t="str">
            <v>IL</v>
          </cell>
          <cell r="F528" t="str">
            <v>ISRAEL</v>
          </cell>
          <cell r="G528" t="str">
            <v>ISRAEL</v>
          </cell>
        </row>
        <row r="529">
          <cell r="E529" t="str">
            <v>IT</v>
          </cell>
          <cell r="F529" t="str">
            <v>ITALY</v>
          </cell>
          <cell r="G529" t="str">
            <v>ITALY</v>
          </cell>
        </row>
        <row r="530">
          <cell r="E530" t="str">
            <v>JM</v>
          </cell>
          <cell r="F530" t="str">
            <v>JAMAICA</v>
          </cell>
          <cell r="G530" t="str">
            <v>JAMAICA</v>
          </cell>
        </row>
        <row r="531">
          <cell r="E531" t="str">
            <v>JP</v>
          </cell>
          <cell r="F531" t="str">
            <v>JAPAN</v>
          </cell>
          <cell r="G531" t="str">
            <v>JAPAN</v>
          </cell>
        </row>
        <row r="532">
          <cell r="E532" t="str">
            <v>JE</v>
          </cell>
          <cell r="F532" t="str">
            <v>JERSEY</v>
          </cell>
          <cell r="G532" t="str">
            <v>JERSEY</v>
          </cell>
        </row>
        <row r="533">
          <cell r="E533" t="str">
            <v>JO</v>
          </cell>
          <cell r="F533" t="str">
            <v>JORDAN</v>
          </cell>
          <cell r="G533" t="str">
            <v>JORDAN</v>
          </cell>
        </row>
        <row r="534">
          <cell r="E534" t="str">
            <v>KZ</v>
          </cell>
          <cell r="F534" t="str">
            <v>KAZAKHSTAN</v>
          </cell>
          <cell r="G534" t="str">
            <v>KAZAKHSTAN</v>
          </cell>
        </row>
        <row r="535">
          <cell r="E535" t="str">
            <v>KE</v>
          </cell>
          <cell r="F535" t="str">
            <v>KENYA</v>
          </cell>
          <cell r="G535" t="str">
            <v>KENYA</v>
          </cell>
        </row>
        <row r="536">
          <cell r="E536" t="str">
            <v>KI</v>
          </cell>
          <cell r="F536" t="str">
            <v>KIRIBATI</v>
          </cell>
          <cell r="G536" t="str">
            <v>KIRIBATI</v>
          </cell>
        </row>
        <row r="537">
          <cell r="E537" t="str">
            <v>KP</v>
          </cell>
          <cell r="F537" t="str">
            <v>KOREA, DEMOCRATIC PEOPLE'S REPUBLIC OF</v>
          </cell>
          <cell r="G537" t="str">
            <v>KOREA, DEMOCRATIC PEOPLE'S REPUBLIC OF</v>
          </cell>
        </row>
        <row r="538">
          <cell r="E538" t="str">
            <v>KR</v>
          </cell>
          <cell r="F538" t="str">
            <v>KOREA, REPUBLIC OF</v>
          </cell>
          <cell r="G538" t="str">
            <v>KOREA, REPUBLIC OF</v>
          </cell>
        </row>
        <row r="539">
          <cell r="E539" t="str">
            <v>KW</v>
          </cell>
          <cell r="F539" t="str">
            <v>KUWAIT</v>
          </cell>
          <cell r="G539" t="str">
            <v>KUWAIT</v>
          </cell>
        </row>
        <row r="540">
          <cell r="E540" t="str">
            <v>KG</v>
          </cell>
          <cell r="F540" t="str">
            <v>KYRGYZSTAN</v>
          </cell>
          <cell r="G540" t="str">
            <v>KYRGYZSTAN</v>
          </cell>
        </row>
        <row r="541">
          <cell r="E541" t="str">
            <v>LA</v>
          </cell>
          <cell r="F541" t="str">
            <v>LAO PEOPLE'S DEMOCRATIC REPUBLIC</v>
          </cell>
          <cell r="G541" t="str">
            <v>LAO PEOPLE'S DEMOCRATIC REPUBLIC</v>
          </cell>
        </row>
        <row r="542">
          <cell r="E542" t="str">
            <v>LV</v>
          </cell>
          <cell r="F542" t="str">
            <v>LATVIA</v>
          </cell>
          <cell r="G542" t="str">
            <v>LATVIA</v>
          </cell>
        </row>
        <row r="543">
          <cell r="E543" t="str">
            <v>LB</v>
          </cell>
          <cell r="F543" t="str">
            <v>LEBANON</v>
          </cell>
          <cell r="G543" t="str">
            <v>LEBANON</v>
          </cell>
        </row>
        <row r="544">
          <cell r="E544" t="str">
            <v>LS</v>
          </cell>
          <cell r="F544" t="str">
            <v>LESOTHO</v>
          </cell>
          <cell r="G544" t="str">
            <v>LESOTHO</v>
          </cell>
        </row>
        <row r="545">
          <cell r="E545" t="str">
            <v>LR</v>
          </cell>
          <cell r="F545" t="str">
            <v>LIBERIA</v>
          </cell>
          <cell r="G545" t="str">
            <v>LIBERIA</v>
          </cell>
        </row>
        <row r="546">
          <cell r="E546" t="str">
            <v>LY</v>
          </cell>
          <cell r="F546" t="str">
            <v>LIBYAN ARAB JAMAHIRIYA</v>
          </cell>
          <cell r="G546" t="str">
            <v>LIBYAN ARAB JAMAHIRIYA</v>
          </cell>
        </row>
        <row r="547">
          <cell r="E547" t="str">
            <v>LI</v>
          </cell>
          <cell r="F547" t="str">
            <v>LIECHTENSTEIN</v>
          </cell>
          <cell r="G547" t="str">
            <v>LIECHTENSTEIN</v>
          </cell>
        </row>
        <row r="548">
          <cell r="E548" t="str">
            <v>LT</v>
          </cell>
          <cell r="F548" t="str">
            <v>LITHUANIA</v>
          </cell>
          <cell r="G548" t="str">
            <v>LITHUANIA</v>
          </cell>
        </row>
        <row r="549">
          <cell r="E549" t="str">
            <v>LU</v>
          </cell>
          <cell r="F549" t="str">
            <v>LUXEMBOURG</v>
          </cell>
          <cell r="G549" t="str">
            <v>LUXEMBOURG</v>
          </cell>
        </row>
        <row r="550">
          <cell r="E550" t="str">
            <v>MO</v>
          </cell>
          <cell r="F550" t="str">
            <v>MACAO</v>
          </cell>
          <cell r="G550" t="str">
            <v>MACAO</v>
          </cell>
        </row>
        <row r="551">
          <cell r="E551" t="str">
            <v>MK</v>
          </cell>
          <cell r="F551" t="str">
            <v>MACEDONIA, THE FORMER YUGOSLAV REPUBLIC OF</v>
          </cell>
          <cell r="G551" t="str">
            <v>MACEDONIA, THE FORMER YUGOSLAV REPUBLIC OF</v>
          </cell>
        </row>
        <row r="552">
          <cell r="E552" t="str">
            <v>MG</v>
          </cell>
          <cell r="F552" t="str">
            <v>MADAGASCAR</v>
          </cell>
          <cell r="G552" t="str">
            <v>MADAGASCAR</v>
          </cell>
        </row>
        <row r="553">
          <cell r="E553" t="str">
            <v>MW</v>
          </cell>
          <cell r="F553" t="str">
            <v>MALAWI</v>
          </cell>
          <cell r="G553" t="str">
            <v>MALAWI</v>
          </cell>
        </row>
        <row r="554">
          <cell r="E554" t="str">
            <v>MY</v>
          </cell>
          <cell r="F554" t="str">
            <v>MALAYSIA</v>
          </cell>
          <cell r="G554" t="str">
            <v>MALAYSIA</v>
          </cell>
        </row>
        <row r="555">
          <cell r="E555" t="str">
            <v>MV</v>
          </cell>
          <cell r="F555" t="str">
            <v>MALDIVES</v>
          </cell>
          <cell r="G555" t="str">
            <v>MALDIVES</v>
          </cell>
        </row>
        <row r="556">
          <cell r="E556" t="str">
            <v>ML</v>
          </cell>
          <cell r="F556" t="str">
            <v>MALI</v>
          </cell>
          <cell r="G556" t="str">
            <v>MALI</v>
          </cell>
        </row>
        <row r="557">
          <cell r="E557" t="str">
            <v>MT</v>
          </cell>
          <cell r="F557" t="str">
            <v>MALTA</v>
          </cell>
          <cell r="G557" t="str">
            <v>MALTA</v>
          </cell>
        </row>
        <row r="558">
          <cell r="E558" t="str">
            <v>MH</v>
          </cell>
          <cell r="F558" t="str">
            <v>MARSHALL ISLANDS</v>
          </cell>
          <cell r="G558" t="str">
            <v>MARSHALL ISLANDS</v>
          </cell>
        </row>
        <row r="559">
          <cell r="E559" t="str">
            <v>MQ</v>
          </cell>
          <cell r="F559" t="str">
            <v>MARTINIQUE</v>
          </cell>
          <cell r="G559" t="str">
            <v>MARTINIQUE</v>
          </cell>
        </row>
        <row r="560">
          <cell r="E560" t="str">
            <v>MR</v>
          </cell>
          <cell r="F560" t="str">
            <v>MAURITANIA</v>
          </cell>
          <cell r="G560" t="str">
            <v>MAURITANIA</v>
          </cell>
        </row>
        <row r="561">
          <cell r="E561" t="str">
            <v>MU</v>
          </cell>
          <cell r="F561" t="str">
            <v>MAURITIUS</v>
          </cell>
          <cell r="G561" t="str">
            <v>MAURITIUS</v>
          </cell>
        </row>
        <row r="562">
          <cell r="E562" t="str">
            <v>YT</v>
          </cell>
          <cell r="F562" t="str">
            <v>MAYOTTE</v>
          </cell>
          <cell r="G562" t="str">
            <v>MAYOTTE</v>
          </cell>
        </row>
        <row r="563">
          <cell r="E563" t="str">
            <v>MX</v>
          </cell>
          <cell r="F563" t="str">
            <v>MEXICO</v>
          </cell>
          <cell r="G563" t="str">
            <v>MEXICO</v>
          </cell>
        </row>
        <row r="564">
          <cell r="E564" t="str">
            <v>FM</v>
          </cell>
          <cell r="F564" t="str">
            <v>MICRONESIA, FEDERATED STATES OF</v>
          </cell>
          <cell r="G564" t="str">
            <v>MICRONESIA, FEDERATED STATES OF</v>
          </cell>
        </row>
        <row r="565">
          <cell r="E565" t="str">
            <v>MD</v>
          </cell>
          <cell r="F565" t="str">
            <v>MOLDOVA, REPUBLIC OF</v>
          </cell>
          <cell r="G565" t="str">
            <v>MOLDOVA, REPUBLIC OF</v>
          </cell>
        </row>
        <row r="566">
          <cell r="E566" t="str">
            <v>MC</v>
          </cell>
          <cell r="F566" t="str">
            <v>MONACO</v>
          </cell>
          <cell r="G566" t="str">
            <v>MONACO</v>
          </cell>
        </row>
        <row r="567">
          <cell r="E567" t="str">
            <v>MN</v>
          </cell>
          <cell r="F567" t="str">
            <v>MONGOLIA</v>
          </cell>
          <cell r="G567" t="str">
            <v>MONGOLIA</v>
          </cell>
        </row>
        <row r="568">
          <cell r="E568" t="str">
            <v>ME</v>
          </cell>
          <cell r="F568" t="str">
            <v>MONTENEGRO</v>
          </cell>
          <cell r="G568" t="str">
            <v>MONTENEGRO</v>
          </cell>
        </row>
        <row r="569">
          <cell r="E569" t="str">
            <v>MS</v>
          </cell>
          <cell r="F569" t="str">
            <v>MONTSERRAT</v>
          </cell>
          <cell r="G569" t="str">
            <v>MONTSERRAT</v>
          </cell>
        </row>
        <row r="570">
          <cell r="E570" t="str">
            <v>MA</v>
          </cell>
          <cell r="F570" t="str">
            <v>MOROCCO</v>
          </cell>
          <cell r="G570" t="str">
            <v>MOROCCO</v>
          </cell>
        </row>
        <row r="571">
          <cell r="E571" t="str">
            <v>MZ</v>
          </cell>
          <cell r="F571" t="str">
            <v>MOZAMBIQUE</v>
          </cell>
          <cell r="G571" t="str">
            <v>MOZAMBIQUE</v>
          </cell>
        </row>
        <row r="572">
          <cell r="E572" t="str">
            <v>MM</v>
          </cell>
          <cell r="F572" t="str">
            <v>MYANMAR</v>
          </cell>
          <cell r="G572" t="str">
            <v>MYANMAR</v>
          </cell>
        </row>
        <row r="573">
          <cell r="E573" t="str">
            <v>NA</v>
          </cell>
          <cell r="F573" t="str">
            <v>NAMIBIA</v>
          </cell>
          <cell r="G573" t="str">
            <v>NAMIBIA</v>
          </cell>
        </row>
        <row r="574">
          <cell r="E574" t="str">
            <v>NR</v>
          </cell>
          <cell r="F574" t="str">
            <v>NAURU</v>
          </cell>
          <cell r="G574" t="str">
            <v>NAURU</v>
          </cell>
        </row>
        <row r="575">
          <cell r="E575" t="str">
            <v>NP</v>
          </cell>
          <cell r="F575" t="str">
            <v>NEPAL</v>
          </cell>
          <cell r="G575" t="str">
            <v>NEPAL</v>
          </cell>
        </row>
        <row r="576">
          <cell r="E576" t="str">
            <v>NL</v>
          </cell>
          <cell r="F576" t="str">
            <v>NETHERLANDS</v>
          </cell>
          <cell r="G576" t="str">
            <v>NETHERLANDS</v>
          </cell>
        </row>
        <row r="577">
          <cell r="E577" t="str">
            <v>AN</v>
          </cell>
          <cell r="F577" t="str">
            <v>NETHERLANDS ANTILLES</v>
          </cell>
          <cell r="G577" t="str">
            <v>NETHERLANDS ANTILLES</v>
          </cell>
        </row>
        <row r="578">
          <cell r="E578" t="str">
            <v>NC</v>
          </cell>
          <cell r="F578" t="str">
            <v>NEW CALEDONIA</v>
          </cell>
          <cell r="G578" t="str">
            <v>NEW CALEDONIA</v>
          </cell>
        </row>
        <row r="579">
          <cell r="E579" t="str">
            <v>NZ</v>
          </cell>
          <cell r="F579" t="str">
            <v>NEW ZEALAND</v>
          </cell>
          <cell r="G579" t="str">
            <v>NEW ZEALAND</v>
          </cell>
        </row>
        <row r="580">
          <cell r="E580" t="str">
            <v>NI</v>
          </cell>
          <cell r="F580" t="str">
            <v>NICARAGUA</v>
          </cell>
          <cell r="G580" t="str">
            <v>NICARAGUA</v>
          </cell>
        </row>
        <row r="581">
          <cell r="E581" t="str">
            <v>NE</v>
          </cell>
          <cell r="F581" t="str">
            <v>NIGER</v>
          </cell>
          <cell r="G581" t="str">
            <v>NIGER</v>
          </cell>
        </row>
        <row r="582">
          <cell r="E582" t="str">
            <v>NG</v>
          </cell>
          <cell r="F582" t="str">
            <v>NIGERIA</v>
          </cell>
          <cell r="G582" t="str">
            <v>NIGERIA</v>
          </cell>
        </row>
        <row r="583">
          <cell r="E583" t="str">
            <v>NU</v>
          </cell>
          <cell r="F583" t="str">
            <v>NIUE</v>
          </cell>
          <cell r="G583" t="str">
            <v>NIUE</v>
          </cell>
        </row>
        <row r="584">
          <cell r="E584" t="str">
            <v>NF</v>
          </cell>
          <cell r="F584" t="str">
            <v>NORFOLK ISLAND</v>
          </cell>
          <cell r="G584" t="str">
            <v>NORFOLK ISLAND</v>
          </cell>
        </row>
        <row r="585">
          <cell r="E585" t="str">
            <v>MP</v>
          </cell>
          <cell r="F585" t="str">
            <v>NORTHERN MARIANA ISLANDS</v>
          </cell>
          <cell r="G585" t="str">
            <v>NORTHERN MARIANA ISLANDS</v>
          </cell>
        </row>
        <row r="586">
          <cell r="E586" t="str">
            <v>NO</v>
          </cell>
          <cell r="F586" t="str">
            <v>NORWAY</v>
          </cell>
          <cell r="G586" t="str">
            <v>NORWAY</v>
          </cell>
        </row>
        <row r="587">
          <cell r="E587" t="str">
            <v>OM</v>
          </cell>
          <cell r="F587" t="str">
            <v>OMAN</v>
          </cell>
          <cell r="G587" t="str">
            <v>OMAN</v>
          </cell>
        </row>
        <row r="588">
          <cell r="E588" t="str">
            <v>PK</v>
          </cell>
          <cell r="F588" t="str">
            <v>PAKISTAN</v>
          </cell>
          <cell r="G588" t="str">
            <v>PAKISTAN</v>
          </cell>
        </row>
        <row r="589">
          <cell r="E589" t="str">
            <v>PW</v>
          </cell>
          <cell r="F589" t="str">
            <v>PALAU</v>
          </cell>
          <cell r="G589" t="str">
            <v>PALAU</v>
          </cell>
        </row>
        <row r="590">
          <cell r="E590" t="str">
            <v>PS</v>
          </cell>
          <cell r="F590" t="str">
            <v>PALESTINIAN TERRITORY, OCCUPIED</v>
          </cell>
          <cell r="G590" t="str">
            <v>PALESTINIAN TERRITORY, OCCUPIED</v>
          </cell>
        </row>
        <row r="591">
          <cell r="E591" t="str">
            <v>PA</v>
          </cell>
          <cell r="F591" t="str">
            <v>PANAMA</v>
          </cell>
          <cell r="G591" t="str">
            <v>PANAMA</v>
          </cell>
        </row>
        <row r="592">
          <cell r="E592" t="str">
            <v>PG</v>
          </cell>
          <cell r="F592" t="str">
            <v>PAPUA NEW GUINEA</v>
          </cell>
          <cell r="G592" t="str">
            <v>PAPUA NEW GUINEA</v>
          </cell>
        </row>
        <row r="593">
          <cell r="E593" t="str">
            <v>PY</v>
          </cell>
          <cell r="F593" t="str">
            <v>PARAGUAY</v>
          </cell>
          <cell r="G593" t="str">
            <v>PARAGUAY</v>
          </cell>
        </row>
        <row r="594">
          <cell r="E594" t="str">
            <v>PE</v>
          </cell>
          <cell r="F594" t="str">
            <v>PERU</v>
          </cell>
          <cell r="G594" t="str">
            <v>PERU</v>
          </cell>
        </row>
        <row r="595">
          <cell r="E595" t="str">
            <v>PH</v>
          </cell>
          <cell r="F595" t="str">
            <v>PHILIPPINES</v>
          </cell>
          <cell r="G595" t="str">
            <v>PHILIPPINES</v>
          </cell>
        </row>
        <row r="596">
          <cell r="E596" t="str">
            <v>PN</v>
          </cell>
          <cell r="F596" t="str">
            <v>PITCAIRN</v>
          </cell>
          <cell r="G596" t="str">
            <v>PITCAIRN</v>
          </cell>
        </row>
        <row r="597">
          <cell r="E597" t="str">
            <v>PL</v>
          </cell>
          <cell r="F597" t="str">
            <v>POLAND</v>
          </cell>
          <cell r="G597" t="str">
            <v>POLAND</v>
          </cell>
        </row>
        <row r="598">
          <cell r="E598" t="str">
            <v>PT</v>
          </cell>
          <cell r="F598" t="str">
            <v>PORTUGAL</v>
          </cell>
          <cell r="G598" t="str">
            <v>PORTUGAL</v>
          </cell>
        </row>
        <row r="599">
          <cell r="E599" t="str">
            <v>PR</v>
          </cell>
          <cell r="F599" t="str">
            <v>PUERTO RICO</v>
          </cell>
          <cell r="G599" t="str">
            <v>PUERTO RICO</v>
          </cell>
        </row>
        <row r="600">
          <cell r="E600" t="str">
            <v>QA</v>
          </cell>
          <cell r="F600" t="str">
            <v>QATAR</v>
          </cell>
          <cell r="G600" t="str">
            <v>QATAR</v>
          </cell>
        </row>
        <row r="601">
          <cell r="E601" t="str">
            <v>RE</v>
          </cell>
          <cell r="F601" t="str">
            <v>RÉUNION</v>
          </cell>
          <cell r="G601" t="str">
            <v>RÉUNION</v>
          </cell>
        </row>
        <row r="602">
          <cell r="E602" t="str">
            <v>RO</v>
          </cell>
          <cell r="F602" t="str">
            <v>ROMANIA</v>
          </cell>
          <cell r="G602" t="str">
            <v>ROMANIA</v>
          </cell>
        </row>
        <row r="603">
          <cell r="E603" t="str">
            <v>RU</v>
          </cell>
          <cell r="F603" t="str">
            <v>RUSSIAN FEDERATION</v>
          </cell>
          <cell r="G603" t="str">
            <v>RUSSIAN FEDERATION</v>
          </cell>
        </row>
        <row r="604">
          <cell r="E604" t="str">
            <v>RW</v>
          </cell>
          <cell r="F604" t="str">
            <v>RWANDA</v>
          </cell>
          <cell r="G604" t="str">
            <v>RWANDA</v>
          </cell>
        </row>
        <row r="605">
          <cell r="E605" t="str">
            <v>EH</v>
          </cell>
          <cell r="F605" t="str">
            <v>SAHARA OCCIDENTAL</v>
          </cell>
          <cell r="G605" t="str">
            <v>SAHARA OCCIDENTAL</v>
          </cell>
        </row>
        <row r="606">
          <cell r="E606" t="str">
            <v>BL</v>
          </cell>
          <cell r="F606" t="str">
            <v>SAINT BARTHÉLEMY</v>
          </cell>
          <cell r="G606" t="str">
            <v>SAINT BARTHÉLEMY</v>
          </cell>
        </row>
        <row r="607">
          <cell r="E607" t="str">
            <v>SH</v>
          </cell>
          <cell r="F607" t="str">
            <v>SAINT HELENA</v>
          </cell>
          <cell r="G607" t="str">
            <v>SAINT HELENA</v>
          </cell>
        </row>
        <row r="608">
          <cell r="E608" t="str">
            <v>KN</v>
          </cell>
          <cell r="F608" t="str">
            <v>SAINT KITTS AND NEVIS</v>
          </cell>
          <cell r="G608" t="str">
            <v>SAINT KITTS AND NEVIS</v>
          </cell>
        </row>
        <row r="609">
          <cell r="E609" t="str">
            <v>LC</v>
          </cell>
          <cell r="F609" t="str">
            <v>SAINT LUCIA</v>
          </cell>
          <cell r="G609" t="str">
            <v>SAINT LUCIA</v>
          </cell>
        </row>
        <row r="610">
          <cell r="E610" t="str">
            <v>PM</v>
          </cell>
          <cell r="F610" t="str">
            <v>SAINT PIERRE AND MIQUELON</v>
          </cell>
          <cell r="G610" t="str">
            <v>SAINT PIERRE AND MIQUELON</v>
          </cell>
        </row>
        <row r="611">
          <cell r="E611" t="str">
            <v>VC</v>
          </cell>
          <cell r="F611" t="str">
            <v>SAINT VINCENT AND THE GRENADINES</v>
          </cell>
          <cell r="G611" t="str">
            <v>SAINT VINCENT AND THE GRENADINES</v>
          </cell>
        </row>
        <row r="612">
          <cell r="E612" t="str">
            <v>WS</v>
          </cell>
          <cell r="F612" t="str">
            <v>SAMOA</v>
          </cell>
          <cell r="G612" t="str">
            <v>SAMOA</v>
          </cell>
        </row>
        <row r="613">
          <cell r="E613" t="str">
            <v>SM</v>
          </cell>
          <cell r="F613" t="str">
            <v>SAN MARINO</v>
          </cell>
          <cell r="G613" t="str">
            <v>SAN MARINO</v>
          </cell>
        </row>
        <row r="614">
          <cell r="E614" t="str">
            <v>MF</v>
          </cell>
          <cell r="F614" t="str">
            <v>SAINT MARTIN</v>
          </cell>
          <cell r="G614" t="str">
            <v>SAINT MARTIN</v>
          </cell>
        </row>
        <row r="615">
          <cell r="E615" t="str">
            <v>ST</v>
          </cell>
          <cell r="F615" t="str">
            <v>SAO TOME AND PRINCIPE</v>
          </cell>
          <cell r="G615" t="str">
            <v>SAO TOME AND PRINCIPE</v>
          </cell>
        </row>
        <row r="616">
          <cell r="E616" t="str">
            <v>SA</v>
          </cell>
          <cell r="F616" t="str">
            <v>SAUDI ARABIA</v>
          </cell>
          <cell r="G616" t="str">
            <v>SAUDI ARABIA</v>
          </cell>
        </row>
        <row r="617">
          <cell r="E617" t="str">
            <v>SN</v>
          </cell>
          <cell r="F617" t="str">
            <v>SENEGAL</v>
          </cell>
          <cell r="G617" t="str">
            <v>SENEGAL</v>
          </cell>
        </row>
        <row r="618">
          <cell r="E618" t="str">
            <v>RS</v>
          </cell>
          <cell r="F618" t="str">
            <v>SERBIA</v>
          </cell>
          <cell r="G618" t="str">
            <v>SERBIA</v>
          </cell>
        </row>
        <row r="619">
          <cell r="E619" t="str">
            <v>SC</v>
          </cell>
          <cell r="F619" t="str">
            <v>SEYCHELLES</v>
          </cell>
          <cell r="G619" t="str">
            <v>SEYCHELLES</v>
          </cell>
        </row>
        <row r="620">
          <cell r="E620" t="str">
            <v>SL</v>
          </cell>
          <cell r="F620" t="str">
            <v>SIERRA LEONE</v>
          </cell>
          <cell r="G620" t="str">
            <v>SIERRA LEONE</v>
          </cell>
        </row>
        <row r="621">
          <cell r="E621" t="str">
            <v>SG</v>
          </cell>
          <cell r="F621" t="str">
            <v>SINGAPORE</v>
          </cell>
          <cell r="G621" t="str">
            <v>SINGAPORE</v>
          </cell>
        </row>
        <row r="622">
          <cell r="E622" t="str">
            <v>SK</v>
          </cell>
          <cell r="F622" t="str">
            <v>SLOVAKIA</v>
          </cell>
          <cell r="G622" t="str">
            <v>SLOVAKIA</v>
          </cell>
        </row>
        <row r="623">
          <cell r="E623" t="str">
            <v>SI</v>
          </cell>
          <cell r="F623" t="str">
            <v>SLOVENIA</v>
          </cell>
          <cell r="G623" t="str">
            <v>SLOVENIA</v>
          </cell>
        </row>
        <row r="624">
          <cell r="E624" t="str">
            <v>SB</v>
          </cell>
          <cell r="F624" t="str">
            <v>SOLOMON ISLANDS</v>
          </cell>
          <cell r="G624" t="str">
            <v>SOLOMON ISLANDS</v>
          </cell>
        </row>
        <row r="625">
          <cell r="E625" t="str">
            <v>SO</v>
          </cell>
          <cell r="F625" t="str">
            <v>SOMALIA</v>
          </cell>
          <cell r="G625" t="str">
            <v>SOMALIA</v>
          </cell>
        </row>
        <row r="626">
          <cell r="E626" t="str">
            <v>ZA</v>
          </cell>
          <cell r="F626" t="str">
            <v>SOUTH AFRICA</v>
          </cell>
          <cell r="G626" t="str">
            <v>SOUTH AFRICA</v>
          </cell>
        </row>
        <row r="627">
          <cell r="E627" t="str">
            <v>GS</v>
          </cell>
          <cell r="F627" t="str">
            <v>SOUTH GEORGIA AND THE SOUTH SANDWICH ISLANDS</v>
          </cell>
          <cell r="G627" t="str">
            <v>SOUTH GEORGIA AND THE SOUTH SANDWICH ISLANDS</v>
          </cell>
        </row>
        <row r="628">
          <cell r="E628" t="str">
            <v>ES</v>
          </cell>
          <cell r="F628" t="str">
            <v>SPAIN</v>
          </cell>
          <cell r="G628" t="str">
            <v>SPAIN</v>
          </cell>
        </row>
        <row r="629">
          <cell r="E629" t="str">
            <v>LK</v>
          </cell>
          <cell r="F629" t="str">
            <v>SRI LANKA</v>
          </cell>
          <cell r="G629" t="str">
            <v>SRI LANKA</v>
          </cell>
        </row>
        <row r="630">
          <cell r="E630" t="str">
            <v>SD</v>
          </cell>
          <cell r="F630" t="str">
            <v>SUDAN</v>
          </cell>
          <cell r="G630" t="str">
            <v>SUDAN</v>
          </cell>
        </row>
        <row r="631">
          <cell r="E631" t="str">
            <v>SR</v>
          </cell>
          <cell r="F631" t="str">
            <v>SURINAME</v>
          </cell>
          <cell r="G631" t="str">
            <v>SURINAME</v>
          </cell>
        </row>
        <row r="632">
          <cell r="E632" t="str">
            <v>SJ</v>
          </cell>
          <cell r="F632" t="str">
            <v>SVALBARD AND JAN MAYEN</v>
          </cell>
          <cell r="G632" t="str">
            <v>SVALBARD AND JAN MAYEN</v>
          </cell>
        </row>
        <row r="633">
          <cell r="E633" t="str">
            <v>SZ</v>
          </cell>
          <cell r="F633" t="str">
            <v>SWAZILAND</v>
          </cell>
          <cell r="G633" t="str">
            <v>SWAZILAND</v>
          </cell>
        </row>
        <row r="634">
          <cell r="E634" t="str">
            <v>SE</v>
          </cell>
          <cell r="F634" t="str">
            <v>SWEDEN</v>
          </cell>
          <cell r="G634" t="str">
            <v>SWEDEN</v>
          </cell>
        </row>
        <row r="635">
          <cell r="E635" t="str">
            <v>CH</v>
          </cell>
          <cell r="F635" t="str">
            <v>SWITZERLAND</v>
          </cell>
          <cell r="G635" t="str">
            <v>SWITZERLAND</v>
          </cell>
        </row>
        <row r="636">
          <cell r="E636" t="str">
            <v>SY</v>
          </cell>
          <cell r="F636" t="str">
            <v>SYRIAN ARAB REPUBLIC</v>
          </cell>
          <cell r="G636" t="str">
            <v>SYRIAN ARAB REPUBLIC</v>
          </cell>
        </row>
        <row r="637">
          <cell r="E637" t="str">
            <v>TW</v>
          </cell>
          <cell r="F637" t="str">
            <v>TAIWAN, PROVINCE OF CHINA</v>
          </cell>
          <cell r="G637" t="str">
            <v>TAIWAN, PROVINCE OF CHINA</v>
          </cell>
        </row>
        <row r="638">
          <cell r="E638" t="str">
            <v>TJ</v>
          </cell>
          <cell r="F638" t="str">
            <v>TAJIKISTAN</v>
          </cell>
          <cell r="G638" t="str">
            <v>TAJIKISTAN</v>
          </cell>
        </row>
        <row r="639">
          <cell r="E639" t="str">
            <v>TZ</v>
          </cell>
          <cell r="F639" t="str">
            <v>TANZANIA, UNITED REPUBLIC OF</v>
          </cell>
          <cell r="G639" t="str">
            <v>TANZANIA, UNITED REPUBLIC OF</v>
          </cell>
        </row>
        <row r="640">
          <cell r="E640" t="str">
            <v>TH</v>
          </cell>
          <cell r="F640" t="str">
            <v>THAILAND</v>
          </cell>
          <cell r="G640" t="str">
            <v>THAILAND</v>
          </cell>
        </row>
        <row r="641">
          <cell r="E641" t="str">
            <v>TL</v>
          </cell>
          <cell r="F641" t="str">
            <v>TIMOR-LESTE</v>
          </cell>
          <cell r="G641" t="str">
            <v>TIMOR-LESTE</v>
          </cell>
        </row>
        <row r="642">
          <cell r="E642" t="str">
            <v>TG</v>
          </cell>
          <cell r="F642" t="str">
            <v>TOGO</v>
          </cell>
          <cell r="G642" t="str">
            <v>TOGO</v>
          </cell>
        </row>
        <row r="643">
          <cell r="E643" t="str">
            <v>TK</v>
          </cell>
          <cell r="F643" t="str">
            <v>TOKELAU</v>
          </cell>
          <cell r="G643" t="str">
            <v>TOKELAU</v>
          </cell>
        </row>
        <row r="644">
          <cell r="E644" t="str">
            <v>TO</v>
          </cell>
          <cell r="F644" t="str">
            <v>TONGA</v>
          </cell>
          <cell r="G644" t="str">
            <v>TONGA</v>
          </cell>
        </row>
        <row r="645">
          <cell r="E645" t="str">
            <v>TT</v>
          </cell>
          <cell r="F645" t="str">
            <v>TRINIDAD AND TOBAGO</v>
          </cell>
          <cell r="G645" t="str">
            <v>TRINIDAD AND TOBAGO</v>
          </cell>
        </row>
        <row r="646">
          <cell r="E646" t="str">
            <v>TN</v>
          </cell>
          <cell r="F646" t="str">
            <v>TUNISIA</v>
          </cell>
          <cell r="G646" t="str">
            <v>TUNISIA</v>
          </cell>
        </row>
        <row r="647">
          <cell r="E647" t="str">
            <v>TR</v>
          </cell>
          <cell r="F647" t="str">
            <v>TURKEY</v>
          </cell>
          <cell r="G647" t="str">
            <v>TURKEY</v>
          </cell>
        </row>
        <row r="648">
          <cell r="E648" t="str">
            <v>TM</v>
          </cell>
          <cell r="F648" t="str">
            <v>TURKMENISTAN</v>
          </cell>
          <cell r="G648" t="str">
            <v>TURKMENISTAN</v>
          </cell>
        </row>
        <row r="649">
          <cell r="E649" t="str">
            <v>TC</v>
          </cell>
          <cell r="F649" t="str">
            <v>TURKS AND CAICOS ISLANDS</v>
          </cell>
          <cell r="G649" t="str">
            <v>TURKS AND CAICOS ISLANDS</v>
          </cell>
        </row>
        <row r="650">
          <cell r="E650" t="str">
            <v>TV</v>
          </cell>
          <cell r="F650" t="str">
            <v>TUVALU</v>
          </cell>
          <cell r="G650" t="str">
            <v>TUVALU</v>
          </cell>
        </row>
        <row r="651">
          <cell r="E651" t="str">
            <v>UG</v>
          </cell>
          <cell r="F651" t="str">
            <v>UGANDA</v>
          </cell>
          <cell r="G651" t="str">
            <v>UGANDA</v>
          </cell>
        </row>
        <row r="652">
          <cell r="E652" t="str">
            <v>UA</v>
          </cell>
          <cell r="F652" t="str">
            <v>UKRAINE</v>
          </cell>
          <cell r="G652" t="str">
            <v>UKRAINE</v>
          </cell>
        </row>
        <row r="653">
          <cell r="E653" t="str">
            <v>AE</v>
          </cell>
          <cell r="F653" t="str">
            <v>UNITED ARAB EMIRATES</v>
          </cell>
          <cell r="G653" t="str">
            <v>UNITED ARAB EMIRATES</v>
          </cell>
        </row>
        <row r="654">
          <cell r="E654" t="str">
            <v>GB</v>
          </cell>
          <cell r="F654" t="str">
            <v>UNITED KINGDOM</v>
          </cell>
          <cell r="G654" t="str">
            <v>UNITED KINGDOM</v>
          </cell>
        </row>
        <row r="655">
          <cell r="E655" t="str">
            <v>US</v>
          </cell>
          <cell r="F655" t="str">
            <v>UNITED STATES</v>
          </cell>
          <cell r="G655" t="str">
            <v>UNITED STATES</v>
          </cell>
        </row>
        <row r="656">
          <cell r="E656" t="str">
            <v>UM</v>
          </cell>
          <cell r="F656" t="str">
            <v>UNITED STATES MINOR OUTLYING ISLANDS</v>
          </cell>
          <cell r="G656" t="str">
            <v>UNITED STATES MINOR OUTLYING ISLANDS</v>
          </cell>
        </row>
        <row r="657">
          <cell r="E657" t="str">
            <v>UY</v>
          </cell>
          <cell r="F657" t="str">
            <v>URUGUAY</v>
          </cell>
          <cell r="G657" t="str">
            <v>URUGUAY</v>
          </cell>
        </row>
        <row r="658">
          <cell r="E658" t="str">
            <v>UZ</v>
          </cell>
          <cell r="F658" t="str">
            <v>UZBEKISTAN</v>
          </cell>
          <cell r="G658" t="str">
            <v>UZBEKISTAN</v>
          </cell>
        </row>
        <row r="659">
          <cell r="E659" t="str">
            <v>VU</v>
          </cell>
          <cell r="F659" t="str">
            <v>VANUATU</v>
          </cell>
          <cell r="G659" t="str">
            <v>VANUATU</v>
          </cell>
        </row>
        <row r="660">
          <cell r="E660" t="str">
            <v>VE</v>
          </cell>
          <cell r="F660" t="str">
            <v>VENEZUELA</v>
          </cell>
          <cell r="G660" t="str">
            <v>VENEZUELA</v>
          </cell>
        </row>
        <row r="661">
          <cell r="E661" t="str">
            <v>VN</v>
          </cell>
          <cell r="F661" t="str">
            <v>VIET NAM</v>
          </cell>
          <cell r="G661" t="str">
            <v>VIET NAM</v>
          </cell>
        </row>
        <row r="662">
          <cell r="E662" t="str">
            <v>VG</v>
          </cell>
          <cell r="F662" t="str">
            <v>VIRGIN ISLANDS, BRITISH</v>
          </cell>
          <cell r="G662" t="str">
            <v>VIRGIN ISLANDS, BRITISH</v>
          </cell>
        </row>
        <row r="663">
          <cell r="E663" t="str">
            <v>VI</v>
          </cell>
          <cell r="F663" t="str">
            <v>VIRGIN ISLANDS, U.S.</v>
          </cell>
          <cell r="G663" t="str">
            <v>VIRGIN ISLANDS, U.S.</v>
          </cell>
        </row>
        <row r="664">
          <cell r="E664" t="str">
            <v>WF</v>
          </cell>
          <cell r="F664" t="str">
            <v>WALLIS AND FUTUNA</v>
          </cell>
          <cell r="G664" t="str">
            <v>WALLIS AND FUTUNA</v>
          </cell>
        </row>
        <row r="665">
          <cell r="E665" t="str">
            <v>EH</v>
          </cell>
          <cell r="F665" t="str">
            <v>WESTERN SAHARA</v>
          </cell>
          <cell r="G665" t="str">
            <v>WESTERN SAHARA</v>
          </cell>
        </row>
        <row r="666">
          <cell r="E666" t="str">
            <v>YE</v>
          </cell>
          <cell r="F666" t="str">
            <v>YEMEN</v>
          </cell>
          <cell r="G666" t="str">
            <v>YEMEN</v>
          </cell>
        </row>
        <row r="667">
          <cell r="E667" t="str">
            <v>ZM</v>
          </cell>
          <cell r="F667" t="str">
            <v>ZAMBIA</v>
          </cell>
          <cell r="G667" t="str">
            <v>ZAMBIA</v>
          </cell>
        </row>
        <row r="668">
          <cell r="E668" t="str">
            <v>ZW</v>
          </cell>
          <cell r="F668" t="str">
            <v>ZIMBABWE</v>
          </cell>
          <cell r="G668" t="str">
            <v>ZIMBABWE</v>
          </cell>
        </row>
        <row r="669">
          <cell r="E669" t="str">
            <v/>
          </cell>
          <cell r="F669" t="str">
            <v/>
          </cell>
          <cell r="G669" t="str">
            <v>Blank</v>
          </cell>
        </row>
      </sheetData>
      <sheetData sheetId="6"/>
      <sheetData sheetId="7">
        <row r="3">
          <cell r="J3" t="str">
            <v>ERROR_ID</v>
          </cell>
          <cell r="K3" t="str">
            <v>ERROR_DESC</v>
          </cell>
          <cell r="L3" t="str">
            <v>ERROR_TYPE</v>
          </cell>
          <cell r="M3" t="str">
            <v>ERROR_LONG_DESC</v>
          </cell>
        </row>
        <row r="4">
          <cell r="J4" t="str">
            <v>DV_1</v>
          </cell>
          <cell r="K4" t="str">
            <v>DUPLICATED EMPLOYEE</v>
          </cell>
          <cell r="L4" t="str">
            <v>DATA VALIDATIONS</v>
          </cell>
          <cell r="M4" t="str">
            <v>Have been received more than one KEY_DATA for this employee. This is only accepted if exist retroactive information or if it exist different events</v>
          </cell>
        </row>
        <row r="5">
          <cell r="J5" t="str">
            <v>DV_2.1</v>
          </cell>
          <cell r="K5" t="str">
            <v>DUPLICATED RECORD</v>
          </cell>
          <cell r="L5" t="str">
            <v>DATA VALIDATIONS</v>
          </cell>
          <cell r="M5" t="str">
            <v>Duplicated information exists for this employee (more than one data input). It's only allowed one input per employee</v>
          </cell>
        </row>
        <row r="6">
          <cell r="J6" t="str">
            <v>DV_2.2</v>
          </cell>
          <cell r="K6" t="str">
            <v>DUPLICATED RECORD</v>
          </cell>
          <cell r="L6" t="str">
            <v>DATA VALIDATIONS</v>
          </cell>
          <cell r="M6" t="str">
            <v>Duplicated information exists for this employee: more than one data input with the same OBJECT_IDENTIFICATION field</v>
          </cell>
        </row>
        <row r="7">
          <cell r="J7" t="str">
            <v>DV_3</v>
          </cell>
          <cell r="K7" t="str">
            <v>INVALID RETROACTIVE INFORMATION</v>
          </cell>
          <cell r="L7" t="str">
            <v>DATA VALIDATIONS</v>
          </cell>
          <cell r="M7" t="str">
            <v>Or FOR_PERIOD_NUMBER or RETRO_INDICATOR are wrong</v>
          </cell>
        </row>
        <row r="8">
          <cell r="J8" t="str">
            <v>DV_4.1</v>
          </cell>
          <cell r="K8" t="str">
            <v>INVALID NUMBER OF FIELDS</v>
          </cell>
          <cell r="L8" t="str">
            <v>DATA VALIDATIONS</v>
          </cell>
          <cell r="M8" t="str">
            <v>This record has more fields than defined in the specs</v>
          </cell>
        </row>
        <row r="9">
          <cell r="J9" t="str">
            <v>DV_4.2</v>
          </cell>
          <cell r="K9" t="str">
            <v>INVALID NUMBER OF FIELDS</v>
          </cell>
          <cell r="L9" t="str">
            <v>DATA VALIDATIONS</v>
          </cell>
          <cell r="M9" t="str">
            <v>This record has less fields than defined in the specs</v>
          </cell>
        </row>
        <row r="10">
          <cell r="J10" t="str">
            <v>DV_4.3</v>
          </cell>
          <cell r="K10" t="str">
            <v>WRONG SIF</v>
          </cell>
          <cell r="L10" t="str">
            <v>DATA VALIDATIONS</v>
          </cell>
          <cell r="M10" t="str">
            <v>An error occurred with the SIF file. The file is empty or it's not UTF-8 encoded or it contains other unknown errors</v>
          </cell>
        </row>
        <row r="11">
          <cell r="J11" t="str">
            <v>DV_4.4</v>
          </cell>
          <cell r="K11" t="str">
            <v>WRONG SIF</v>
          </cell>
          <cell r="L11" t="str">
            <v>DATA VALIDATIONS</v>
          </cell>
          <cell r="M11" t="str">
            <v xml:space="preserve">SIF contains a Record which doesn't exist in the W-iMIG definition: </v>
          </cell>
        </row>
        <row r="12">
          <cell r="J12" t="str">
            <v>DV_5.1</v>
          </cell>
          <cell r="K12" t="str">
            <v>WRONG FIELD TYPE FORMAT</v>
          </cell>
          <cell r="L12" t="str">
            <v>DATA VALIDATIONS</v>
          </cell>
          <cell r="M12" t="str">
            <v>This field doesn't have a correct date format</v>
          </cell>
        </row>
        <row r="13">
          <cell r="J13" t="str">
            <v>DV_5.2</v>
          </cell>
          <cell r="K13" t="str">
            <v>WRONG FIELD TYPE FORMAT</v>
          </cell>
          <cell r="L13" t="str">
            <v>DATA VALIDATIONS</v>
          </cell>
          <cell r="M13" t="str">
            <v>The only supported format is #####.## (numeric with '.' as decimal separator and no thousands separator)</v>
          </cell>
        </row>
        <row r="14">
          <cell r="J14" t="str">
            <v>DV_5.3</v>
          </cell>
          <cell r="K14" t="str">
            <v>WRONG FIELD TYPE FORMAT</v>
          </cell>
          <cell r="L14" t="str">
            <v>DATA VALIDATIONS</v>
          </cell>
          <cell r="M14" t="str">
            <v>The only supported format is ##### (integer without decimals and without thousands separator)</v>
          </cell>
        </row>
        <row r="15">
          <cell r="J15" t="str">
            <v>DV_5.4</v>
          </cell>
          <cell r="K15" t="str">
            <v>WRONG FIELD TYPE FORMAT</v>
          </cell>
          <cell r="L15" t="str">
            <v>DATA VALIDATIONS</v>
          </cell>
          <cell r="M15" t="str">
            <v>This field doesn't have a correct percent format ('#.####')</v>
          </cell>
        </row>
        <row r="16">
          <cell r="J16" t="str">
            <v>DV_5.5</v>
          </cell>
          <cell r="K16" t="str">
            <v>WRONG FIELD TYPE FORMAT</v>
          </cell>
          <cell r="L16" t="str">
            <v>DATA VALIDATIONS</v>
          </cell>
          <cell r="M16" t="str">
            <v>This field doesn't have a correct time format</v>
          </cell>
        </row>
        <row r="17">
          <cell r="J17" t="str">
            <v>DV_6</v>
          </cell>
          <cell r="K17" t="str">
            <v>WRONG FIELD LENGTH</v>
          </cell>
          <cell r="L17" t="str">
            <v>DATA VALIDATIONS</v>
          </cell>
          <cell r="M17" t="str">
            <v>This field is longer than defined in the specs</v>
          </cell>
        </row>
        <row r="18">
          <cell r="D18" t="str">
            <v>OK</v>
          </cell>
          <cell r="J18" t="str">
            <v>MF_1</v>
          </cell>
          <cell r="K18" t="str">
            <v>RECORD'S MANDATORY FIELD MISSING</v>
          </cell>
          <cell r="L18" t="str">
            <v>MISSING FIELDS</v>
          </cell>
          <cell r="M18" t="str">
            <v>This Record's Mandatory field (RM) is empty for this employee</v>
          </cell>
        </row>
        <row r="19">
          <cell r="J19" t="str">
            <v>MF_2.1</v>
          </cell>
          <cell r="K19" t="str">
            <v>UNIVERSAL MANDATORY FIELD MISSING</v>
          </cell>
          <cell r="L19" t="str">
            <v>MISSING FIELDS</v>
          </cell>
          <cell r="M19" t="str">
            <v>This Universal Mandatory field (UM) is empty for this employee</v>
          </cell>
        </row>
        <row r="20">
          <cell r="J20" t="str">
            <v>MF_2.2</v>
          </cell>
          <cell r="K20" t="str">
            <v>UNIVERSAL MANDATORY FIELD MISSING</v>
          </cell>
          <cell r="L20" t="str">
            <v>MISSING FIELDS</v>
          </cell>
          <cell r="M20" t="str">
            <v>This Universal Mandatory field (UM) is empty for this employee because record hasn't been received</v>
          </cell>
        </row>
        <row r="21">
          <cell r="J21" t="str">
            <v>MF_3.1</v>
          </cell>
          <cell r="K21" t="str">
            <v>UNIVERSAL COUNTRY REQUIRED FIELD MISSING</v>
          </cell>
          <cell r="L21" t="str">
            <v>MISSING FIELDS</v>
          </cell>
          <cell r="M21" t="str">
            <v>This Universal Country Required field (UCR) is empty for this employee</v>
          </cell>
        </row>
        <row r="22">
          <cell r="J22" t="str">
            <v>MF_3.2</v>
          </cell>
          <cell r="K22" t="str">
            <v>UNIVERSAL COUNTRY REQUIRED FIELD MISSING</v>
          </cell>
          <cell r="L22" t="str">
            <v>MISSING FIELDS</v>
          </cell>
          <cell r="M22" t="str">
            <v>This Universal Country Required field (UCR) is empty for this employee because record hasn't been received</v>
          </cell>
        </row>
        <row r="23">
          <cell r="J23" t="str">
            <v>MF_4</v>
          </cell>
          <cell r="K23" t="str">
            <v>COUNTRY SPECIFIC FIELD MISSING</v>
          </cell>
          <cell r="L23" t="str">
            <v>MISSING FIELDS</v>
          </cell>
          <cell r="M23" t="str">
            <v>This Country Specific field (CS) is empty for this employee</v>
          </cell>
        </row>
        <row r="24">
          <cell r="J24" t="str">
            <v>TV_1</v>
          </cell>
          <cell r="K24" t="str">
            <v>UNIVERSAL MANDATORY FIELD VALUE NOT INCLUDED ON THE UNIVERSAL MAPPING TABLE DEFINITION</v>
          </cell>
          <cell r="L24" t="str">
            <v>MAP TABLES VALIDATION</v>
          </cell>
          <cell r="M24" t="str">
            <v>The value of this Universal Mandatory field (UM) is not included on the Universal Mapping Table definition</v>
          </cell>
        </row>
        <row r="25">
          <cell r="J25" t="str">
            <v>TV_2</v>
          </cell>
          <cell r="K25" t="str">
            <v>RECORD'S MANDATORY FIELD VALUE NOT INCLUDED ON THE UNIVERSAL MAPPING TABLE DEFINITION</v>
          </cell>
          <cell r="L25" t="str">
            <v>MAP TABLES VALIDATION</v>
          </cell>
          <cell r="M25" t="str">
            <v>The value of this Record's Mandatory field (RM) is not included on the Universal Mapping Table definition</v>
          </cell>
        </row>
        <row r="26">
          <cell r="J26" t="str">
            <v>TV_3</v>
          </cell>
          <cell r="K26" t="str">
            <v>FIELD VALUE NOT INCLUDED ON THE UNIVERSAL MAPPING TABLE DEFINITION</v>
          </cell>
          <cell r="L26" t="str">
            <v>MAP TABLES VALIDATION</v>
          </cell>
          <cell r="M26" t="str">
            <v>The value of this field (U, UCR or CS) is not included on the universal Mapping Table definition</v>
          </cell>
        </row>
        <row r="27">
          <cell r="J27" t="str">
            <v>TV_4</v>
          </cell>
          <cell r="K27" t="str">
            <v>FIELD VALUE NOT INCLUDED ON THE NON UNIVERSAL MAPPING TABLE DEFINITION</v>
          </cell>
          <cell r="L27" t="str">
            <v>MAP TABLES VALIDATION</v>
          </cell>
          <cell r="M27" t="str">
            <v>The value of this field (UM, RM, U, UCR or CS) is not included on the non universal Mapping Table definition</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TE"/>
      <sheetName val="Formula"/>
      <sheetName val="Quy ước ký hiệu"/>
      <sheetName val="Lịch nghỉ lễ, tết"/>
    </sheetNames>
    <sheetDataSet>
      <sheetData sheetId="0"/>
      <sheetData sheetId="1"/>
      <sheetData sheetId="2"/>
      <sheetData sheetId="3">
        <row r="4">
          <cell r="B4">
            <v>44197</v>
          </cell>
          <cell r="C4" t="str">
            <v>Calendar New Year Holiday</v>
          </cell>
          <cell r="D4" t="str">
            <v>HLD</v>
          </cell>
        </row>
        <row r="5">
          <cell r="B5">
            <v>44238</v>
          </cell>
          <cell r="C5" t="str">
            <v>Lunar New Year Holiday</v>
          </cell>
          <cell r="D5" t="str">
            <v>HLD</v>
          </cell>
        </row>
        <row r="6">
          <cell r="B6">
            <v>44239</v>
          </cell>
          <cell r="C6" t="str">
            <v>Lunar New Year Holiday</v>
          </cell>
          <cell r="D6" t="str">
            <v>HLD</v>
          </cell>
        </row>
        <row r="7">
          <cell r="B7">
            <v>44240</v>
          </cell>
          <cell r="C7" t="str">
            <v>Lunar New Year Holiday</v>
          </cell>
          <cell r="D7" t="str">
            <v>HLD</v>
          </cell>
        </row>
        <row r="8">
          <cell r="B8">
            <v>44241</v>
          </cell>
          <cell r="C8" t="str">
            <v>Lunar New Year Holiday</v>
          </cell>
          <cell r="D8" t="str">
            <v>HLD</v>
          </cell>
        </row>
        <row r="9">
          <cell r="B9">
            <v>44242</v>
          </cell>
          <cell r="C9" t="str">
            <v>Lunar New Year Holiday</v>
          </cell>
          <cell r="D9" t="str">
            <v>HLD</v>
          </cell>
        </row>
        <row r="10">
          <cell r="B10">
            <v>44243</v>
          </cell>
          <cell r="C10" t="str">
            <v>Lunar New Year Holiday (time off in lieu)</v>
          </cell>
          <cell r="D10" t="str">
            <v>OFF</v>
          </cell>
        </row>
        <row r="11">
          <cell r="B11">
            <v>44244</v>
          </cell>
          <cell r="C11" t="str">
            <v>Lunar New Year Holiday (time off in lieu)</v>
          </cell>
          <cell r="D11" t="str">
            <v>OFF</v>
          </cell>
        </row>
        <row r="12">
          <cell r="B12">
            <v>44307</v>
          </cell>
          <cell r="C12" t="str">
            <v>Hung Kings Commemoration Celebration</v>
          </cell>
          <cell r="D12" t="str">
            <v>HLD</v>
          </cell>
        </row>
        <row r="13">
          <cell r="B13">
            <v>44316</v>
          </cell>
          <cell r="C13" t="str">
            <v>Victory Day</v>
          </cell>
          <cell r="D13" t="str">
            <v>HLD</v>
          </cell>
        </row>
        <row r="14">
          <cell r="B14">
            <v>44317</v>
          </cell>
          <cell r="C14" t="str">
            <v>International Labor Day</v>
          </cell>
          <cell r="D14" t="str">
            <v>HLD</v>
          </cell>
        </row>
        <row r="15">
          <cell r="B15">
            <v>44319</v>
          </cell>
          <cell r="C15" t="str">
            <v>International Labor Day (Time off in lieu)</v>
          </cell>
          <cell r="D15" t="str">
            <v>OFF</v>
          </cell>
        </row>
        <row r="16">
          <cell r="B16">
            <v>44441</v>
          </cell>
          <cell r="C16" t="str">
            <v>National Day</v>
          </cell>
          <cell r="D16" t="str">
            <v>HLD</v>
          </cell>
        </row>
        <row r="17">
          <cell r="B17">
            <v>44442</v>
          </cell>
          <cell r="C17" t="str">
            <v>National Day</v>
          </cell>
          <cell r="D17" t="str">
            <v>HLD</v>
          </cell>
        </row>
        <row r="18">
          <cell r="B18">
            <v>44554</v>
          </cell>
          <cell r="C18" t="str">
            <v>Christmas day</v>
          </cell>
          <cell r="D18" t="str">
            <v>XMS</v>
          </cell>
        </row>
        <row r="19">
          <cell r="B19">
            <v>44557</v>
          </cell>
          <cell r="C19" t="str">
            <v>Christmas day (time off in lieu)</v>
          </cell>
          <cell r="D19" t="str">
            <v>XMS</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Van Huynh Xuan Hang VNBH" refreshedDate="44726.67023935185" createdVersion="6" refreshedVersion="6" minRefreshableVersion="3" recordCount="187">
  <cacheSource type="worksheet">
    <worksheetSource ref="C7:T194" sheet="Production"/>
  </cacheSource>
  <cacheFields count="18">
    <cacheField name="STT_x000a_No" numFmtId="0">
      <sharedItems containsSemiMixedTypes="0" containsString="0" containsNumber="1" containsInteger="1" minValue="1" maxValue="187"/>
    </cacheField>
    <cacheField name="Mã Số Nhân Viên_x000a_ID number" numFmtId="0">
      <sharedItems containsBlank="1" containsMixedTypes="1" containsNumber="1" containsInteger="1" minValue="10019384" maxValue="90023267"/>
    </cacheField>
    <cacheField name="Tên Nhân Viên_x000a_Employee Name" numFmtId="0">
      <sharedItems containsBlank="1"/>
    </cacheField>
    <cacheField name="Bộ Phận_x000a_Site Function" numFmtId="0">
      <sharedItems containsBlank="1"/>
    </cacheField>
    <cacheField name="Chức Vụ_x000a_Title" numFmtId="0">
      <sharedItems containsBlank="1" count="10">
        <s v="Production Manager"/>
        <s v="Process Engineer"/>
        <s v="Production Supervisor"/>
        <s v="Production Quality Specialist"/>
        <s v="Production Scheduler"/>
        <s v="Production Technologist"/>
        <s v="Team Leader"/>
        <s v="Operator "/>
        <s v="Temporary"/>
        <m/>
      </sharedItems>
    </cacheField>
    <cacheField name="Hợp Đồng_x000a_Contract" numFmtId="0">
      <sharedItems containsBlank="1" count="4">
        <s v="FTE"/>
        <s v="LTE"/>
        <s v="STE"/>
        <m/>
      </sharedItems>
    </cacheField>
    <cacheField name="Ngày Sinh_x000a_Date of Birth" numFmtId="0">
      <sharedItems containsDate="1" containsString="0" containsBlank="1" containsMixedTypes="1" minDate="1905-06-03T00:00:00" maxDate="2003-06-12T00:00:00"/>
    </cacheField>
    <cacheField name="Điện Thoại_x000a_Phone Number" numFmtId="0">
      <sharedItems containsBlank="1" containsMixedTypes="1" containsNumber="1" containsInteger="1" minValue="373936110" maxValue="978388552"/>
    </cacheField>
    <cacheField name="Tình Trạng_x000a_Status" numFmtId="0">
      <sharedItems containsBlank="1" count="3">
        <s v="Active"/>
        <s v="In-active"/>
        <m/>
      </sharedItems>
    </cacheField>
    <cacheField name="Ngày Bắt Đầu_x000a_Starting Date" numFmtId="164">
      <sharedItems containsNonDate="0" containsDate="1" containsString="0" containsBlank="1" minDate="1997-07-27T00:00:00" maxDate="2022-03-18T00:00:00"/>
    </cacheField>
    <cacheField name="Ngày Nghỉ_x000a_Leaving Date" numFmtId="164">
      <sharedItems containsNonDate="0" containsDate="1" containsString="0" containsBlank="1" minDate="2022-01-01T00:00:00" maxDate="2022-06-03T00:00:00"/>
    </cacheField>
    <cacheField name="Loại Nghỉ Viêc_x000a_Kind of termination" numFmtId="164">
      <sharedItems containsBlank="1"/>
    </cacheField>
    <cacheField name="Lý Do Nghỉ Việc_x000a_Reason" numFmtId="164">
      <sharedItems containsBlank="1"/>
    </cacheField>
    <cacheField name="Phường_x000a_Ward" numFmtId="0">
      <sharedItems containsBlank="1"/>
    </cacheField>
    <cacheField name="Thành Phố_x000a_City" numFmtId="0">
      <sharedItems containsBlank="1"/>
    </cacheField>
    <cacheField name="Tỉnh_x000a_Province" numFmtId="0">
      <sharedItems containsBlank="1"/>
    </cacheField>
    <cacheField name="Địa Chỉ_x000a_Address" numFmtId="0">
      <sharedItems containsBlank="1"/>
    </cacheField>
    <cacheField name="Lưu Ý_x000a_Not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
  <r>
    <n v="1"/>
    <n v="10019384"/>
    <s v="Mai Xuân Trình"/>
    <s v="Production"/>
    <x v="0"/>
    <x v="0"/>
    <d v="1981-09-02T00:00:00"/>
    <s v="0868676743"/>
    <x v="0"/>
    <d v="2021-06-21T00:00:00"/>
    <m/>
    <m/>
    <m/>
    <s v="Trảng Dài"/>
    <s v="Biên Hòa"/>
    <s v="Đồng Nai"/>
    <s v="19/2, KP3, Trảng Dài, Biên Hòa, Đồng Nai"/>
    <m/>
  </r>
  <r>
    <n v="2"/>
    <n v="90021508"/>
    <s v="Đào Ngọc Hiếu"/>
    <s v="Production"/>
    <x v="1"/>
    <x v="0"/>
    <d v="1992-08-09T00:00:00"/>
    <s v="0938231451"/>
    <x v="0"/>
    <d v="2017-12-11T00:00:00"/>
    <m/>
    <m/>
    <m/>
    <s v="Thủ Đức"/>
    <s v="Thủ Đức"/>
    <s v="Hồ Chí Minh"/>
    <s v="836, Nguyễn Duy Trinh, Thủ Đức, Hồ Chí Minh"/>
    <m/>
  </r>
  <r>
    <n v="3"/>
    <n v="86001557"/>
    <s v="Đặng Trần Trung Kiên"/>
    <s v="Production"/>
    <x v="2"/>
    <x v="0"/>
    <d v="1976-10-25T00:00:00"/>
    <s v="0974179218"/>
    <x v="0"/>
    <d v="1999-06-07T00:00:00"/>
    <m/>
    <m/>
    <m/>
    <s v="Tân Phong"/>
    <s v="Biên Hòa"/>
    <s v="Đồng Nai"/>
    <s v="49A - KP2, Tân Phong, Biên Hòa, Đồng Nai"/>
    <m/>
  </r>
  <r>
    <n v="4"/>
    <n v="86001555"/>
    <s v="Phạm Quang Tuyến"/>
    <s v="Production"/>
    <x v="2"/>
    <x v="0"/>
    <d v="1968-05-22T00:00:00"/>
    <s v="0914654788"/>
    <x v="0"/>
    <d v="2001-11-01T00:00:00"/>
    <m/>
    <m/>
    <m/>
    <s v="Tân Hòa"/>
    <s v="Biên Hòa"/>
    <s v="Đồng Nai"/>
    <s v="61/2 KP 5, Tân Hòa,  Biên Hòa, Đồng Nai"/>
    <m/>
  </r>
  <r>
    <n v="5"/>
    <n v="86001562"/>
    <s v="Nguyễn Văn Trọng"/>
    <s v="Production"/>
    <x v="3"/>
    <x v="0"/>
    <d v="1974-01-09T00:00:00"/>
    <s v="0988927396"/>
    <x v="0"/>
    <d v="2004-06-01T00:00:00"/>
    <m/>
    <m/>
    <m/>
    <s v="Trảng Dài"/>
    <s v="Biên Hòa"/>
    <s v="Đồng Nai"/>
    <s v="Tố 1, KP 4B, Trảng Dài, Biên Hòa, Đồng Nai"/>
    <m/>
  </r>
  <r>
    <n v="6"/>
    <n v="86001550"/>
    <s v="Văn Huỳnh Xuân Hằng"/>
    <s v="Production"/>
    <x v="4"/>
    <x v="0"/>
    <d v="1980-07-08T00:00:00"/>
    <s v="0976014116"/>
    <x v="0"/>
    <d v="1999-06-07T00:00:00"/>
    <m/>
    <m/>
    <m/>
    <s v="Tân Hiệp"/>
    <s v="Biên Hòa"/>
    <s v="Đồng Nai"/>
    <s v="54/39 Tổ 3 KP5, Tân Hiệp, Biên Hòa, Đồng Nai"/>
    <m/>
  </r>
  <r>
    <n v="7"/>
    <n v="86001539"/>
    <s v="Lê Duy Linh"/>
    <s v="Production"/>
    <x v="5"/>
    <x v="0"/>
    <d v="1973-02-08T00:00:00"/>
    <s v="0976008073"/>
    <x v="0"/>
    <d v="1999-01-01T00:00:00"/>
    <m/>
    <m/>
    <m/>
    <s v="Tân Hòa"/>
    <s v="Biên Hòa"/>
    <s v="Đồng Nai"/>
    <s v="72\5 KP4, Tân Hòa,  Biên Hòa, Đồng Nai"/>
    <m/>
  </r>
  <r>
    <n v="8"/>
    <n v="90003879"/>
    <s v="Trần Tuấn Anh (A)"/>
    <s v="Production"/>
    <x v="6"/>
    <x v="0"/>
    <d v="1993-01-01T00:00:00"/>
    <s v="0363051091"/>
    <x v="0"/>
    <d v="2014-04-01T00:00:00"/>
    <m/>
    <m/>
    <m/>
    <s v="Lạc An"/>
    <s v="Bắc Tân Uyên"/>
    <s v="Bình Dương"/>
    <s v="Số 43 Tổ 22 Ấp 1, Lạc An, Bắc Tân Uyên, Bình Dương"/>
    <m/>
  </r>
  <r>
    <n v="9"/>
    <n v="90003867"/>
    <s v="Nguyễn Ngọc Dương"/>
    <s v="Production"/>
    <x v="6"/>
    <x v="0"/>
    <d v="1980-08-25T00:00:00"/>
    <s v="0932795141"/>
    <x v="0"/>
    <d v="2015-04-01T00:00:00"/>
    <m/>
    <m/>
    <m/>
    <s v="An Hòa"/>
    <s v="Biên Hòa"/>
    <s v="Đồng Nai"/>
    <s v="312 Tổ 8 KP2, An Hòa,  Biên Hòa, Đồng Nai"/>
    <m/>
  </r>
  <r>
    <n v="10"/>
    <n v="90000845"/>
    <s v="Nguyễn Văn Phúc"/>
    <s v="Production"/>
    <x v="6"/>
    <x v="0"/>
    <d v="1988-06-16T00:00:00"/>
    <s v="0973845077"/>
    <x v="0"/>
    <d v="2006-09-13T00:00:00"/>
    <m/>
    <m/>
    <m/>
    <s v="Thống Nhất"/>
    <s v="Biên Hòa"/>
    <s v="Đồng Nai"/>
    <s v="26 KP6, Thống Nhất,  Biên Hòa, Đồng Nai"/>
    <m/>
  </r>
  <r>
    <n v="11"/>
    <n v="86008626"/>
    <s v="Vũ Trường Sơn"/>
    <s v="Production"/>
    <x v="6"/>
    <x v="0"/>
    <d v="1980-06-03T00:00:00"/>
    <s v="0907578152"/>
    <x v="0"/>
    <d v="2006-05-03T00:00:00"/>
    <m/>
    <m/>
    <m/>
    <s v="Tam Hiệp"/>
    <s v="Biên Hòa"/>
    <s v="Đồng Nai"/>
    <s v="11/3 KP 5, Tam Hiệp, Biên Hòa, Đồng Nai"/>
    <m/>
  </r>
  <r>
    <n v="12"/>
    <n v="86008630"/>
    <s v="Đỗ Bá Hồng Phúc"/>
    <s v="Production"/>
    <x v="6"/>
    <x v="0"/>
    <d v="1982-04-24T00:00:00"/>
    <s v="0909476316"/>
    <x v="0"/>
    <d v="2006-10-02T00:00:00"/>
    <m/>
    <m/>
    <m/>
    <s v="Tân Biên"/>
    <s v="Biên Hòa"/>
    <s v="Đồng Nai"/>
    <s v="K23/KP8A, Tân Biên, Biên Hòa, Đồng Nai"/>
    <m/>
  </r>
  <r>
    <n v="13"/>
    <n v="86001547"/>
    <s v="Nguyễn Thị Ngọc Thu"/>
    <s v="Production"/>
    <x v="6"/>
    <x v="0"/>
    <d v="1977-03-22T00:00:00"/>
    <s v="0929472549"/>
    <x v="0"/>
    <d v="2001-11-01T00:00:00"/>
    <m/>
    <m/>
    <m/>
    <s v="Tân Phong"/>
    <s v="Biên Hòa"/>
    <s v="Đồng Nai"/>
    <s v="49A - KP2, Tân Phong, Biên Hòa, Đồng Nai"/>
    <m/>
  </r>
  <r>
    <n v="14"/>
    <n v="86001560"/>
    <s v="Cao Sơn Hoà"/>
    <s v="Production"/>
    <x v="6"/>
    <x v="0"/>
    <d v="1975-06-12T00:00:00"/>
    <s v="0903864528"/>
    <x v="0"/>
    <d v="2003-12-01T00:00:00"/>
    <m/>
    <m/>
    <m/>
    <s v="Trung Dũng "/>
    <s v="Biên Hòa"/>
    <s v="Đồng Nai"/>
    <s v="418 KP 1 Phạm Văn Thuận. Trung Dũng, Biên Hòa, Đồng Nai"/>
    <m/>
  </r>
  <r>
    <n v="15"/>
    <n v="86001548"/>
    <s v="Nguyễn Thanh Phương"/>
    <s v="Production"/>
    <x v="6"/>
    <x v="0"/>
    <d v="1977-07-14T00:00:00"/>
    <s v="0795991868"/>
    <x v="0"/>
    <d v="2001-11-01T00:00:00"/>
    <m/>
    <m/>
    <m/>
    <s v="Hóa An"/>
    <s v="Biên Hòa"/>
    <s v="Đồng Nai"/>
    <s v="105/21 tổ 18, KP. An Hòa Hóa An, Biên Hòa, Đồng Nai"/>
    <m/>
  </r>
  <r>
    <n v="16"/>
    <n v="86001549"/>
    <s v="Nguyễn Ngọc Thành Thái"/>
    <s v="Production"/>
    <x v="7"/>
    <x v="0"/>
    <d v="1979-06-18T00:00:00"/>
    <s v="0906863784"/>
    <x v="0"/>
    <d v="2001-07-02T00:00:00"/>
    <m/>
    <m/>
    <m/>
    <s v="Tân Tiến"/>
    <s v="Biên Hòa"/>
    <s v="Đồng Nai"/>
    <s v="156 KP4, Tân Tiến, Biên Hòa, Đồng Nai"/>
    <m/>
  </r>
  <r>
    <n v="17"/>
    <n v="86001558"/>
    <s v="Đỗ Huy Hoàng"/>
    <s v="Production"/>
    <x v="7"/>
    <x v="0"/>
    <d v="1969-08-14T00:00:00"/>
    <s v="0353049468"/>
    <x v="0"/>
    <d v="2002-04-01T00:00:00"/>
    <m/>
    <m/>
    <m/>
    <s v="Tân Hòa"/>
    <s v="Biên Hòa"/>
    <s v="Đồng Nai"/>
    <s v="79/2 KP1, Tân Hòa,  Biên Hòa, Đồng Nai"/>
    <m/>
  </r>
  <r>
    <n v="18"/>
    <n v="86001559"/>
    <s v="Phạm Văn Minh"/>
    <s v="Production"/>
    <x v="7"/>
    <x v="0"/>
    <d v="1971-08-22T00:00:00"/>
    <s v="0946816332"/>
    <x v="0"/>
    <d v="2002-04-01T00:00:00"/>
    <m/>
    <m/>
    <m/>
    <s v="Phước Tân"/>
    <s v="Biên Hòa"/>
    <s v="Đồng Nai"/>
    <s v="Tổ 2, Phước Tân,  Biên Hòa, Đồng Nai"/>
    <m/>
  </r>
  <r>
    <n v="19"/>
    <n v="86001563"/>
    <s v="Trần Thị Mỹ Thanh"/>
    <s v="Production"/>
    <x v="7"/>
    <x v="0"/>
    <d v="1974-07-08T00:00:00"/>
    <s v="0368985174"/>
    <x v="0"/>
    <d v="2004-10-01T00:00:00"/>
    <m/>
    <m/>
    <m/>
    <s v="Thống Nhất"/>
    <s v="Biên Hòa"/>
    <s v="Đồng Nai"/>
    <s v="25/1 Tổ 8 KP6, Thống Nhất,  Biên Hòa, Đồng Nai"/>
    <m/>
  </r>
  <r>
    <n v="20"/>
    <n v="86023010"/>
    <s v="Đinh Ngọc Phú"/>
    <s v="Production"/>
    <x v="7"/>
    <x v="0"/>
    <d v="1986-04-12T00:00:00"/>
    <s v="0949120486"/>
    <x v="0"/>
    <d v="2010-06-01T00:00:00"/>
    <m/>
    <m/>
    <m/>
    <s v="Long Hưng"/>
    <s v="Biên Hòa"/>
    <s v="Đồng Nai"/>
    <s v="105 Khu 2 Âp Phước Hội, Long Hưng,  Biên Hòa, Đồng Nai"/>
    <m/>
  </r>
  <r>
    <n v="21"/>
    <n v="86010715"/>
    <s v="Nguyễn Phúc Lộc"/>
    <s v="Production"/>
    <x v="7"/>
    <x v="0"/>
    <d v="1988-02-09T00:00:00"/>
    <s v="0856865252"/>
    <x v="1"/>
    <d v="2008-04-01T00:00:00"/>
    <d v="2022-05-31T00:00:00"/>
    <s v="Volunteer resign"/>
    <m/>
    <s v="Thống Nhất"/>
    <s v="Biên Hòa"/>
    <s v="Đồng Nai"/>
    <s v="26/3 KP4, Thống Nhất,  Biên Hòa, Đồng Nai"/>
    <m/>
  </r>
  <r>
    <n v="22"/>
    <n v="86010574"/>
    <s v="Cổ Lê Minh"/>
    <s v="Production"/>
    <x v="7"/>
    <x v="0"/>
    <d v="1985-04-18T00:00:00"/>
    <s v="0964372179"/>
    <x v="0"/>
    <d v="2008-04-01T00:00:00"/>
    <m/>
    <m/>
    <m/>
    <s v="Tam Hiệp"/>
    <s v="Biên Hòa"/>
    <s v="Đồng Nai"/>
    <s v="600/33 KP5, Tam Hiệp,  Biên Hòa, Đồng Nai"/>
    <m/>
  </r>
  <r>
    <n v="23"/>
    <n v="90003945"/>
    <s v="Bùi Ngọc Quyền"/>
    <s v="Production"/>
    <x v="7"/>
    <x v="0"/>
    <d v="1984-12-07T00:00:00"/>
    <s v="0917519459"/>
    <x v="0"/>
    <d v="2015-04-01T00:00:00"/>
    <m/>
    <m/>
    <m/>
    <s v="Thống Nhất"/>
    <s v="Biên Hòa"/>
    <s v="Đồng Nai"/>
    <s v="200A KP2, Thống Nhát,  Biên Hòa, Đồng Nai"/>
    <m/>
  </r>
  <r>
    <n v="24"/>
    <n v="90003914"/>
    <s v="Nguyễn Đắc Thiện Tâm"/>
    <s v="Production"/>
    <x v="7"/>
    <x v="0"/>
    <d v="1985-12-15T00:00:00"/>
    <s v="0837018055"/>
    <x v="0"/>
    <d v="2015-04-01T00:00:00"/>
    <m/>
    <m/>
    <m/>
    <s v="Tân Phong"/>
    <s v="Biên Hòa"/>
    <s v="Đồng Nai"/>
    <s v="6D Tổ 1 KP1, Tân Phong,  Biên Hòa, Đồng Nai"/>
    <m/>
  </r>
  <r>
    <n v="25"/>
    <n v="90003931"/>
    <s v="Nguyễn Công Cương"/>
    <s v="Production"/>
    <x v="7"/>
    <x v="0"/>
    <d v="1968-08-19T00:00:00"/>
    <s v="0988379762"/>
    <x v="0"/>
    <d v="2015-04-01T00:00:00"/>
    <m/>
    <m/>
    <m/>
    <s v="Long Bình Tân"/>
    <s v="Biên Hòa"/>
    <s v="Đồng Nai"/>
    <s v="326 B1 Tố 1 KP3, Long Bình Tân,  Biên Hòa, Đồng Nai"/>
    <m/>
  </r>
  <r>
    <n v="26"/>
    <n v="90003934"/>
    <s v="Nguyễn Ngọc Tâm"/>
    <s v="Production"/>
    <x v="7"/>
    <x v="0"/>
    <d v="1973-11-18T00:00:00"/>
    <s v="0368596703"/>
    <x v="0"/>
    <d v="2015-04-01T00:00:00"/>
    <m/>
    <m/>
    <m/>
    <s v="Phước Tân"/>
    <s v="Biên Hòa"/>
    <s v="Đồng Nai"/>
    <s v="Tổ 9D khu phố Miễu, Phước Tân,  Biên Hòa, Đồng Nai"/>
    <m/>
  </r>
  <r>
    <n v="27"/>
    <n v="90003946"/>
    <s v="Đào Quốc Đông"/>
    <s v="Production"/>
    <x v="7"/>
    <x v="0"/>
    <d v="1983-10-31T00:00:00"/>
    <s v="0382039290"/>
    <x v="0"/>
    <d v="2015-04-01T00:00:00"/>
    <m/>
    <m/>
    <m/>
    <s v="An Hòa"/>
    <s v="Biên Hòa"/>
    <s v="Đồng Nai"/>
    <s v="203 Khu 3 Ấp 1, An Hòa,  Biên Hòa, Đồng Nai"/>
    <m/>
  </r>
  <r>
    <n v="28"/>
    <n v="90003864"/>
    <s v="Lê Hồng Diệu"/>
    <s v="Production"/>
    <x v="7"/>
    <x v="0"/>
    <d v="1984-07-14T00:00:00"/>
    <s v="0963535142"/>
    <x v="0"/>
    <d v="2015-04-01T00:00:00"/>
    <m/>
    <m/>
    <m/>
    <s v="An Hòa"/>
    <s v="Biên Hòa"/>
    <s v="Đồng Nai"/>
    <s v="545B Ấp 2, An Hòa,  Biên Hòa, Đồng Nai"/>
    <m/>
  </r>
  <r>
    <n v="29"/>
    <n v="90000820"/>
    <s v="Lê Văn Khách"/>
    <s v="Production"/>
    <x v="7"/>
    <x v="0"/>
    <d v="1975-04-02T00:00:00"/>
    <s v="0983292975"/>
    <x v="0"/>
    <d v="1997-07-27T00:00:00"/>
    <m/>
    <m/>
    <m/>
    <s v="Trảng Dài"/>
    <s v="Biên Hòa"/>
    <s v="Đồng Nai"/>
    <s v="Tổ 7 - KP4, Trảng Dài, Biên Hòa, Đồng Nai"/>
    <m/>
  </r>
  <r>
    <n v="30"/>
    <n v="86008628"/>
    <s v="Nguyễn Phan Quân"/>
    <s v="Production"/>
    <x v="7"/>
    <x v="0"/>
    <d v="1972-04-10T00:00:00"/>
    <s v="0839350344"/>
    <x v="0"/>
    <d v="2006-05-03T00:00:00"/>
    <m/>
    <m/>
    <m/>
    <s v="Tân Hòa"/>
    <s v="Biên Hòa"/>
    <s v="Đồng Nai"/>
    <s v="31/4, KP4, Tân Hòa, Biên Hòa, Đồng Nai"/>
    <m/>
  </r>
  <r>
    <n v="31"/>
    <n v="86008646"/>
    <s v="Phạm Vũ Thiên Phong"/>
    <s v="Production"/>
    <x v="7"/>
    <x v="0"/>
    <d v="1985-08-18T00:00:00"/>
    <s v="0973579780"/>
    <x v="0"/>
    <d v="2007-05-01T00:00:00"/>
    <m/>
    <m/>
    <m/>
    <s v="Tân Biên"/>
    <s v="Biên Hòa"/>
    <s v="Đồng Nai"/>
    <s v="143/1 KP3, Tân Biên, Biên Hòa, Đồng Nai"/>
    <m/>
  </r>
  <r>
    <n v="32"/>
    <n v="86016726"/>
    <s v="Đoàn Mạnh Cường"/>
    <s v="Production"/>
    <x v="7"/>
    <x v="0"/>
    <d v="1984-08-15T00:00:00"/>
    <s v="0868449776"/>
    <x v="0"/>
    <d v="2009-05-01T00:00:00"/>
    <m/>
    <m/>
    <m/>
    <s v="Tam Hòa"/>
    <s v="Biên Hòa"/>
    <s v="Đồng Nai"/>
    <s v="Tam Hòa, Biên Hòa, Đồng Nai"/>
    <m/>
  </r>
  <r>
    <n v="33"/>
    <n v="86026504"/>
    <s v="Nguyễn Văn Khải"/>
    <s v="Production"/>
    <x v="7"/>
    <x v="0"/>
    <d v="1967-06-07T00:00:00"/>
    <s v="0398296239"/>
    <x v="0"/>
    <d v="2010-12-01T00:00:00"/>
    <m/>
    <m/>
    <m/>
    <s v="Long Bình "/>
    <s v="Biên Hòa"/>
    <s v="Đồng Nai"/>
    <s v="257/19/28 Tổ 6 KP6, Long Bình, Biên Hòa, Đồng Nai"/>
    <m/>
  </r>
  <r>
    <n v="34"/>
    <n v="86029886"/>
    <s v="Nguyễn Bá Nhân"/>
    <s v="Production"/>
    <x v="7"/>
    <x v="0"/>
    <d v="1985-05-16T00:00:00"/>
    <s v="0856077222"/>
    <x v="1"/>
    <d v="2012-01-01T00:00:00"/>
    <d v="2022-04-30T00:00:00"/>
    <s v="Volunteer resign"/>
    <s v="Việc riêng"/>
    <s v="Bửu Hòa"/>
    <s v="Biên Hòa"/>
    <s v="Đồng Nai"/>
    <s v="K4/27B Khu phố 4, Bửu Hòa, Biên Hòa, Đồng Nai"/>
    <m/>
  </r>
  <r>
    <n v="35"/>
    <n v="90003918"/>
    <s v="Lê Quốc Vũ"/>
    <s v="Production"/>
    <x v="7"/>
    <x v="0"/>
    <d v="1985-05-26T00:00:00"/>
    <s v="0979718123"/>
    <x v="0"/>
    <d v="2015-04-01T00:00:00"/>
    <m/>
    <m/>
    <m/>
    <s v="Long Bình"/>
    <s v="Biên Hòa"/>
    <s v="Đồng Nai"/>
    <s v="24/53 Hoàng Bá Bích, Long Bình, Biên Hòa, Đồng Nai"/>
    <m/>
  </r>
  <r>
    <n v="36"/>
    <n v="90000846"/>
    <s v="Phạm Văn Sơn"/>
    <s v="Production"/>
    <x v="7"/>
    <x v="0"/>
    <d v="1982-07-30T00:00:00"/>
    <s v="0948684829"/>
    <x v="0"/>
    <d v="2008-04-01T00:00:00"/>
    <m/>
    <m/>
    <m/>
    <s v="Tân Biên"/>
    <s v="Biên Hòa"/>
    <s v="Đồng Nai"/>
    <s v="103/1 KP3, Tân Biên, Biên Hòa, Đồng Nai"/>
    <m/>
  </r>
  <r>
    <n v="37"/>
    <n v="90000851"/>
    <s v="Nguyễn Minh Hiếu"/>
    <s v="Production"/>
    <x v="7"/>
    <x v="0"/>
    <d v="1981-11-09T00:00:00"/>
    <s v="0866772730"/>
    <x v="0"/>
    <d v="2008-12-18T00:00:00"/>
    <m/>
    <m/>
    <m/>
    <s v="Tam Hòa"/>
    <s v="Biên Hòa"/>
    <s v="Đồng Nai"/>
    <s v="Tam Hòa, Biên Hòa, Đồng Nai"/>
    <m/>
  </r>
  <r>
    <n v="38"/>
    <n v="90000853"/>
    <s v="Nguyễn Ngọc Bình"/>
    <s v="Production"/>
    <x v="7"/>
    <x v="0"/>
    <d v="1988-09-26T00:00:00"/>
    <s v="0934093674"/>
    <x v="0"/>
    <d v="2007-03-15T00:00:00"/>
    <m/>
    <m/>
    <m/>
    <s v="Long Bình"/>
    <s v="Biên Hòa"/>
    <s v="Đồng Nai"/>
    <s v="D574H Tổ 17 Khu Phố 4, Tam Hòa, Biên Hòa, Đồng Nai"/>
    <m/>
  </r>
  <r>
    <n v="39"/>
    <n v="90003855"/>
    <s v="Nguyễn Ngọc Cường"/>
    <s v="Production"/>
    <x v="7"/>
    <x v="0"/>
    <d v="1986-06-25T00:00:00"/>
    <s v="0868939639"/>
    <x v="1"/>
    <d v="2015-04-01T00:00:00"/>
    <d v="2022-05-31T00:00:00"/>
    <s v="Volunteer resign"/>
    <m/>
    <s v="Tam Hòa"/>
    <s v="Biên Hòa"/>
    <s v="Đồng Nai"/>
    <s v="6/28B KP2, Tam Hòa, Biên Hòa, Đồng Nai"/>
    <m/>
  </r>
  <r>
    <n v="40"/>
    <n v="90003911"/>
    <s v="Phạm Văn Sơn (B)"/>
    <s v="Production"/>
    <x v="7"/>
    <x v="0"/>
    <d v="1972-11-27T00:00:00"/>
    <s v="0984347440"/>
    <x v="0"/>
    <d v="2015-04-01T00:00:00"/>
    <m/>
    <m/>
    <m/>
    <s v="Tân Biên"/>
    <s v="Biên Hòa"/>
    <s v="Đồng Nai"/>
    <s v="2A/1 KP3, Tân Biên, Biên Hòa, Đồng Nai"/>
    <m/>
  </r>
  <r>
    <n v="41"/>
    <n v="90023267"/>
    <s v="Nguyễn Thanh Hiếu"/>
    <s v="Production"/>
    <x v="7"/>
    <x v="0"/>
    <d v="1993-11-02T00:00:00"/>
    <s v="0792322759"/>
    <x v="0"/>
    <d v="2018-05-01T00:00:00"/>
    <m/>
    <m/>
    <m/>
    <s v="Lạc An"/>
    <s v="Bắc Tân Uyên"/>
    <s v="Bình Dương"/>
    <s v="Lạc An, Bắc Tân Uyên, Bình Dương"/>
    <m/>
  </r>
  <r>
    <n v="42"/>
    <s v="VPSY18-00001"/>
    <s v="Nguyễn Thị Thơm"/>
    <s v="Production"/>
    <x v="7"/>
    <x v="1"/>
    <d v="1990-04-08T00:00:00"/>
    <s v="0377094644"/>
    <x v="0"/>
    <d v="2021-04-01T00:00:00"/>
    <m/>
    <m/>
    <m/>
    <m/>
    <m/>
    <m/>
    <m/>
    <m/>
  </r>
  <r>
    <n v="43"/>
    <s v="VPSY18-00003"/>
    <s v="Bùi Thị Biên"/>
    <s v="Production"/>
    <x v="7"/>
    <x v="1"/>
    <d v="1983-11-10T00:00:00"/>
    <s v="0779955329"/>
    <x v="0"/>
    <d v="2021-04-01T00:00:00"/>
    <m/>
    <m/>
    <m/>
    <s v="Tam Hiệp"/>
    <s v="Biên Hòa"/>
    <s v="Đồng Nai"/>
    <s v="11/3 KP5 Tam Hiệp, Biên Hòa, Đồng Nai"/>
    <m/>
  </r>
  <r>
    <n v="44"/>
    <s v="VPSY18-00004"/>
    <s v="Phạm Thị Tuyết Nhung"/>
    <s v="Production"/>
    <x v="7"/>
    <x v="1"/>
    <d v="1973-05-09T00:00:00"/>
    <s v="0906339542"/>
    <x v="0"/>
    <d v="2021-04-01T00:00:00"/>
    <m/>
    <m/>
    <m/>
    <s v="Bắc Sơn"/>
    <s v="Trảng Bom"/>
    <s v="Đồng Nai"/>
    <s v="Kp1, Đường Bàu Đá, Ấp Bùi Chu, Bắc Sơn, Trảng Bom, Đồng Nai"/>
    <m/>
  </r>
  <r>
    <n v="45"/>
    <s v="VPSY18-00005"/>
    <s v="Nguyễn Thị Kim Chi"/>
    <s v="Production"/>
    <x v="7"/>
    <x v="1"/>
    <d v="1980-12-19T00:00:00"/>
    <s v="0919789050"/>
    <x v="0"/>
    <d v="2021-04-01T00:00:00"/>
    <m/>
    <m/>
    <m/>
    <s v="Tam Hòa"/>
    <s v="Biên Hòa"/>
    <s v="Đồng Nai"/>
    <s v="Lô 1A Khu Phố 1, Tam Hòa, Biên Hòa, Đồng Nai"/>
    <m/>
  </r>
  <r>
    <n v="46"/>
    <s v="VPSY18-00006"/>
    <s v="Lê Minh Nhật"/>
    <s v="Production"/>
    <x v="7"/>
    <x v="1"/>
    <d v="1990-03-15T00:00:00"/>
    <s v="0977780805"/>
    <x v="0"/>
    <d v="2021-04-01T00:00:00"/>
    <m/>
    <m/>
    <m/>
    <s v="Bàu Sen"/>
    <s v="Biên Hòa"/>
    <s v="Đồng Nai"/>
    <s v="KP.Núi Đỏ, Bàu Sen, Long Khánh, Đồng Nai"/>
    <m/>
  </r>
  <r>
    <n v="47"/>
    <s v="VPSY18-00007"/>
    <s v="Đặng Thị Thanh Thẩm"/>
    <s v="Production"/>
    <x v="7"/>
    <x v="1"/>
    <d v="1989-01-30T00:00:00"/>
    <s v="0855714054"/>
    <x v="0"/>
    <d v="2021-04-01T00:00:00"/>
    <m/>
    <m/>
    <m/>
    <s v="Thống Nhất"/>
    <s v="Biên Hòa"/>
    <s v="Đồng Nai"/>
    <s v="10/25 KP4, Thống Nhất, Biên Hòa, Đồng Nai"/>
    <m/>
  </r>
  <r>
    <n v="48"/>
    <s v="VPSY18-00010"/>
    <s v="Nguyễn Thị Bảo Uyên"/>
    <s v="Production"/>
    <x v="7"/>
    <x v="1"/>
    <d v="1990-07-25T00:00:00"/>
    <s v="0908932732"/>
    <x v="0"/>
    <d v="2021-04-01T00:00:00"/>
    <m/>
    <m/>
    <m/>
    <s v="Long Bình"/>
    <s v="Biên Hòa"/>
    <s v="Đồng Nai"/>
    <s v="CO7 tổ 1, KP III, Long Bình, Biên Hòa, Đồng Nai"/>
    <m/>
  </r>
  <r>
    <n v="49"/>
    <s v="VPSY18-00013"/>
    <s v="Trần Quốc Mạnh"/>
    <s v="Production"/>
    <x v="7"/>
    <x v="1"/>
    <d v="1989-02-24T00:00:00"/>
    <s v="0933908040"/>
    <x v="0"/>
    <d v="2021-04-01T00:00:00"/>
    <m/>
    <m/>
    <m/>
    <s v="Tam Hiệp"/>
    <s v="Biên Hòa"/>
    <s v="Đồng Nai"/>
    <s v="3A/4, KP6, Tam Hiệp, Biên Hòa, Đồng Nai"/>
    <m/>
  </r>
  <r>
    <n v="50"/>
    <s v="VPSY18-00014"/>
    <s v="Nguyễn Thị Kim Hương"/>
    <s v="Production"/>
    <x v="7"/>
    <x v="1"/>
    <d v="1981-03-20T00:00:00"/>
    <s v="0365709700"/>
    <x v="0"/>
    <d v="2021-04-01T00:00:00"/>
    <m/>
    <m/>
    <m/>
    <s v="An Bình"/>
    <s v="Biên Hòa"/>
    <s v="Đồng Nai"/>
    <s v="Tổ 1B, Khu phố 12, An Bình, Biên Hòa, Đồng Nai"/>
    <m/>
  </r>
  <r>
    <n v="51"/>
    <s v="VPSY18-00017"/>
    <s v="Trần Tấn Khanh"/>
    <s v="Production"/>
    <x v="7"/>
    <x v="1"/>
    <d v="1990-04-03T00:00:00"/>
    <s v="0945073922"/>
    <x v="0"/>
    <d v="2021-04-01T00:00:00"/>
    <m/>
    <m/>
    <m/>
    <s v="Thống Nhất"/>
    <s v="Biên Hòa"/>
    <s v="Đồng Nai"/>
    <s v="32/3D, KP5, Thống Nhất, Biên Hòa, Đồng Nai"/>
    <m/>
  </r>
  <r>
    <n v="52"/>
    <s v="VPSY18-00018"/>
    <s v="Nguyễn Văn Thạnh"/>
    <s v="Production"/>
    <x v="7"/>
    <x v="1"/>
    <d v="1986-10-18T00:00:00"/>
    <s v="0965879071"/>
    <x v="0"/>
    <d v="2021-04-01T00:00:00"/>
    <m/>
    <m/>
    <m/>
    <s v="Phước Tân"/>
    <s v="Biên Hòa"/>
    <s v="Đồng Nai"/>
    <s v="Tổ 10A, Ấp Miễu, Phước Tân, Biên Hòa, Đồng Nai"/>
    <m/>
  </r>
  <r>
    <n v="53"/>
    <s v="VPSY18-00019"/>
    <s v="Vũ Thị Huyền Trang"/>
    <s v="Production"/>
    <x v="7"/>
    <x v="1"/>
    <d v="1986-07-20T00:00:00"/>
    <s v="0837196675"/>
    <x v="0"/>
    <d v="2021-04-01T00:00:00"/>
    <m/>
    <m/>
    <m/>
    <s v="Tân Biên"/>
    <s v="Biên Hòa"/>
    <s v="Đồng Nai"/>
    <s v="143/1, KP3, Tân Biên, Biên Hòa, Đồng Nai"/>
    <m/>
  </r>
  <r>
    <n v="54"/>
    <s v="VPSY18-00020"/>
    <s v="Trương Tấn Được"/>
    <s v="Production"/>
    <x v="7"/>
    <x v="1"/>
    <d v="1967-10-17T00:00:00"/>
    <s v="0909061185"/>
    <x v="0"/>
    <d v="2021-04-01T00:00:00"/>
    <m/>
    <m/>
    <m/>
    <s v="Tan Vạn"/>
    <s v="Biên Hòa"/>
    <s v="Đồng Nai"/>
    <s v="A2/65 Tân Vạn, Biên Hòa, Đồng Nai"/>
    <m/>
  </r>
  <r>
    <n v="55"/>
    <s v="VPSY18-00021"/>
    <s v="Nguyễn Hồng Cẩm"/>
    <s v="Production"/>
    <x v="7"/>
    <x v="1"/>
    <d v="1982-08-30T00:00:00"/>
    <s v="0843758419"/>
    <x v="0"/>
    <d v="2021-04-01T00:00:00"/>
    <m/>
    <m/>
    <m/>
    <s v="Phước Tân"/>
    <s v="Biên Hòa"/>
    <s v="Đồng Nai"/>
    <s v="Tổ 9, Phố Miễu, Phước Tân, Biên Hòa, Đồng Nai"/>
    <m/>
  </r>
  <r>
    <n v="56"/>
    <s v="VPSY18-00022"/>
    <s v="Ma Thị Hòa"/>
    <s v="Production"/>
    <x v="7"/>
    <x v="1"/>
    <d v="1987-03-14T00:00:00"/>
    <s v="0983318541"/>
    <x v="0"/>
    <d v="2021-04-01T00:00:00"/>
    <m/>
    <m/>
    <m/>
    <s v="Long Bình"/>
    <s v="Biên Hòa"/>
    <s v="Đồng Nai"/>
    <s v="91/8, Tổ 22, KP 8A, Long Bình, Biên Hòa, Đồng Nai"/>
    <m/>
  </r>
  <r>
    <n v="57"/>
    <s v="VPSY18-00025"/>
    <s v="Giáp Thị Hoài Nga"/>
    <s v="Production"/>
    <x v="7"/>
    <x v="1"/>
    <d v="1992-07-16T00:00:00"/>
    <s v="0783236796"/>
    <x v="0"/>
    <d v="2021-04-01T00:00:00"/>
    <m/>
    <m/>
    <m/>
    <s v="Long Bình"/>
    <s v="Biên Hòa"/>
    <s v="Đồng Nai"/>
    <s v="A559 KP1, Long Bình, Biên Hòa, Đồng Nai"/>
    <m/>
  </r>
  <r>
    <n v="58"/>
    <s v="VPSY18-00028"/>
    <s v="Lý Thị Tuyến"/>
    <s v="Production"/>
    <x v="7"/>
    <x v="1"/>
    <d v="1977-04-10T00:00:00"/>
    <s v="0985566649"/>
    <x v="0"/>
    <d v="2021-04-01T00:00:00"/>
    <m/>
    <m/>
    <m/>
    <s v="Tam Phước"/>
    <s v="Biên Hòa"/>
    <s v="Đồng Nai"/>
    <s v="Số 23/3 tổ ,KP Long Đức 1, Tam Phước, Biên Hòa, Đồng Nai"/>
    <m/>
  </r>
  <r>
    <n v="59"/>
    <s v="VPSY18-00030"/>
    <s v="Nguyễn Ngọc Minh Thư"/>
    <s v="Production"/>
    <x v="7"/>
    <x v="1"/>
    <d v="1986-01-01T00:00:00"/>
    <n v="938670438"/>
    <x v="0"/>
    <d v="2021-04-01T00:00:00"/>
    <m/>
    <m/>
    <m/>
    <s v="Tam Hòa"/>
    <s v="Biên Hòa"/>
    <s v="Đồng Nai"/>
    <s v="51/9B KP1 Tam Hòa, Biên Hòa, Đồng Nai"/>
    <m/>
  </r>
  <r>
    <n v="60"/>
    <s v="VPSY18-00032"/>
    <s v="Lê Thị Bé Thảo"/>
    <s v="Production"/>
    <x v="7"/>
    <x v="1"/>
    <d v="1986-11-22T00:00:00"/>
    <s v="0961628528"/>
    <x v="0"/>
    <d v="2021-04-01T00:00:00"/>
    <m/>
    <m/>
    <m/>
    <s v="An Bình"/>
    <s v="Biên Hòa"/>
    <s v="Đồng Nai"/>
    <s v="An Bình, Biên Hòa, Đồng Nai"/>
    <m/>
  </r>
  <r>
    <n v="61"/>
    <s v="VPSY18-00039"/>
    <s v="Ngô Thị Mai Thuỷ"/>
    <s v="Production"/>
    <x v="7"/>
    <x v="1"/>
    <d v="1986-10-18T00:00:00"/>
    <s v="0902474211"/>
    <x v="0"/>
    <d v="2021-04-01T00:00:00"/>
    <m/>
    <m/>
    <m/>
    <s v="An Hòa"/>
    <s v="Biên Hòa"/>
    <s v="Đồng Nai"/>
    <s v="765 Tổ 16, Khu 5, ấp 2, An Hòa, Long Thành, Đồng Nai"/>
    <m/>
  </r>
  <r>
    <n v="62"/>
    <s v="VPSY18-00041"/>
    <s v="Nguyễn Văn Thọ"/>
    <s v="Production"/>
    <x v="7"/>
    <x v="1"/>
    <d v="1965-08-15T00:00:00"/>
    <s v="0943228682"/>
    <x v="0"/>
    <d v="2021-04-01T00:00:00"/>
    <m/>
    <m/>
    <m/>
    <s v="Thống Nhất"/>
    <s v="Biên Hòa"/>
    <s v="Đồng Nai"/>
    <s v="70/1A KP1, Thống Nhất, Biên Hòa, Đồng Nai"/>
    <m/>
  </r>
  <r>
    <n v="63"/>
    <s v="VPSY18-00042"/>
    <s v="Phùng Thị Ngọc Hiền"/>
    <s v="Production"/>
    <x v="7"/>
    <x v="1"/>
    <d v="1984-11-15T00:00:00"/>
    <s v="0986452844"/>
    <x v="0"/>
    <d v="2021-04-01T00:00:00"/>
    <m/>
    <m/>
    <m/>
    <s v="Thống Nhất"/>
    <s v="Biên Hòa"/>
    <s v="Đồng Nai"/>
    <s v="74/6 K7 Thống Nhất, Biên Hòa, Đồng Nai"/>
    <m/>
  </r>
  <r>
    <n v="64"/>
    <s v="VPSY18-00043"/>
    <s v="Nguyễn Đình Đạt"/>
    <s v="Production"/>
    <x v="7"/>
    <x v="1"/>
    <d v="1970-01-08T00:00:00"/>
    <s v="0901600041"/>
    <x v="0"/>
    <d v="2021-04-01T00:00:00"/>
    <m/>
    <m/>
    <m/>
    <s v="Tam Hiệp"/>
    <s v="Biên Hòa"/>
    <s v="Đồng Nai"/>
    <s v="KP6, Tam Hiệp, Biên Hòa, Đồng Nai"/>
    <m/>
  </r>
  <r>
    <n v="65"/>
    <s v="VPSY18-00044"/>
    <s v="Bùi Xuân Hải"/>
    <s v="Production"/>
    <x v="7"/>
    <x v="1"/>
    <d v="1966-01-26T00:00:00"/>
    <s v="0399925985"/>
    <x v="0"/>
    <d v="2021-04-01T00:00:00"/>
    <m/>
    <m/>
    <m/>
    <s v="An Bình"/>
    <s v="Biên Hòa"/>
    <s v="Đồng Nai"/>
    <s v="51/1A KP2, An Bình, Biên Hòa, Đồng Nai"/>
    <m/>
  </r>
  <r>
    <n v="66"/>
    <s v="VPSY18-00045"/>
    <s v="Phùng Thị Ngọc Dàng"/>
    <s v="Production"/>
    <x v="7"/>
    <x v="1"/>
    <d v="1989-10-08T00:00:00"/>
    <s v="0972879806"/>
    <x v="0"/>
    <d v="2021-04-01T00:00:00"/>
    <m/>
    <m/>
    <m/>
    <s v="Thống Nhất"/>
    <s v="Biên Hòa"/>
    <s v="Đồng Nai"/>
    <s v="74/6 Khóm 7, tổ 1, Thống Nhất, Biên Hòa, Đồng Nai"/>
    <m/>
  </r>
  <r>
    <n v="67"/>
    <s v="VPSY18-00046"/>
    <s v="Phan Hồng Thắm"/>
    <s v="Production"/>
    <x v="7"/>
    <x v="1"/>
    <d v="1990-09-28T00:00:00"/>
    <s v="0901554226"/>
    <x v="0"/>
    <d v="2021-04-01T00:00:00"/>
    <m/>
    <m/>
    <m/>
    <s v="Long Hưng"/>
    <s v="Biên Hòa"/>
    <s v="Đồng Nai"/>
    <s v="105A Tổ 16, Khu II, Ấp Phước Hội, Long Hưng, Biên Hòa, Đồng Nai"/>
    <m/>
  </r>
  <r>
    <n v="68"/>
    <s v="VPSY18-00008"/>
    <s v="Đỗ Thị Thu Thảo"/>
    <s v="Production"/>
    <x v="8"/>
    <x v="2"/>
    <d v="1973-10-15T00:00:00"/>
    <s v="0972941095"/>
    <x v="0"/>
    <d v="2021-04-01T00:00:00"/>
    <m/>
    <m/>
    <m/>
    <s v="Tam Hiệp"/>
    <s v="Biên Hòa"/>
    <s v="Đồng Nai"/>
    <s v="KP6, Tam Hiệp, Biên Hòa, Đồng Nai"/>
    <m/>
  </r>
  <r>
    <n v="69"/>
    <s v="VPSY18-00029"/>
    <s v="Lê Thị Yến"/>
    <s v="Production"/>
    <x v="8"/>
    <x v="2"/>
    <d v="1972-06-03T00:00:00"/>
    <s v="0909061185"/>
    <x v="0"/>
    <d v="2021-04-01T00:00:00"/>
    <m/>
    <m/>
    <m/>
    <s v="Thống Nhất"/>
    <s v="Biên Hòa"/>
    <s v="Đồng Nai"/>
    <s v="25 K6 Thống Nhất, Biên Hòa, Đồng Nai"/>
    <m/>
  </r>
  <r>
    <n v="70"/>
    <s v="VPSY18-00040"/>
    <s v="Huỳnh Thị Kim Nhung"/>
    <s v="Production"/>
    <x v="8"/>
    <x v="2"/>
    <d v="1978-10-19T00:00:00"/>
    <s v="0908128521"/>
    <x v="0"/>
    <d v="2021-04-01T00:00:00"/>
    <m/>
    <m/>
    <m/>
    <s v="Tam Hiệp"/>
    <s v="Biên Hòa"/>
    <s v="Đồng Nai"/>
    <s v="KP9 P. Tam Hiệp, Biên Hòa, Đồng Nai"/>
    <m/>
  </r>
  <r>
    <n v="71"/>
    <s v="VPSY18-00084"/>
    <s v="Phạm Hoàng Kim Yến"/>
    <s v="Production"/>
    <x v="8"/>
    <x v="2"/>
    <d v="1990-07-10T00:00:00"/>
    <s v="0942 607838"/>
    <x v="0"/>
    <d v="2021-04-22T00:00:00"/>
    <m/>
    <m/>
    <m/>
    <s v="Quang Vinh"/>
    <s v="Biên Hòa"/>
    <s v="Đồng Nai"/>
    <s v="223/29/26 KP2, Quang Vinh, Biên Hòa, Đồng Nai"/>
    <m/>
  </r>
  <r>
    <n v="72"/>
    <s v="VPSY18-00103"/>
    <s v="Nguyễn Thị Thoại"/>
    <s v="Production"/>
    <x v="8"/>
    <x v="2"/>
    <d v="1976-01-10T00:00:00"/>
    <s v=" 0938256333"/>
    <x v="0"/>
    <d v="2021-04-22T00:00:00"/>
    <m/>
    <m/>
    <m/>
    <s v="Long Bình"/>
    <s v="Biên Hòa"/>
    <s v="Đồng Nai"/>
    <s v="537L, Tổ 29, KP3, Long Bình, Biên Hòa, Đồng Nai"/>
    <m/>
  </r>
  <r>
    <n v="73"/>
    <s v="VPSY19-00193"/>
    <s v="Nguyễn Văn Bốn"/>
    <s v="Production"/>
    <x v="8"/>
    <x v="2"/>
    <d v="1985-03-02T00:00:00"/>
    <s v="0338831960"/>
    <x v="0"/>
    <d v="2021-04-22T00:00:00"/>
    <m/>
    <m/>
    <m/>
    <s v="Long Bình"/>
    <s v="Biên Hòa"/>
    <s v="Đồng Nai"/>
    <s v="91/11, Kp6, Long Bình, Biên Hòa, Đồng Nai"/>
    <m/>
  </r>
  <r>
    <n v="74"/>
    <s v="VPSY19-00200"/>
    <s v="Nguyễn Đình Viên"/>
    <s v="Production"/>
    <x v="8"/>
    <x v="2"/>
    <d v="1994-07-25T00:00:00"/>
    <s v="0962600116"/>
    <x v="0"/>
    <d v="2021-04-22T00:00:00"/>
    <m/>
    <m/>
    <m/>
    <s v="Long Bình"/>
    <s v="Biên Hòa"/>
    <s v="Đồng Nai"/>
    <s v="Long Bình, Biên Hòa, Đồng Nai"/>
    <m/>
  </r>
  <r>
    <n v="75"/>
    <s v="VPSY20-00215"/>
    <s v="Mai Yến Linh"/>
    <s v="Production"/>
    <x v="8"/>
    <x v="2"/>
    <d v="1988-02-22T00:00:00"/>
    <s v="0972097905"/>
    <x v="0"/>
    <d v="2021-04-22T00:00:00"/>
    <m/>
    <m/>
    <m/>
    <s v="An Hòa"/>
    <s v="Biên Hòa"/>
    <s v="Đồng Nai"/>
    <s v="An Hòa, Biên Hòa, Đồng Nai"/>
    <m/>
  </r>
  <r>
    <n v="76"/>
    <s v="VPSY18-00282"/>
    <s v="Trần Thị Bích Hoa"/>
    <s v="Production"/>
    <x v="8"/>
    <x v="2"/>
    <d v="1995-06-20T00:00:00"/>
    <s v="0348327977"/>
    <x v="0"/>
    <d v="2021-04-17T00:00:00"/>
    <m/>
    <m/>
    <m/>
    <s v="Hố Nai"/>
    <s v="Biên Hòa"/>
    <s v="Đồng Nai"/>
    <s v="20/92 khu phố 13, Hố Nai, Biên Hòa, Đồng Nai"/>
    <m/>
  </r>
  <r>
    <n v="77"/>
    <s v="VPSY20-00160"/>
    <s v="Vũ Thị Lan Anh"/>
    <s v="Production"/>
    <x v="8"/>
    <x v="2"/>
    <d v="1982-09-25T00:00:00"/>
    <s v="0944983838"/>
    <x v="0"/>
    <d v="2021-04-17T00:00:00"/>
    <m/>
    <m/>
    <m/>
    <s v="Quyết Thắng"/>
    <s v="Biên Hòa"/>
    <s v="Đồng Nai"/>
    <s v="16/7, Đường 30/4, Quyết Thắng, Biên Hòa, Đồng Nai"/>
    <m/>
  </r>
  <r>
    <n v="78"/>
    <s v="VPSY21-00072"/>
    <s v="Trần Thị Hoàng Oanh"/>
    <s v="Production"/>
    <x v="8"/>
    <x v="2"/>
    <d v="1999-03-10T00:00:00"/>
    <s v="0838288855"/>
    <x v="1"/>
    <d v="2021-05-17T00:00:00"/>
    <d v="2022-05-17T00:00:00"/>
    <s v="Not renew contract"/>
    <s v="Làm việc không tốt"/>
    <s v="Tam Hòa"/>
    <s v="Biên Hòa"/>
    <s v="Đồng Nai"/>
    <s v="16/84, KP.3, Tam Hoà, Biên Hòa, Đồng Nai"/>
    <m/>
  </r>
  <r>
    <n v="79"/>
    <s v="VPSY21-00082"/>
    <s v="Phạm Trung Hiếu"/>
    <s v="Production"/>
    <x v="8"/>
    <x v="2"/>
    <d v="1991-08-20T00:00:00"/>
    <s v="0937879492"/>
    <x v="1"/>
    <d v="2021-05-18T00:00:00"/>
    <d v="2022-06-02T00:00:00"/>
    <s v="Volunteer resign"/>
    <m/>
    <s v="Long Bình"/>
    <s v="Biên Hòa"/>
    <s v="Đồng Nai"/>
    <s v="410, Tổ 14, Kp5, Long Bình, Biên Hòa, Đồng Nai"/>
    <m/>
  </r>
  <r>
    <n v="80"/>
    <s v="VPSY21-00099"/>
    <s v="Nguyễn Thị Cẩm Loan"/>
    <s v="Production"/>
    <x v="8"/>
    <x v="2"/>
    <d v="2003-01-06T00:00:00"/>
    <s v="0377277061"/>
    <x v="0"/>
    <d v="2021-05-28T00:00:00"/>
    <m/>
    <m/>
    <m/>
    <s v="Long Bình Tân"/>
    <s v="Biên Hòa"/>
    <s v="Đồng Nai"/>
    <s v="168 KP. Bình Dương, Long Bình Tân, Biên Hòa, Đồng Nai"/>
    <m/>
  </r>
  <r>
    <n v="81"/>
    <s v="VPSY21-00102"/>
    <s v="Nguyễn Thị Ngọc"/>
    <s v="Production"/>
    <x v="8"/>
    <x v="2"/>
    <d v="1996-10-10T00:00:00"/>
    <s v="0587142273"/>
    <x v="0"/>
    <d v="2021-05-28T00:00:00"/>
    <m/>
    <m/>
    <m/>
    <s v="Bình An"/>
    <s v="Dĩ An"/>
    <s v="Bình Dương"/>
    <s v="Hẻm 103, KP Bình Thung 1, Bình An, Dĩ An, Bình Dương"/>
    <m/>
  </r>
  <r>
    <n v="82"/>
    <s v="VPSY21-00103"/>
    <s v="Phan Thị Nguồn"/>
    <s v="Production"/>
    <x v="8"/>
    <x v="2"/>
    <d v="1997-07-20T00:00:00"/>
    <s v="0972796136"/>
    <x v="0"/>
    <d v="2021-05-28T00:00:00"/>
    <m/>
    <m/>
    <m/>
    <s v="Long Bình Tân"/>
    <s v="Biên Hòa"/>
    <s v="Đồng Nai"/>
    <s v="Long Bình Tân, Biên Hòa, Đồng Nai"/>
    <m/>
  </r>
  <r>
    <n v="83"/>
    <s v="VPSY21-00105"/>
    <s v="Nguyễn Hoàng Phương Thảo"/>
    <s v="Production"/>
    <x v="8"/>
    <x v="2"/>
    <d v="1987-01-20T00:00:00"/>
    <s v="0356628606"/>
    <x v="1"/>
    <d v="2021-05-28T00:00:00"/>
    <d v="2022-04-12T00:00:00"/>
    <s v="Volunteer resign"/>
    <m/>
    <s v="Trảng Dài"/>
    <s v="Biên Hòa"/>
    <s v="Đồng Nai"/>
    <s v="Tổ 14, KP4, Trảng Dài, Biên Hòa, Đồng Nai"/>
    <m/>
  </r>
  <r>
    <n v="84"/>
    <s v="VPSY21-00106"/>
    <s v="Huỳnh Văn Nghị"/>
    <s v="Production"/>
    <x v="8"/>
    <x v="2"/>
    <d v="1988-05-19T00:00:00"/>
    <s v="0798171161"/>
    <x v="0"/>
    <d v="2021-05-28T00:00:00"/>
    <m/>
    <m/>
    <m/>
    <s v="Long Hưng"/>
    <s v="Biên Hòa"/>
    <s v="Đồng Nai"/>
    <s v="158C Phước Hội, Long Hưng, Biên Hòa, Đồng Nai"/>
    <m/>
  </r>
  <r>
    <n v="85"/>
    <s v="VPSY21-00107"/>
    <s v="Quách Tấn Phục"/>
    <s v="Production"/>
    <x v="8"/>
    <x v="2"/>
    <d v="1991-06-18T00:00:00"/>
    <s v="0387568014"/>
    <x v="0"/>
    <d v="2021-05-28T00:00:00"/>
    <m/>
    <m/>
    <m/>
    <s v="An Bình"/>
    <s v="Biên Hòa"/>
    <s v="Đồng Nai"/>
    <s v="Kp3, An Bình, Biên Hòa, Đồng Nai"/>
    <m/>
  </r>
  <r>
    <n v="86"/>
    <s v="VPSY21-00133"/>
    <s v="Lâm Thị Cẩm Phương"/>
    <s v="Production"/>
    <x v="8"/>
    <x v="2"/>
    <d v="1994-05-30T00:00:00"/>
    <s v="0357803280"/>
    <x v="1"/>
    <d v="2021-06-03T00:00:00"/>
    <d v="2022-05-26T00:00:00"/>
    <s v="Not renew contract"/>
    <m/>
    <s v="Long Bình Tân"/>
    <s v="Biên Hòa"/>
    <s v="Đồng Nai"/>
    <s v="76/1 KP Long Điềm, Long Bình Tân, Biên Hòa, Đồng Nai"/>
    <s v="Hay ý kiến về công việc được giao."/>
  </r>
  <r>
    <n v="87"/>
    <s v="VPSY21-00166"/>
    <s v="Trần Thị Kim Trúc"/>
    <s v="Production"/>
    <x v="8"/>
    <x v="2"/>
    <d v="1999-10-12T00:00:00"/>
    <s v="0967204381"/>
    <x v="0"/>
    <d v="2021-06-18T00:00:00"/>
    <m/>
    <m/>
    <m/>
    <s v="Long Bình  "/>
    <s v="Biên Hòa"/>
    <s v="Đồng Nai"/>
    <s v="D456, KP.4, Long Bình, Biên Hòa, Đồng Nai"/>
    <m/>
  </r>
  <r>
    <n v="88"/>
    <s v="VPSY21-00170"/>
    <s v="Mai Nguyễn Vĩnh An"/>
    <s v="Production"/>
    <x v="8"/>
    <x v="2"/>
    <d v="1985-09-15T00:00:00"/>
    <s v="0374871232"/>
    <x v="1"/>
    <d v="2021-06-18T00:00:00"/>
    <m/>
    <m/>
    <m/>
    <s v="Tam Hiệp"/>
    <s v="Biên Hòa"/>
    <s v="Đồng Nai"/>
    <s v="934/6 Kp3, Tam Hiệp, Biên Hòa, Đồng Nai"/>
    <m/>
  </r>
  <r>
    <n v="89"/>
    <s v="VPSY21-00179"/>
    <s v="Lê Trọng Sỹ"/>
    <s v="Production"/>
    <x v="8"/>
    <x v="2"/>
    <d v="1992-06-04T00:00:00"/>
    <s v="0984262965"/>
    <x v="1"/>
    <d v="2021-06-22T00:00:00"/>
    <d v="2022-05-26T00:00:00"/>
    <s v="Not renew contract"/>
    <m/>
    <s v="Quang Vinh"/>
    <s v="Biên Hòa"/>
    <s v="Đồng Nai"/>
    <s v="8/9 Nguyễn Văn Trỗi, Quang Vinh, Biên Hòa, Đồng Nai"/>
    <s v="- 2 ngày nghỉ UP tháng 03_x000a_- Hay ý kiến về những vấn đề thông báo chung"/>
  </r>
  <r>
    <n v="90"/>
    <s v="VPSY21-00184"/>
    <s v="Phan Hồng Đào"/>
    <s v="Production"/>
    <x v="8"/>
    <x v="2"/>
    <d v="1996-09-01T00:00:00"/>
    <s v="0933296325"/>
    <x v="0"/>
    <d v="2021-06-25T00:00:00"/>
    <m/>
    <m/>
    <m/>
    <s v="An Hòa"/>
    <s v="Biên Hòa"/>
    <s v="Đồng Nai"/>
    <s v="486, Tổ 11, KP2, An Hòa, Biên Hòa, Đồng Nai"/>
    <m/>
  </r>
  <r>
    <n v="91"/>
    <s v="VPSY21-00186"/>
    <s v="Nguyễn Thị Anh Chi"/>
    <s v="Production"/>
    <x v="8"/>
    <x v="2"/>
    <d v="1981-08-05T00:00:00"/>
    <s v="0933041641"/>
    <x v="0"/>
    <d v="2021-06-25T00:00:00"/>
    <m/>
    <m/>
    <m/>
    <s v="Tân Biên"/>
    <s v="Biên Hòa"/>
    <s v="Đồng Nai"/>
    <s v="141D/6, KP6, Tân biên, Biên Hòa, Đồng Nai"/>
    <m/>
  </r>
  <r>
    <n v="92"/>
    <s v="VPSY21-00188"/>
    <s v="Ngô Ngọc Thắng"/>
    <s v="Production"/>
    <x v="8"/>
    <x v="2"/>
    <d v="1984-02-21T00:00:00"/>
    <s v="0813333727"/>
    <x v="1"/>
    <d v="2021-06-25T00:00:00"/>
    <d v="2022-04-25T00:00:00"/>
    <s v="Volunteer resign"/>
    <m/>
    <s v="Tân Biên"/>
    <s v="Biên Hòa"/>
    <s v="Đồng Nai"/>
    <s v="11/84 KP12, Hố Nai 1, Biên Hòa, Đồng Nai"/>
    <m/>
  </r>
  <r>
    <n v="93"/>
    <s v="VPSY21-00189"/>
    <s v="Nguyễn Quang Bình"/>
    <s v="Production"/>
    <x v="8"/>
    <x v="2"/>
    <d v="2002-12-04T00:00:00"/>
    <s v="0933319740"/>
    <x v="0"/>
    <d v="2021-06-25T00:00:00"/>
    <m/>
    <m/>
    <m/>
    <s v="An Hòa"/>
    <s v="Biên Hòa"/>
    <s v="Đồng Nai"/>
    <s v="496, KP3, An Hòa, Biên Hòa, Đồng Nai"/>
    <m/>
  </r>
  <r>
    <n v="94"/>
    <s v="VPSY21-00203"/>
    <s v="Lô Thị Ngân"/>
    <s v="Production"/>
    <x v="8"/>
    <x v="2"/>
    <d v="1988-11-17T00:00:00"/>
    <s v="0355148328"/>
    <x v="1"/>
    <d v="2021-06-28T00:00:00"/>
    <d v="2022-04-20T00:00:00"/>
    <s v="Volunteer resign"/>
    <m/>
    <s v="Long Bình"/>
    <s v="Biên Hòa"/>
    <s v="Đồng Nai"/>
    <s v="KP6, Long Bình, Biên Hòa, Đồng Nai"/>
    <m/>
  </r>
  <r>
    <n v="95"/>
    <s v="VPSY21-00205"/>
    <s v="Lê Quỳnh Trúc Diễm"/>
    <s v="Production"/>
    <x v="8"/>
    <x v="2"/>
    <d v="2001-01-29T00:00:00"/>
    <s v="0827540324"/>
    <x v="1"/>
    <d v="2021-06-28T00:00:00"/>
    <d v="2022-05-17T00:00:00"/>
    <s v="Volunteer resign"/>
    <m/>
    <s v="Tân Mai"/>
    <s v="Biên Hòa"/>
    <s v="Đồng Nai"/>
    <s v="26/02, KP5, Tân Mai, Biên Hòa, Đồng Nai"/>
    <m/>
  </r>
  <r>
    <n v="96"/>
    <s v="VPSY21-00207"/>
    <s v="Nguyễn Bảo Ngọc"/>
    <s v="Production"/>
    <x v="8"/>
    <x v="2"/>
    <d v="1998-07-29T00:00:00"/>
    <s v="0834911703"/>
    <x v="0"/>
    <d v="2021-06-28T00:00:00"/>
    <m/>
    <m/>
    <m/>
    <s v="Long Bình"/>
    <s v="Biên Hòa"/>
    <s v="Đồng Nai"/>
    <s v="C07, Kp3, Long Bình, Biên Hòa, Đồng Nai"/>
    <m/>
  </r>
  <r>
    <n v="97"/>
    <s v="VPSY21-00225"/>
    <s v="Bùi Đông Hải"/>
    <s v="Production"/>
    <x v="8"/>
    <x v="2"/>
    <d v="1984-07-11T00:00:00"/>
    <s v="0984644562"/>
    <x v="1"/>
    <d v="2021-07-03T00:00:00"/>
    <d v="2022-05-26T00:00:00"/>
    <s v="Not renew contract"/>
    <m/>
    <s v="Long Bình Tân"/>
    <s v="Biên Hòa"/>
    <s v="Đồng Nai"/>
    <s v="71/44/34/11 Tổ 10, KP1, Long Bình Tân, Biên Hòa, Đồng Nai"/>
    <s v="Không nhận thức được công việc đang thực hiện"/>
  </r>
  <r>
    <n v="98"/>
    <s v="VPSY21-00238"/>
    <s v="Nguyễn Trí Thông"/>
    <s v="Production"/>
    <x v="8"/>
    <x v="2"/>
    <d v="1981-03-15T00:00:00"/>
    <s v="0797484949"/>
    <x v="1"/>
    <d v="2021-07-10T00:00:00"/>
    <d v="2022-04-10T00:00:00"/>
    <s v="Not renew contract"/>
    <s v="Hay nghỉ đột xuất"/>
    <s v="Tân Bình"/>
    <s v="Vĩnh Cửu"/>
    <s v="Đồng Nai"/>
    <s v="Tân Triều, Tân Bình, Vĩnh Cửu, Đồng Nai"/>
    <m/>
  </r>
  <r>
    <n v="99"/>
    <s v="VPSY22-00018"/>
    <s v="Nguyễn Thị Mỵ"/>
    <s v="Production"/>
    <x v="8"/>
    <x v="2"/>
    <d v="1988-12-12T00:00:00"/>
    <n v="919980424"/>
    <x v="1"/>
    <d v="2022-02-18T00:00:00"/>
    <d v="2022-05-16T00:00:00"/>
    <s v="Volunteer resign"/>
    <m/>
    <s v="Hố Nai"/>
    <s v="Biên Hòa"/>
    <s v="Đồng Nai"/>
    <s v="Khu Phố 10, Phường Hố Nai, BH, ĐN"/>
    <m/>
  </r>
  <r>
    <n v="100"/>
    <s v="VPSY22-00019"/>
    <s v="Vũ Quang Duy"/>
    <s v="Production"/>
    <x v="8"/>
    <x v="2"/>
    <d v="1999-04-01T00:00:00"/>
    <n v="382190803"/>
    <x v="0"/>
    <d v="2022-02-18T00:00:00"/>
    <m/>
    <m/>
    <m/>
    <s v="xuyên mộc"/>
    <s v="Bà Rịa"/>
    <s v="Vũng Tàu"/>
    <s v="Âp Phú Bình, Huyện Xuyên Mộc, Tỉnh Bà Rịa Vũng Tàu"/>
    <m/>
  </r>
  <r>
    <n v="101"/>
    <s v="VPSY22-00024"/>
    <s v="Lê Trọng Sinh"/>
    <s v="Production"/>
    <x v="8"/>
    <x v="2"/>
    <d v="1995-02-14T00:00:00"/>
    <n v="865446402"/>
    <x v="0"/>
    <d v="2022-02-24T00:00:00"/>
    <m/>
    <m/>
    <m/>
    <s v="Ea Riêng"/>
    <s v="M'Đrak"/>
    <s v="Đak Lak"/>
    <s v="Thôn 15, Ea Riêng, M'Đrak, Đak Lak"/>
    <m/>
  </r>
  <r>
    <n v="102"/>
    <s v="VPSY22-00025"/>
    <s v="Trần Hoàng Nhân"/>
    <s v="Production"/>
    <x v="8"/>
    <x v="2"/>
    <d v="1999-07-17T00:00:00"/>
    <n v="937526832"/>
    <x v="1"/>
    <d v="2022-02-24T00:00:00"/>
    <d v="2022-05-04T00:00:00"/>
    <s v="Volunteer resign"/>
    <s v="Việc riêng"/>
    <s v="Long Bình Tân"/>
    <s v="Biên Hòa"/>
    <s v="Đồng Nai"/>
    <s v="Thái Hòa, Phường Long Bình Tân, Biên Hòa, Đồng Nai"/>
    <m/>
  </r>
  <r>
    <n v="103"/>
    <s v="VPSY22-00026"/>
    <s v="Lê Thanh Duy"/>
    <s v="Production"/>
    <x v="8"/>
    <x v="2"/>
    <d v="1994-09-21T00:00:00"/>
    <n v="931973297"/>
    <x v="1"/>
    <d v="2022-02-24T00:00:00"/>
    <m/>
    <m/>
    <m/>
    <s v="Bình Thắng"/>
    <s v="Dĩ An"/>
    <s v="Bình Dương"/>
    <s v="P. Bình Thắng, Tp. Dĩ An, Bình Dương"/>
    <m/>
  </r>
  <r>
    <n v="104"/>
    <s v="VPSY22-00027"/>
    <s v="Trần Hoàng Nam"/>
    <s v="Production"/>
    <x v="8"/>
    <x v="2"/>
    <d v="1994-04-13T00:00:00"/>
    <n v="373936110"/>
    <x v="1"/>
    <d v="2022-02-24T00:00:00"/>
    <d v="2022-05-09T00:00:00"/>
    <s v="Volunteer resign"/>
    <s v="Việc riêng"/>
    <s v="Quyết Thắng"/>
    <s v="Biên Hòa"/>
    <s v="Đồng Nai"/>
    <s v="5E/7, KP. Quyết Thắng, P. Bình Thắng, Tp. Dĩ An, Bình Dương"/>
    <m/>
  </r>
  <r>
    <n v="105"/>
    <s v="VPSY22-00028"/>
    <s v="Lê Qúy Đôn"/>
    <s v="Production"/>
    <x v="8"/>
    <x v="2"/>
    <d v="1978-08-31T00:00:00"/>
    <n v="978388552"/>
    <x v="1"/>
    <d v="2022-02-24T00:00:00"/>
    <d v="2022-05-24T00:00:00"/>
    <s v="Not renew contract"/>
    <s v="Làm việc thiếu cộng tác với trưởng chuyền."/>
    <s v="Vĩnh Thịnh"/>
    <s v="Lập Thạch"/>
    <s v="Vĩnh Phúc"/>
    <s v="Tổ dân phố Vĩnh Thịnh, TT Tân Thạch, Lập Thạch, Vĩnh Phúc"/>
    <s v="Làm việc thiếu cộng tác với trưởng chuyền."/>
  </r>
  <r>
    <n v="106"/>
    <s v="VPSY22-00033"/>
    <s v="Phạm Thị Duyên"/>
    <s v="Production"/>
    <x v="8"/>
    <x v="2"/>
    <d v="1995-09-30T00:00:00"/>
    <s v="0347252579"/>
    <x v="0"/>
    <d v="2022-03-02T00:00:00"/>
    <m/>
    <m/>
    <m/>
    <s v="Long Bình Tân"/>
    <s v="Biên Hòa"/>
    <s v="Đồng Nai"/>
    <s v="49/4 KP2 Phường Long Bình , BiÊn Hòa, Đồng Nai"/>
    <m/>
  </r>
  <r>
    <n v="107"/>
    <s v="VPSY22-00034"/>
    <s v="Lê Thành Long"/>
    <s v="Production"/>
    <x v="8"/>
    <x v="2"/>
    <d v="1995-03-27T00:00:00"/>
    <s v="0388880900"/>
    <x v="1"/>
    <d v="2022-03-02T00:00:00"/>
    <d v="2022-04-29T00:00:00"/>
    <s v="Volunteer resign"/>
    <s v="Việc riêng"/>
    <s v="Phước Tỉnh"/>
    <s v="Bà Rịa"/>
    <s v="Vũng Tàu"/>
    <s v="Phước An. Phước Tỉnh, Huyện Long Điền, Bà Rịa Vũng Tàu"/>
    <m/>
  </r>
  <r>
    <n v="108"/>
    <s v="VPSY22-00035"/>
    <s v="Trương Văn Minh"/>
    <s v="Production"/>
    <x v="8"/>
    <x v="2"/>
    <d v="1981-06-29T00:00:00"/>
    <s v="0398808448"/>
    <x v="0"/>
    <d v="2022-03-02T00:00:00"/>
    <m/>
    <m/>
    <m/>
    <s v="Tân Thạnh Tây"/>
    <s v="Mỏ Cày Bắc"/>
    <s v="Bến Tre"/>
    <s v="Âp sùng Tân. Xã Tân Thạnh Tây, Mỏ Cày Bắc, Bến Tre"/>
    <m/>
  </r>
  <r>
    <n v="109"/>
    <s v="VPSY22-00036"/>
    <s v="Nguyễn Lâm Cảnh Tiên"/>
    <s v="Production"/>
    <x v="8"/>
    <x v="2"/>
    <d v="1994-10-23T00:00:00"/>
    <s v="0369675532"/>
    <x v="0"/>
    <d v="2022-03-02T00:00:00"/>
    <m/>
    <m/>
    <m/>
    <s v="Xã Vĩnh Thời"/>
    <s v="Lai Vung"/>
    <s v="Đồng Tháp"/>
    <s v="ẤP Thới Mỹ 1, Xã Vĩnh Thời, Lai Vung, Đồng Tháp"/>
    <m/>
  </r>
  <r>
    <n v="110"/>
    <s v="VPSY22-00037"/>
    <s v="Nguyễn Thị Hiền"/>
    <s v="Production"/>
    <x v="8"/>
    <x v="2"/>
    <d v="1985-03-24T00:00:00"/>
    <s v="0905595513"/>
    <x v="0"/>
    <d v="2022-03-02T00:00:00"/>
    <m/>
    <m/>
    <m/>
    <s v="Xã An Nhơn"/>
    <s v="Thạnh Phú"/>
    <s v="Bến Tre"/>
    <s v="Xã An Nhơn, Huyện Thạnh Phú, Bến Tre"/>
    <m/>
  </r>
  <r>
    <n v="111"/>
    <s v="VPSY22-00038"/>
    <s v="Nguyễn Trung Nam"/>
    <s v="Production"/>
    <x v="8"/>
    <x v="2"/>
    <d v="2000-03-02T00:00:00"/>
    <s v="0335819684"/>
    <x v="1"/>
    <d v="2022-03-02T00:00:00"/>
    <m/>
    <m/>
    <m/>
    <s v="Xuân Phú"/>
    <s v="Xuân Lộc"/>
    <s v="Đồng Nai"/>
    <s v="ÂP Bình Sinh 2, Xuân Phú, Xuân Lộc, Đồng Nai"/>
    <m/>
  </r>
  <r>
    <n v="112"/>
    <s v="VPSY22-00039"/>
    <s v="Lê Đình Tâm"/>
    <s v="Production"/>
    <x v="8"/>
    <x v="2"/>
    <d v="1995-06-03T00:00:00"/>
    <s v="0364608607"/>
    <x v="1"/>
    <d v="2022-03-02T00:00:00"/>
    <m/>
    <m/>
    <m/>
    <s v="Xuân Phú"/>
    <s v="Xuân Lộc"/>
    <s v="Đồng Nai"/>
    <s v="ÂP Bình Sinh 2, Xuân Phú, Xuân Lộc, Đồng Nai"/>
    <m/>
  </r>
  <r>
    <n v="113"/>
    <s v="VPSY22-00040"/>
    <s v="Đặng Đức Đạt"/>
    <s v="Production"/>
    <x v="8"/>
    <x v="2"/>
    <d v="2000-04-10T00:00:00"/>
    <s v="039991243"/>
    <x v="1"/>
    <d v="2022-03-02T00:00:00"/>
    <m/>
    <m/>
    <m/>
    <s v="Xuân Phú"/>
    <s v="Xuân Lộc"/>
    <s v="Đồng Nai"/>
    <s v="ÂP Bình Sinh 2, Xuân Phú, Xuân Lộc, Đồng Nai"/>
    <m/>
  </r>
  <r>
    <n v="114"/>
    <s v="VPSY22-00041"/>
    <s v="Đoàn Tuấn Anh"/>
    <s v="Production"/>
    <x v="8"/>
    <x v="2"/>
    <d v="1990-08-03T00:00:00"/>
    <s v="0967859099"/>
    <x v="0"/>
    <d v="2022-03-02T00:00:00"/>
    <m/>
    <m/>
    <m/>
    <s v="Trảng Dài"/>
    <s v="Biên Hòa"/>
    <s v="Đồng Nai"/>
    <s v="87K,KP2, Trảng Dài, Biên Hòa, Đồng Nai"/>
    <m/>
  </r>
  <r>
    <n v="115"/>
    <s v="VPSY22-00042"/>
    <s v="Lê Thị Quỳnh Giang"/>
    <s v="Production"/>
    <x v="8"/>
    <x v="2"/>
    <d v="1981-01-20T00:00:00"/>
    <s v="0332771710"/>
    <x v="1"/>
    <d v="2022-03-02T00:00:00"/>
    <d v="2022-05-16T00:00:00"/>
    <s v="Volunteer resign"/>
    <m/>
    <s v="An Hòa"/>
    <s v="Biên Hòa"/>
    <s v="Đồng Nai"/>
    <s v="35/15/KP4 An Hòa, Biên Hòa, Đồng Nai"/>
    <m/>
  </r>
  <r>
    <n v="116"/>
    <s v="VPSY22-00010"/>
    <s v="Đàm Văn Thắng"/>
    <s v="Production"/>
    <x v="8"/>
    <x v="2"/>
    <d v="1979-10-21T00:00:00"/>
    <s v="0989473550"/>
    <x v="1"/>
    <d v="2022-02-15T00:00:00"/>
    <d v="2022-05-13T00:00:00"/>
    <s v="Volunteer resign"/>
    <m/>
    <s v="Phú La"/>
    <s v="Hà Đông"/>
    <s v="Hà Nội"/>
    <s v="Phường Phú La, Hà Đông, Hà Nội"/>
    <m/>
  </r>
  <r>
    <n v="117"/>
    <s v="VPSY22-00011"/>
    <s v="Nguyễn Chí Thắng"/>
    <s v="Production"/>
    <x v="8"/>
    <x v="2"/>
    <d v="1988-01-01T00:00:00"/>
    <s v="0879718642"/>
    <x v="0"/>
    <d v="2022-02-15T00:00:00"/>
    <m/>
    <m/>
    <m/>
    <s v="Lộc Qưới"/>
    <s v="Tri Tôn"/>
    <s v="An Giang"/>
    <s v="Âp Vĩnh Qưới, Xã Lộc Qưới, Tri Tôn, An Giang"/>
    <m/>
  </r>
  <r>
    <n v="118"/>
    <s v="VPSY22-00012"/>
    <s v="Nguyễn Thanh Hùng"/>
    <s v="Production"/>
    <x v="8"/>
    <x v="2"/>
    <d v="2001-04-17T00:00:00"/>
    <s v="0367862524"/>
    <x v="1"/>
    <d v="2022-02-15T00:00:00"/>
    <d v="2022-05-15T00:00:00"/>
    <s v="Not renew contract"/>
    <s v="Làm việc không tốt"/>
    <s v="An Bình"/>
    <s v="Biên Hòa"/>
    <s v="Đồng Nai"/>
    <s v="1/37b, kp8,Phường An Bình, BH-Đồng Nai"/>
    <m/>
  </r>
  <r>
    <n v="119"/>
    <s v="VPSY22-00015"/>
    <s v="Dương Thị Ngọc Son"/>
    <s v="Production"/>
    <x v="8"/>
    <x v="2"/>
    <d v="2003-08-15T00:00:00"/>
    <s v="0356051891"/>
    <x v="1"/>
    <d v="2022-02-15T00:00:00"/>
    <d v="2022-05-10T00:00:00"/>
    <s v="Volunteer resign"/>
    <s v="Việc riêng"/>
    <s v="An Hòa"/>
    <s v="Biên Hòa"/>
    <s v="Đồng Nai"/>
    <s v="35/15/KP4 An Hòa, Biên Hòa, Đồng Nai"/>
    <m/>
  </r>
  <r>
    <n v="120"/>
    <s v="VPSY19-00156"/>
    <s v="Gịp Lương Quang"/>
    <s v="Production"/>
    <x v="8"/>
    <x v="2"/>
    <d v="1995-03-04T00:00:00"/>
    <s v="0388191778"/>
    <x v="0"/>
    <d v="2022-02-28T00:00:00"/>
    <m/>
    <m/>
    <m/>
    <s v="An Bình"/>
    <s v="Biên Hòa"/>
    <s v="Đồng Nai"/>
    <s v="83/3 KP3, Phường An Bình, BH-Đồng Nai"/>
    <m/>
  </r>
  <r>
    <n v="121"/>
    <s v="VPSY22-00030"/>
    <s v="Nguyễn Kim Khuê"/>
    <s v="Production"/>
    <x v="8"/>
    <x v="2"/>
    <d v="1996-10-11T00:00:00"/>
    <s v="0901633792"/>
    <x v="0"/>
    <d v="2022-02-28T00:00:00"/>
    <m/>
    <m/>
    <m/>
    <s v="Tân BiÊn"/>
    <s v="Biên Hòa"/>
    <s v="Đồng Nai"/>
    <s v="50/1 KP8A, P. Tân Biên, Biên Hòa, Đồng Nai"/>
    <m/>
  </r>
  <r>
    <n v="122"/>
    <s v="VPSY21-00234"/>
    <s v="Nguyễn Văn Vững"/>
    <s v="Production"/>
    <x v="8"/>
    <x v="2"/>
    <d v="1991-01-16T00:00:00"/>
    <s v="0348500103"/>
    <x v="1"/>
    <d v="2022-02-28T00:00:00"/>
    <d v="2022-05-09T00:00:00"/>
    <s v="Volunteer resign"/>
    <s v="Việc riêng"/>
    <s v="Diên Ngọc"/>
    <s v="Diễn Châu"/>
    <s v="Nghệ An"/>
    <s v="Diên Ngọc, Diễn Châu, Nghệ An"/>
    <m/>
  </r>
  <r>
    <n v="123"/>
    <s v="VPSY22-00050"/>
    <s v="Lê Bút Quất"/>
    <s v="Production"/>
    <x v="8"/>
    <x v="2"/>
    <d v="1991-06-28T00:00:00"/>
    <s v="0969828196"/>
    <x v="1"/>
    <d v="2022-03-08T00:00:00"/>
    <d v="2022-04-18T00:00:00"/>
    <s v="Volunteer resign"/>
    <s v="Việc riêng"/>
    <s v="Long Bình"/>
    <s v="Biên Hòa"/>
    <s v="Đồng Nai"/>
    <s v="Phường Long Bình, BH-ĐN"/>
    <m/>
  </r>
  <r>
    <n v="124"/>
    <s v="VPSY22-00051"/>
    <s v="Châu Thị Nhật Bằng"/>
    <s v="Production"/>
    <x v="8"/>
    <x v="2"/>
    <d v="1985-09-20T00:00:00"/>
    <s v="0934984542"/>
    <x v="0"/>
    <d v="2022-03-08T00:00:00"/>
    <m/>
    <m/>
    <m/>
    <s v="Bình Đa"/>
    <s v="Biên Hòa"/>
    <s v="Đồng Nai"/>
    <s v="111/4 KP3, Phường Bình Đa , BH-ĐN"/>
    <m/>
  </r>
  <r>
    <n v="125"/>
    <s v="VPSY22-00055"/>
    <s v="Nguyễn Thị Như Hậu"/>
    <s v="Production"/>
    <x v="8"/>
    <x v="2"/>
    <d v="1990-05-29T00:00:00"/>
    <s v="0981806126"/>
    <x v="0"/>
    <d v="2022-03-08T00:00:00"/>
    <m/>
    <m/>
    <m/>
    <s v="Trảng Dài"/>
    <s v="Biên Hòa"/>
    <s v="Đồng Nai"/>
    <s v="620/117 Đồng Khởi, KP1, Trảng Dài, BH-ĐN"/>
    <m/>
  </r>
  <r>
    <n v="126"/>
    <s v="VPSY22-00057"/>
    <s v="Hàn Thị Cẩm Tú"/>
    <s v="Production"/>
    <x v="8"/>
    <x v="2"/>
    <d v="1995-08-01T00:00:00"/>
    <s v="0928702965"/>
    <x v="1"/>
    <d v="2022-03-08T00:00:00"/>
    <d v="2022-05-26T00:00:00"/>
    <s v="Not renew contract"/>
    <m/>
    <s v="Bửu Long"/>
    <s v="Biên Hòa"/>
    <s v="Đồng Nai"/>
    <s v="21/11/KP1,P.Bửu Long, Biên Hòa, Đồng Nai"/>
    <s v="Nghỉ không lý do ( sau đó mang giấy bệnh vào nộp)"/>
  </r>
  <r>
    <n v="127"/>
    <s v="VPSY22-00058"/>
    <s v="Tống Minh Trung"/>
    <s v="Production"/>
    <x v="8"/>
    <x v="2"/>
    <d v="1999-04-03T00:00:00"/>
    <s v="0968149107"/>
    <x v="1"/>
    <d v="2022-03-08T00:00:00"/>
    <d v="2022-04-28T00:00:00"/>
    <s v="Volunteer resign"/>
    <s v="Việc riêng"/>
    <s v="Bửu Hòa"/>
    <s v="Biên Hòa"/>
    <s v="Đồng Nai"/>
    <s v="K2/5B Tân Bản, Bửu Hòa, Biên Hòa, Đồng Nai"/>
    <m/>
  </r>
  <r>
    <n v="128"/>
    <s v="VPSY22-00061"/>
    <s v="Bế Ích Hiếu"/>
    <s v="Production"/>
    <x v="8"/>
    <x v="2"/>
    <d v="1983-10-07T00:00:00"/>
    <s v="0833889910"/>
    <x v="0"/>
    <d v="2022-03-08T00:00:00"/>
    <m/>
    <m/>
    <m/>
    <s v="An Bình"/>
    <s v="Biên Hòa"/>
    <s v="Đồng Nai"/>
    <s v="C16, KT5, An Bình, Biên Hòa, Đồng Nai"/>
    <m/>
  </r>
  <r>
    <n v="129"/>
    <s v="VPSY22-00063"/>
    <s v="Đỗ Thị Trang"/>
    <s v="Production"/>
    <x v="8"/>
    <x v="2"/>
    <d v="1987-01-24T00:00:00"/>
    <s v="0979026041"/>
    <x v="1"/>
    <d v="2022-03-08T00:00:00"/>
    <d v="2022-04-22T00:00:00"/>
    <s v="Volunteer resign"/>
    <s v="Việc riêng"/>
    <s v="Sông Trầu"/>
    <s v="Trảng Bom"/>
    <s v="Đồng Nai"/>
    <s v="025 Tổ 2. Xã Sông Trầu, huyện Trảng Bom, Đồng Nai"/>
    <m/>
  </r>
  <r>
    <n v="130"/>
    <s v="VPSY22-00066"/>
    <s v="Nguyễn Minh Sáng"/>
    <s v="Production"/>
    <x v="8"/>
    <x v="2"/>
    <d v="1992-01-01T00:00:00"/>
    <s v="0908738267"/>
    <x v="1"/>
    <d v="2022-03-08T00:00:00"/>
    <d v="2022-05-26T00:00:00"/>
    <s v="Not renew contract"/>
    <m/>
    <s v="Mỹ Tú"/>
    <s v="Sóc Trăng"/>
    <s v="Sóc Trăng"/>
    <s v="Ấp Hương Hòa 2, Hưng Phú, Mỹ Tú, Tp. Sóc Trăng, Sóc Trăng"/>
    <s v="- 1 ngày nghỉ UP tháng 03_x000a_- Không nhiệt tình trong công việc._x000a_- Kén lựa trưởng chuyền._x000a_- Quan hệ không tốt với đồng nghiệp."/>
  </r>
  <r>
    <n v="131"/>
    <s v="VPSY22-00067"/>
    <s v="Phan Thị Tuyết Nhung"/>
    <s v="Production"/>
    <x v="8"/>
    <x v="2"/>
    <d v="1998-10-22T00:00:00"/>
    <s v="0934362342"/>
    <x v="0"/>
    <d v="2022-03-08T00:00:00"/>
    <m/>
    <m/>
    <m/>
    <s v="Hố Nai"/>
    <s v="Biên Hòa"/>
    <s v="Đồng Nai"/>
    <s v="66/59, kp.10, P. Hố Nai, Biên Hòa, Đồng Nai"/>
    <m/>
  </r>
  <r>
    <n v="132"/>
    <s v="VPSY22-00068"/>
    <s v="Mai Thị Ngọc Ánh"/>
    <s v="Production"/>
    <x v="8"/>
    <x v="2"/>
    <d v="1981-09-26T00:00:00"/>
    <s v="0908063071"/>
    <x v="1"/>
    <d v="2022-03-08T00:00:00"/>
    <d v="2022-05-26T00:00:00"/>
    <s v="Not renew contract"/>
    <m/>
    <s v="An Bình"/>
    <s v="Biên Hòa"/>
    <s v="Đồng Nai"/>
    <s v="44 KP.11, P. An Bình, Biên Hòa, Đồng Nai"/>
    <s v="_ Không đủ sức khỏe: thường xuyên nghỉ bệnh ( Nghỉ có báo )"/>
  </r>
  <r>
    <n v="133"/>
    <s v="VPSY22-00069"/>
    <s v="Nguyễn Tấn Hảo"/>
    <s v="Production"/>
    <x v="8"/>
    <x v="2"/>
    <d v="1997-12-18T00:00:00"/>
    <s v="0365081411"/>
    <x v="0"/>
    <d v="2022-03-08T00:00:00"/>
    <m/>
    <m/>
    <m/>
    <s v="Hảo Tây"/>
    <s v="Hoài An"/>
    <s v="Bình Định"/>
    <s v="Vạn Trung, Hảo Tây, Hoài An, Bình Định"/>
    <m/>
  </r>
  <r>
    <n v="134"/>
    <s v="VPSY22-00072"/>
    <s v="Nguyễn Thành Hiệp"/>
    <s v="Production"/>
    <x v="8"/>
    <x v="2"/>
    <d v="1986-08-15T00:00:00"/>
    <s v="0933705108"/>
    <x v="1"/>
    <d v="2022-03-08T00:00:00"/>
    <d v="2022-05-26T00:00:00"/>
    <s v="Not renew contract"/>
    <m/>
    <s v="Tam Hiệp"/>
    <s v="Biên Hòa"/>
    <s v="Đồng Nai"/>
    <s v="101/11 KP.2, P. Tam Hiệp, Biên Hòa, Đồng Nai"/>
    <s v="_ Không nhiệt tình trong công việc._x000a__ Quan hệ không tốt với đồng nghiệp."/>
  </r>
  <r>
    <n v="135"/>
    <s v="VPSY22-00081"/>
    <s v="Lê Đình Ngọc Khánh"/>
    <s v="Production"/>
    <x v="8"/>
    <x v="2"/>
    <d v="1995-03-25T00:00:00"/>
    <s v="0396852168"/>
    <x v="0"/>
    <d v="2022-03-14T00:00:00"/>
    <m/>
    <m/>
    <m/>
    <s v="Nam Cát Tiên"/>
    <s v="Tân Phú"/>
    <s v="Đồng Nai"/>
    <s v="Ấp 2, xã Nam Cát Tiên, Tân Phú, Đồng Nai"/>
    <m/>
  </r>
  <r>
    <n v="136"/>
    <s v="VPSY22-00082"/>
    <s v="Nguyễn Văn Dũng"/>
    <s v="Production"/>
    <x v="8"/>
    <x v="2"/>
    <d v="2003-06-02T00:00:00"/>
    <s v="0865195325"/>
    <x v="1"/>
    <d v="2022-03-14T00:00:00"/>
    <d v="2022-05-26T00:00:00"/>
    <s v="Not renew contract"/>
    <m/>
    <s v="Đạ Rsal, "/>
    <s v=" Đam Rông"/>
    <s v=" Lâm Đồng"/>
    <s v="Đạ Rsal, Đam Rông, Lâm Đồng"/>
    <s v="- Tháng 3 nghỉ 2 ngày UP, tháng 05 nghỉ 1 ngày UP_x000a_- Bị nhắc nhở về BHLĐ cũng như an toàn phòng chống Covid"/>
  </r>
  <r>
    <n v="137"/>
    <s v="VPSY22-00083"/>
    <s v="Lâm Thị Bích Thảo"/>
    <s v="Production"/>
    <x v="8"/>
    <x v="2"/>
    <d v="1997-08-26T00:00:00"/>
    <s v="0374950618"/>
    <x v="1"/>
    <d v="2022-03-14T00:00:00"/>
    <d v="2022-05-26T00:00:00"/>
    <s v="Not renew contract"/>
    <m/>
    <s v="Xã H Bông,"/>
    <s v=" H. Chư Sê"/>
    <s v=" Gia Lai"/>
    <s v="Xã H Bông, H. Chư Sê, Gia Lai"/>
    <s v="- 1 ngày nghỉ UP do đi làm trể_x000a_- Bị nhắc nhở về BHLĐ cũng như an toàn phòng chống Covid"/>
  </r>
  <r>
    <n v="138"/>
    <s v="VPSY22-00084"/>
    <s v="Phạm Xuân Mạnh"/>
    <s v="Production"/>
    <x v="8"/>
    <x v="2"/>
    <d v="1988-08-16T00:00:00"/>
    <s v="0986208227"/>
    <x v="0"/>
    <d v="2022-03-14T00:00:00"/>
    <m/>
    <m/>
    <m/>
    <s v="Diễn Ngọc"/>
    <s v=" Diễn Châu"/>
    <s v=" Nghệ An"/>
    <s v="Diễn Ngọc, Diễn Châu, Nghệ An"/>
    <m/>
  </r>
  <r>
    <n v="139"/>
    <s v="VPSY22-00090"/>
    <s v="Nguyễn Hoàng Thiên Trang"/>
    <s v="Production"/>
    <x v="8"/>
    <x v="2"/>
    <d v="1995-12-21T00:00:00"/>
    <s v="0907399741"/>
    <x v="0"/>
    <d v="2022-03-14T00:00:00"/>
    <m/>
    <m/>
    <m/>
    <s v="Tam Hòa"/>
    <s v="Biên Hòa"/>
    <s v="Đồng Nai"/>
    <s v="72/56 Tổ 19, KP.1, Tam Hòa, Tp. Biên Hòa, ĐN"/>
    <m/>
  </r>
  <r>
    <n v="140"/>
    <s v="VPSY22-00096"/>
    <s v="Dương Thị Hằng"/>
    <s v="Production"/>
    <x v="8"/>
    <x v="2"/>
    <d v="1995-12-28T00:00:00"/>
    <s v="0364819462"/>
    <x v="0"/>
    <d v="2022-03-17T00:00:00"/>
    <m/>
    <m/>
    <m/>
    <s v="Tân Hiệp"/>
    <s v="Biên Hòa"/>
    <s v="Đồng Nai"/>
    <s v="KP.5, Tân Hiệp, Biên Hòa, Đồng Nai"/>
    <m/>
  </r>
  <r>
    <n v="141"/>
    <s v="VPSY22-00097"/>
    <s v="Trịnh Thị Liên"/>
    <s v="Production"/>
    <x v="8"/>
    <x v="2"/>
    <d v="1993-10-19T00:00:00"/>
    <s v="0866129605"/>
    <x v="0"/>
    <d v="2022-03-17T00:00:00"/>
    <m/>
    <m/>
    <m/>
    <s v="Tân Hiệp"/>
    <s v="Biên Hòa"/>
    <s v="Đồng Nai"/>
    <s v="KP.5, Tân Hiệp, Biên Hòa, Đồng Nai"/>
    <m/>
  </r>
  <r>
    <n v="142"/>
    <s v="VPSY22-00099"/>
    <s v="Mai Hưng Duy "/>
    <s v="Production"/>
    <x v="8"/>
    <x v="2"/>
    <d v="2000-11-10T00:00:00"/>
    <s v="0354790151"/>
    <x v="1"/>
    <d v="2022-03-17T00:00:00"/>
    <d v="2022-06-01T00:00:00"/>
    <m/>
    <m/>
    <s v="Long Bình Tân"/>
    <s v="Biên Hòa"/>
    <s v="Đồng Nai"/>
    <s v="KP.1, Long Bình Tân, Biên Hòa, Đồng Nai"/>
    <m/>
  </r>
  <r>
    <n v="143"/>
    <s v="VPSY22-00100"/>
    <s v="Phạm Văn Khánh "/>
    <s v="Production"/>
    <x v="8"/>
    <x v="2"/>
    <d v="2001-08-29T00:00:00"/>
    <s v="0385234238"/>
    <x v="0"/>
    <d v="2022-03-17T00:00:00"/>
    <m/>
    <m/>
    <m/>
    <s v="Long Bình Tân"/>
    <s v="Biên Hòa"/>
    <s v="Đồng Nai"/>
    <s v="KP.1, Long Bình Tân, Biên Hòa, Đồng Nai"/>
    <m/>
  </r>
  <r>
    <n v="144"/>
    <s v="VPSY22-00101"/>
    <s v="Nguyễn Khánh Ngọc"/>
    <s v="Production"/>
    <x v="8"/>
    <x v="2"/>
    <d v="2001-12-19T00:00:00"/>
    <s v="0394711593"/>
    <x v="0"/>
    <d v="2022-03-17T00:00:00"/>
    <m/>
    <m/>
    <m/>
    <s v="Tam Hiệp"/>
    <s v="Biên Hòa"/>
    <s v="Đồng Nai"/>
    <s v="108A/3 Tam Hòa, Hiệp Hòa, Biên Hòa, Đồng Nai"/>
    <m/>
  </r>
  <r>
    <n v="145"/>
    <s v="VPSY22-00102"/>
    <s v="Nguyễn Ngọc Phú"/>
    <s v="Production"/>
    <x v="8"/>
    <x v="2"/>
    <d v="1989-09-20T00:00:00"/>
    <s v="0919519794"/>
    <x v="0"/>
    <d v="2022-03-17T00:00:00"/>
    <m/>
    <m/>
    <m/>
    <s v="Tân Hiệp"/>
    <s v="Biên Hòa"/>
    <s v="Đồng Nai"/>
    <s v="D7/5 KP.4, P. Tân Hiệp, Biên Hoà, Đồng Nai"/>
    <m/>
  </r>
  <r>
    <n v="146"/>
    <s v="VPSY22-00103"/>
    <s v="Lê Xuân Huân"/>
    <s v="Production"/>
    <x v="8"/>
    <x v="2"/>
    <d v="1991-05-29T00:00:00"/>
    <s v="0976677816"/>
    <x v="0"/>
    <d v="2022-03-17T00:00:00"/>
    <m/>
    <m/>
    <m/>
    <s v="Tam Hiệp"/>
    <s v="Biên Hòa"/>
    <s v="Đồng Nai"/>
    <s v="36/18 P. Tam Hiệp, Tp Biên Hoà, Đồng Nai"/>
    <m/>
  </r>
  <r>
    <n v="147"/>
    <s v="VPSY22-00106"/>
    <s v="Trần Quốc Khánh"/>
    <s v="Production"/>
    <x v="8"/>
    <x v="2"/>
    <d v="2001-03-25T00:00:00"/>
    <s v="0379351752"/>
    <x v="1"/>
    <d v="2022-03-17T00:00:00"/>
    <d v="2022-05-26T00:00:00"/>
    <s v="Not renew contract"/>
    <m/>
    <s v="Xuân Phú"/>
    <s v="Xuân Lộc"/>
    <s v="Đồng Nai"/>
    <s v="Ấp Bình Tiến, Xuân Phú, Xuân Lộc, Đồng Nai"/>
    <s v="- Tháng 04 nghỉ 1 ngày UP_x000a_- Bị nhắc nhở BHLĐ"/>
  </r>
  <r>
    <n v="148"/>
    <s v="VPSY21-00206"/>
    <s v="Phạm Huyền Trang"/>
    <s v="Production"/>
    <x v="8"/>
    <x v="2"/>
    <d v="1999-02-09T00:00:00"/>
    <s v="0879545833"/>
    <x v="1"/>
    <d v="2021-06-28T00:00:00"/>
    <d v="2022-01-01T00:00:00"/>
    <s v="Volunteer resign"/>
    <m/>
    <m/>
    <m/>
    <m/>
    <m/>
    <m/>
  </r>
  <r>
    <n v="149"/>
    <s v="VPSY21-00217"/>
    <s v="Nguyễn Hữu Hương"/>
    <s v="Production"/>
    <x v="8"/>
    <x v="2"/>
    <d v="1978-08-29T00:00:00"/>
    <s v="0921504832"/>
    <x v="1"/>
    <d v="2021-07-01T00:00:00"/>
    <d v="2022-01-01T00:00:00"/>
    <s v="Volunteer resign"/>
    <m/>
    <m/>
    <m/>
    <m/>
    <m/>
    <m/>
  </r>
  <r>
    <n v="150"/>
    <m/>
    <s v="Nguyễn Văn Đạo"/>
    <s v="Production"/>
    <x v="8"/>
    <x v="2"/>
    <n v="34170"/>
    <s v="0937291358"/>
    <x v="1"/>
    <d v="2021-07-10T00:00:00"/>
    <d v="2022-01-11T00:00:00"/>
    <s v="Volunteer resign"/>
    <m/>
    <m/>
    <m/>
    <m/>
    <m/>
    <m/>
  </r>
  <r>
    <n v="151"/>
    <s v="VPSY20-00166"/>
    <s v="Nguyễn Minh Đức"/>
    <s v="Production"/>
    <x v="8"/>
    <x v="2"/>
    <n v="31123"/>
    <s v="0938 701878"/>
    <x v="1"/>
    <d v="2021-04-22T00:00:00"/>
    <d v="2022-01-23T00:00:00"/>
    <s v="Volunteer resign"/>
    <m/>
    <m/>
    <m/>
    <m/>
    <m/>
    <m/>
  </r>
  <r>
    <n v="152"/>
    <s v="VPSY21-00172"/>
    <s v="Trương Công Sau"/>
    <s v="Production"/>
    <x v="8"/>
    <x v="2"/>
    <d v="1996-01-17T00:00:00"/>
    <s v="0393814448"/>
    <x v="1"/>
    <d v="2021-06-18T00:00:00"/>
    <d v="2022-01-23T00:00:00"/>
    <s v="Volunteer resign"/>
    <m/>
    <m/>
    <m/>
    <m/>
    <m/>
    <m/>
  </r>
  <r>
    <n v="153"/>
    <s v="VPSY19-00165"/>
    <s v="Nông Văn Quyết"/>
    <s v="Production"/>
    <x v="8"/>
    <x v="2"/>
    <d v="1995-08-03T00:00:00"/>
    <s v="0333142470"/>
    <x v="1"/>
    <d v="2021-04-22T00:00:00"/>
    <d v="2022-01-27T00:00:00"/>
    <s v="Volunteer resign"/>
    <m/>
    <m/>
    <m/>
    <m/>
    <m/>
    <m/>
  </r>
  <r>
    <n v="154"/>
    <s v="VPSY21-00100"/>
    <s v="Nguyễn Trọng Đình Mẫn"/>
    <s v="Production"/>
    <x v="8"/>
    <x v="2"/>
    <d v="1987-09-03T00:00:00"/>
    <s v="0859129667"/>
    <x v="1"/>
    <d v="2021-05-28T00:00:00"/>
    <d v="2022-02-14T00:00:00"/>
    <s v="Volunteer resign"/>
    <m/>
    <m/>
    <m/>
    <m/>
    <m/>
    <m/>
  </r>
  <r>
    <n v="155"/>
    <s v="VPSY21-00152"/>
    <s v="Nguyễn Tuấn Anh"/>
    <s v="Production"/>
    <x v="8"/>
    <x v="2"/>
    <d v="2002-03-13T00:00:00"/>
    <s v="0913736576"/>
    <x v="1"/>
    <d v="2021-06-10T00:00:00"/>
    <d v="2022-02-14T00:00:00"/>
    <s v="Volunteer resign"/>
    <m/>
    <m/>
    <m/>
    <m/>
    <m/>
    <m/>
  </r>
  <r>
    <n v="156"/>
    <s v="VPSY21-00154 "/>
    <s v="H Bun Thón Êban"/>
    <s v="Production"/>
    <x v="8"/>
    <x v="2"/>
    <d v="1995-01-01T00:00:00"/>
    <s v="0377899174"/>
    <x v="1"/>
    <d v="2021-06-10T00:00:00"/>
    <d v="2022-02-14T00:00:00"/>
    <s v="Volunteer resign"/>
    <m/>
    <m/>
    <m/>
    <m/>
    <m/>
    <m/>
  </r>
  <r>
    <n v="157"/>
    <s v="VPSY21-00213"/>
    <s v="Phạm Thị Gấm"/>
    <s v="Production"/>
    <x v="8"/>
    <x v="2"/>
    <d v="1993-11-15T00:00:00"/>
    <s v="0984237493"/>
    <x v="1"/>
    <d v="2021-07-01T00:00:00"/>
    <d v="2022-02-14T00:00:00"/>
    <s v="Volunteer resign"/>
    <m/>
    <m/>
    <m/>
    <m/>
    <m/>
    <m/>
  </r>
  <r>
    <n v="158"/>
    <s v="VPSY21-00215"/>
    <s v="Văn Đức Nguyên"/>
    <s v="Production"/>
    <x v="8"/>
    <x v="2"/>
    <d v="1981-08-10T00:00:00"/>
    <s v="0964692281"/>
    <x v="1"/>
    <d v="2021-07-01T00:00:00"/>
    <d v="2022-02-14T00:00:00"/>
    <s v="Volunteer resign"/>
    <m/>
    <m/>
    <m/>
    <m/>
    <m/>
    <m/>
  </r>
  <r>
    <n v="159"/>
    <s v="VPSY21-00218"/>
    <s v="Nguyễn Thị Ngọc Loan"/>
    <s v="Production"/>
    <x v="8"/>
    <x v="2"/>
    <d v="1986-02-01T00:00:00"/>
    <s v="0785873305"/>
    <x v="1"/>
    <d v="2021-07-01T00:00:00"/>
    <d v="2022-02-14T00:00:00"/>
    <s v="Volunteer resign"/>
    <m/>
    <m/>
    <m/>
    <m/>
    <m/>
    <m/>
  </r>
  <r>
    <n v="160"/>
    <m/>
    <s v="Nguyễn Thị Bích Chi"/>
    <s v="Production"/>
    <x v="8"/>
    <x v="2"/>
    <d v="1990-02-20T00:00:00"/>
    <s v="0981758410"/>
    <x v="1"/>
    <d v="2021-07-10T00:00:00"/>
    <d v="2022-02-14T00:00:00"/>
    <s v="Volunteer resign"/>
    <m/>
    <m/>
    <m/>
    <m/>
    <m/>
    <m/>
  </r>
  <r>
    <n v="161"/>
    <m/>
    <s v="Phạm Bá Hưng"/>
    <s v="Production"/>
    <x v="8"/>
    <x v="2"/>
    <d v="1990-05-10T00:00:00"/>
    <s v="0967909017"/>
    <x v="1"/>
    <d v="2021-07-10T00:00:00"/>
    <d v="2022-02-14T00:00:00"/>
    <s v="Volunteer resign"/>
    <m/>
    <m/>
    <m/>
    <m/>
    <m/>
    <m/>
  </r>
  <r>
    <n v="162"/>
    <s v="VPSY21-00216"/>
    <s v="Nguyễn Xuân Quảng"/>
    <s v="Production"/>
    <x v="8"/>
    <x v="2"/>
    <d v="1986-05-12T00:00:00"/>
    <s v="0974635262"/>
    <x v="1"/>
    <d v="2021-07-01T00:00:00"/>
    <d v="2022-02-14T00:00:00"/>
    <s v="Volunteer resign"/>
    <m/>
    <m/>
    <m/>
    <m/>
    <m/>
    <m/>
  </r>
  <r>
    <n v="163"/>
    <s v="VPSY21-00167"/>
    <s v="Ngô Văn Huấn"/>
    <s v="Production"/>
    <x v="8"/>
    <x v="2"/>
    <d v="1990-11-16T00:00:00"/>
    <s v="0913184158"/>
    <x v="1"/>
    <d v="2021-06-18T00:00:00"/>
    <d v="2022-02-14T00:00:00"/>
    <s v="Volunteer resign"/>
    <m/>
    <m/>
    <m/>
    <m/>
    <m/>
    <m/>
  </r>
  <r>
    <n v="164"/>
    <s v="VPSY21-00229"/>
    <s v="Nguyễn Văn Tiến"/>
    <s v="Production"/>
    <x v="8"/>
    <x v="2"/>
    <d v="1995-01-20T00:00:00"/>
    <s v="0399323639"/>
    <x v="1"/>
    <d v="2021-07-03T00:00:00"/>
    <d v="2022-02-14T00:00:00"/>
    <s v="Volunteer resign"/>
    <m/>
    <m/>
    <m/>
    <m/>
    <m/>
    <m/>
  </r>
  <r>
    <n v="165"/>
    <s v="VPSY21-00180"/>
    <s v="Phạm Đức Hạnh"/>
    <s v="Production"/>
    <x v="8"/>
    <x v="2"/>
    <m/>
    <s v="0934844404"/>
    <x v="1"/>
    <d v="2021-06-22T00:00:00"/>
    <d v="2022-02-14T00:00:00"/>
    <s v="Volunteer resign"/>
    <m/>
    <m/>
    <m/>
    <m/>
    <m/>
    <m/>
  </r>
  <r>
    <n v="166"/>
    <s v="VPSY21-00151"/>
    <s v="Chu Văn Sỹ"/>
    <s v="Production"/>
    <x v="8"/>
    <x v="2"/>
    <d v="1979-06-11T00:00:00"/>
    <s v="0966693897"/>
    <x v="1"/>
    <d v="2021-06-10T00:00:00"/>
    <d v="2022-02-18T00:00:00"/>
    <s v="Volunteer resign"/>
    <m/>
    <m/>
    <m/>
    <m/>
    <m/>
    <m/>
  </r>
  <r>
    <n v="167"/>
    <s v="VPSY21-00104"/>
    <s v="Nguyễn Thị Thu Hà"/>
    <s v="Production"/>
    <x v="8"/>
    <x v="2"/>
    <d v="1996-09-20T00:00:00"/>
    <s v="0907888098"/>
    <x v="1"/>
    <d v="2021-05-28T00:00:00"/>
    <d v="2022-02-18T00:00:00"/>
    <s v="Volunteer resign"/>
    <m/>
    <m/>
    <m/>
    <m/>
    <m/>
    <m/>
  </r>
  <r>
    <n v="168"/>
    <s v="VPSY21-00108"/>
    <s v="Trần Hữu Lộc"/>
    <s v="Production"/>
    <x v="8"/>
    <x v="2"/>
    <d v="1988-03-14T00:00:00"/>
    <s v="0904665791"/>
    <x v="1"/>
    <d v="2021-05-28T00:00:00"/>
    <d v="2022-02-18T00:00:00"/>
    <s v="Volunteer resign"/>
    <m/>
    <m/>
    <m/>
    <m/>
    <m/>
    <m/>
  </r>
  <r>
    <n v="169"/>
    <m/>
    <s v="Bùi Quang Vinh"/>
    <s v="Production"/>
    <x v="8"/>
    <x v="2"/>
    <m/>
    <m/>
    <x v="1"/>
    <d v="2022-02-18T00:00:00"/>
    <d v="2022-02-21T00:00:00"/>
    <s v="Volunteer resign"/>
    <m/>
    <m/>
    <m/>
    <m/>
    <m/>
    <m/>
  </r>
  <r>
    <n v="170"/>
    <s v="VPSY21-00198"/>
    <s v="Phạm Thị Xuyến"/>
    <s v="Production"/>
    <x v="8"/>
    <x v="2"/>
    <d v="1987-05-01T00:00:00"/>
    <s v="0908829568"/>
    <x v="1"/>
    <d v="2021-06-28T00:00:00"/>
    <d v="2022-02-23T00:00:00"/>
    <s v="Volunteer resign"/>
    <m/>
    <m/>
    <m/>
    <m/>
    <m/>
    <m/>
  </r>
  <r>
    <n v="171"/>
    <s v="VPSY21-00201"/>
    <s v="Đinh Thị Ánh Tuyết"/>
    <s v="Production"/>
    <x v="8"/>
    <x v="2"/>
    <d v="1986-10-14T00:00:00"/>
    <s v="0332553284"/>
    <x v="1"/>
    <d v="2021-06-28T00:00:00"/>
    <d v="2022-02-28T00:00:00"/>
    <s v="Volunteer resign"/>
    <m/>
    <m/>
    <m/>
    <m/>
    <m/>
    <m/>
  </r>
  <r>
    <n v="172"/>
    <s v="VPSY21-00158"/>
    <s v="Lê Thị Hải Yến"/>
    <s v="Production"/>
    <x v="8"/>
    <x v="2"/>
    <d v="1987-09-19T00:00:00"/>
    <s v="0389025136"/>
    <x v="1"/>
    <d v="2021-06-11T00:00:00"/>
    <d v="2022-02-28T00:00:00"/>
    <s v="Volunteer resign"/>
    <m/>
    <m/>
    <m/>
    <m/>
    <m/>
    <m/>
  </r>
  <r>
    <n v="173"/>
    <s v="VPSY21-00202"/>
    <s v="Trần Thị Thủy Tiên"/>
    <s v="Production"/>
    <x v="8"/>
    <x v="2"/>
    <d v="1996-10-24T00:00:00"/>
    <s v="0972956208"/>
    <x v="1"/>
    <d v="2021-06-28T00:00:00"/>
    <d v="2022-02-28T00:00:00"/>
    <s v="Volunteer resign"/>
    <m/>
    <m/>
    <m/>
    <m/>
    <m/>
    <m/>
  </r>
  <r>
    <n v="174"/>
    <m/>
    <s v="Cao Đoàn Khánh Phương"/>
    <s v="Production"/>
    <x v="8"/>
    <x v="2"/>
    <m/>
    <m/>
    <x v="1"/>
    <d v="2022-03-08T00:00:00"/>
    <d v="2022-03-14T00:00:00"/>
    <s v="Volunteer resign"/>
    <m/>
    <m/>
    <m/>
    <m/>
    <m/>
    <m/>
  </r>
  <r>
    <n v="175"/>
    <m/>
    <s v="Phạm Thị Hoài Linh"/>
    <s v="Production"/>
    <x v="8"/>
    <x v="2"/>
    <m/>
    <m/>
    <x v="1"/>
    <d v="2022-03-14T00:00:00"/>
    <d v="2022-03-16T00:00:00"/>
    <s v="Volunteer resign"/>
    <m/>
    <m/>
    <m/>
    <m/>
    <m/>
    <m/>
  </r>
  <r>
    <n v="176"/>
    <m/>
    <s v="Đoàn Thị Hồng Nhung"/>
    <s v="Production"/>
    <x v="8"/>
    <x v="2"/>
    <m/>
    <m/>
    <x v="1"/>
    <d v="2022-03-14T00:00:00"/>
    <d v="2022-03-16T00:00:00"/>
    <s v="Volunteer resign"/>
    <m/>
    <m/>
    <m/>
    <m/>
    <m/>
    <m/>
  </r>
  <r>
    <n v="177"/>
    <m/>
    <s v="Huê Minh Tiến"/>
    <s v="Production"/>
    <x v="8"/>
    <x v="2"/>
    <m/>
    <m/>
    <x v="1"/>
    <d v="2022-03-14T00:00:00"/>
    <d v="2022-03-16T00:00:00"/>
    <s v="Volunteer resign"/>
    <m/>
    <m/>
    <m/>
    <m/>
    <m/>
    <m/>
  </r>
  <r>
    <n v="178"/>
    <s v="VPSY21-00101"/>
    <s v="Đỗ Đình Thế"/>
    <s v="Production"/>
    <x v="8"/>
    <x v="2"/>
    <d v="1985-02-18T00:00:00"/>
    <s v="0963778024"/>
    <x v="1"/>
    <d v="2021-05-28T00:00:00"/>
    <d v="2022-03-17T00:00:00"/>
    <s v="Volunteer resign"/>
    <m/>
    <m/>
    <m/>
    <m/>
    <m/>
    <m/>
  </r>
  <r>
    <n v="179"/>
    <m/>
    <s v="Đỗ Hải Đăng"/>
    <s v="Production"/>
    <x v="8"/>
    <x v="2"/>
    <d v="1905-06-08T00:00:00"/>
    <s v="0819801017"/>
    <x v="1"/>
    <d v="2022-03-14T00:00:00"/>
    <d v="2022-03-18T00:00:00"/>
    <s v="Volunteer resign"/>
    <m/>
    <m/>
    <m/>
    <m/>
    <m/>
    <m/>
  </r>
  <r>
    <n v="180"/>
    <s v="VPSY22-00080"/>
    <s v="Trần Thị Trúc Thanh"/>
    <s v="Production"/>
    <x v="8"/>
    <x v="2"/>
    <d v="1982-07-25T00:00:00"/>
    <s v="0937854934"/>
    <x v="1"/>
    <d v="2022-03-14T00:00:00"/>
    <d v="2022-03-21T00:00:00"/>
    <s v="Volunteer resign"/>
    <m/>
    <m/>
    <m/>
    <m/>
    <m/>
    <m/>
  </r>
  <r>
    <n v="181"/>
    <s v="VPSY21-00191"/>
    <s v="Nguyễn Minh Tâm"/>
    <s v="Production"/>
    <x v="8"/>
    <x v="2"/>
    <d v="2003-06-11T00:00:00"/>
    <s v="0339921758"/>
    <x v="1"/>
    <d v="2021-06-25T00:00:00"/>
    <d v="2022-03-23T00:00:00"/>
    <s v="Volunteer resign"/>
    <m/>
    <m/>
    <m/>
    <m/>
    <m/>
    <m/>
  </r>
  <r>
    <n v="182"/>
    <s v="VPSY22-00029"/>
    <s v="Võ Hoài Thu"/>
    <s v="Production"/>
    <x v="8"/>
    <x v="2"/>
    <d v="1990-06-06T00:00:00"/>
    <s v="931973297"/>
    <x v="1"/>
    <d v="2022-02-24T00:00:00"/>
    <d v="2022-03-23T00:00:00"/>
    <s v="Volunteer resign"/>
    <m/>
    <m/>
    <m/>
    <m/>
    <m/>
    <m/>
  </r>
  <r>
    <n v="183"/>
    <s v="VPSY22-00098"/>
    <s v="Nguyễn Thị Thơm"/>
    <s v="Production"/>
    <x v="8"/>
    <x v="2"/>
    <d v="1997-09-24T00:00:00"/>
    <s v="0328617598"/>
    <x v="1"/>
    <d v="2022-03-17T00:00:00"/>
    <d v="2022-03-28T00:00:00"/>
    <s v="Volunteer resign"/>
    <m/>
    <m/>
    <m/>
    <m/>
    <m/>
    <m/>
  </r>
  <r>
    <n v="184"/>
    <s v="VPSY22-00014"/>
    <s v="Dương Văn Đạm"/>
    <s v="Production"/>
    <x v="8"/>
    <x v="2"/>
    <d v="1905-06-03T00:00:00"/>
    <s v="0356051891"/>
    <x v="1"/>
    <d v="2022-02-15T00:00:00"/>
    <d v="2022-03-31T00:00:00"/>
    <s v="Volunteer resign"/>
    <m/>
    <m/>
    <m/>
    <m/>
    <m/>
    <m/>
  </r>
  <r>
    <n v="185"/>
    <s v="VPSY18-00077"/>
    <s v="Đỗ Thị Thùy Dung"/>
    <s v="Production"/>
    <x v="8"/>
    <x v="1"/>
    <m/>
    <m/>
    <x v="0"/>
    <m/>
    <m/>
    <m/>
    <m/>
    <m/>
    <m/>
    <m/>
    <m/>
    <m/>
  </r>
  <r>
    <n v="186"/>
    <m/>
    <m/>
    <m/>
    <x v="9"/>
    <x v="3"/>
    <m/>
    <m/>
    <x v="2"/>
    <m/>
    <m/>
    <m/>
    <m/>
    <m/>
    <m/>
    <m/>
    <m/>
    <m/>
  </r>
  <r>
    <n v="187"/>
    <m/>
    <m/>
    <m/>
    <x v="9"/>
    <x v="3"/>
    <m/>
    <m/>
    <x v="2"/>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1"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4:C6" firstHeaderRow="1" firstDataRow="1" firstDataCol="1" rowPageCount="2" colPageCount="1"/>
  <pivotFields count="18">
    <pivotField showAll="0"/>
    <pivotField showAll="0"/>
    <pivotField dataField="1" showAll="0"/>
    <pivotField showAll="0"/>
    <pivotField axis="axisPage" multipleItemSelectionAllowed="1" showAll="0">
      <items count="11">
        <item x="7"/>
        <item h="1" x="1"/>
        <item h="1" x="0"/>
        <item h="1" x="3"/>
        <item h="1" x="4"/>
        <item h="1" x="2"/>
        <item h="1" x="5"/>
        <item x="6"/>
        <item x="8"/>
        <item h="1" x="9"/>
        <item t="default"/>
      </items>
    </pivotField>
    <pivotField axis="axisRow" showAll="0">
      <items count="5">
        <item h="1" x="0"/>
        <item h="1" x="1"/>
        <item x="2"/>
        <item h="1" x="3"/>
        <item t="default"/>
      </items>
    </pivotField>
    <pivotField showAll="0"/>
    <pivotField showAll="0"/>
    <pivotField axis="axisPage" multipleItemSelectionAllowed="1" showAll="0">
      <items count="4">
        <item x="0"/>
        <item h="1" x="1"/>
        <item h="1" x="2"/>
        <item t="default"/>
      </items>
    </pivotField>
    <pivotField showAll="0"/>
    <pivotField showAll="0"/>
    <pivotField showAll="0"/>
    <pivotField showAll="0"/>
    <pivotField showAll="0"/>
    <pivotField showAll="0"/>
    <pivotField showAll="0"/>
    <pivotField showAll="0"/>
    <pivotField showAll="0"/>
  </pivotFields>
  <rowFields count="1">
    <field x="5"/>
  </rowFields>
  <rowItems count="2">
    <i>
      <x v="2"/>
    </i>
    <i t="grand">
      <x/>
    </i>
  </rowItems>
  <colItems count="1">
    <i/>
  </colItems>
  <pageFields count="2">
    <pageField fld="8" hier="-1"/>
    <pageField fld="4" hier="-1"/>
  </pageFields>
  <dataFields count="1">
    <dataField name="Count of Tên Nhân Viên_x000a_Employee Name" fld="2" subtotal="count" baseField="0" baseItem="0"/>
  </dataFields>
  <formats count="11">
    <format dxfId="16">
      <pivotArea outline="0" collapsedLevelsAreSubtotals="1" fieldPosition="0"/>
    </format>
    <format dxfId="15">
      <pivotArea type="topRight" dataOnly="0" labelOnly="1" outline="0" fieldPosition="0"/>
    </format>
    <format dxfId="14">
      <pivotArea dataOnly="0" labelOnly="1" grandCol="1" outline="0" fieldPosition="0"/>
    </format>
    <format dxfId="13">
      <pivotArea type="all" dataOnly="0" outline="0" fieldPosition="0"/>
    </format>
    <format dxfId="12">
      <pivotArea outline="0" collapsedLevelsAreSubtotals="1" fieldPosition="0"/>
    </format>
    <format dxfId="11">
      <pivotArea type="origin" dataOnly="0" labelOnly="1" outline="0" fieldPosition="0"/>
    </format>
    <format dxfId="10">
      <pivotArea type="topRight" dataOnly="0" labelOnly="1" outline="0" fieldPosition="0"/>
    </format>
    <format dxfId="9">
      <pivotArea field="5" type="button" dataOnly="0" labelOnly="1" outline="0" axis="axisRow" fieldPosition="0"/>
    </format>
    <format dxfId="8">
      <pivotArea dataOnly="0" labelOnly="1" fieldPosition="0">
        <references count="1">
          <reference field="5" count="3">
            <x v="0"/>
            <x v="1"/>
            <x v="2"/>
          </reference>
        </references>
      </pivotArea>
    </format>
    <format dxfId="7">
      <pivotArea dataOnly="0" labelOnly="1" grandRow="1" outline="0" fieldPosition="0"/>
    </format>
    <format dxfId="6">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BB81"/>
  <sheetViews>
    <sheetView showGridLines="0" zoomScale="85" zoomScaleNormal="85" workbookViewId="0">
      <pane xSplit="5" ySplit="6" topLeftCell="H7" activePane="bottomRight" state="frozen"/>
      <selection pane="topRight" activeCell="F1" sqref="F1"/>
      <selection pane="bottomLeft" activeCell="A5" sqref="A5"/>
      <selection pane="bottomRight" activeCell="W3" sqref="W3"/>
    </sheetView>
  </sheetViews>
  <sheetFormatPr defaultColWidth="9.42578125" defaultRowHeight="12.75" outlineLevelCol="1" x14ac:dyDescent="0.2"/>
  <cols>
    <col min="1" max="1" width="3.42578125" style="3" customWidth="1"/>
    <col min="2" max="2" width="9.5703125" style="47" hidden="1" customWidth="1" outlineLevel="1"/>
    <col min="3" max="3" width="24.5703125" style="3" customWidth="1" collapsed="1"/>
    <col min="4" max="4" width="10.5703125" style="3" hidden="1" customWidth="1" outlineLevel="1"/>
    <col min="5" max="5" width="20.42578125" style="3" hidden="1" customWidth="1" outlineLevel="1"/>
    <col min="6" max="6" width="10.42578125" style="3" hidden="1" customWidth="1" outlineLevel="1"/>
    <col min="7" max="7" width="7.5703125" style="3" hidden="1" customWidth="1" outlineLevel="1"/>
    <col min="8" max="8" width="4.42578125" style="3" customWidth="1" collapsed="1"/>
    <col min="9" max="10" width="4.42578125" style="3" customWidth="1"/>
    <col min="11" max="15" width="4.42578125" style="31" customWidth="1"/>
    <col min="16" max="16" width="4.42578125" style="3" customWidth="1"/>
    <col min="17" max="17" width="4.42578125" style="31" customWidth="1"/>
    <col min="18" max="22" width="4.42578125" style="3" customWidth="1"/>
    <col min="23" max="23" width="4.5703125" style="3" customWidth="1"/>
    <col min="24" max="27" width="4.42578125" style="3" customWidth="1"/>
    <col min="28" max="28" width="4.42578125" style="32" customWidth="1"/>
    <col min="29" max="29" width="4.42578125" style="3" customWidth="1"/>
    <col min="30" max="30" width="4.42578125" style="31" customWidth="1"/>
    <col min="31" max="37" width="4.42578125" style="3" customWidth="1"/>
    <col min="38" max="38" width="5.5703125" style="3" customWidth="1"/>
    <col min="39" max="39" width="5.42578125" style="3" customWidth="1" outlineLevel="1"/>
    <col min="40" max="41" width="4.42578125" style="3" customWidth="1" outlineLevel="1"/>
    <col min="42" max="42" width="6.42578125" style="3" customWidth="1" outlineLevel="1"/>
    <col min="43" max="44" width="6.5703125" style="3" customWidth="1" outlineLevel="1"/>
    <col min="45" max="45" width="6.42578125" style="3" customWidth="1" outlineLevel="1"/>
    <col min="46" max="46" width="6" style="3" customWidth="1" outlineLevel="1"/>
    <col min="47" max="47" width="7.5703125" style="3" hidden="1" customWidth="1" outlineLevel="1"/>
    <col min="48" max="49" width="6.5703125" style="91" customWidth="1" outlineLevel="1"/>
    <col min="50" max="50" width="7.5703125" style="91" customWidth="1" outlineLevel="1"/>
    <col min="51" max="51" width="8.42578125" style="3" customWidth="1" outlineLevel="1"/>
    <col min="52" max="52" width="7.5703125" style="47" customWidth="1"/>
    <col min="53" max="53" width="10" style="3" customWidth="1"/>
    <col min="54" max="54" width="10.42578125" style="3" bestFit="1" customWidth="1"/>
    <col min="55" max="16384" width="9.42578125" style="3"/>
  </cols>
  <sheetData>
    <row r="1" spans="1:54" s="12" customFormat="1" ht="15" customHeight="1" x14ac:dyDescent="0.2">
      <c r="A1" s="2"/>
      <c r="B1" s="27"/>
      <c r="C1" s="5"/>
      <c r="D1" s="4"/>
      <c r="E1" s="2"/>
      <c r="F1" s="2"/>
      <c r="G1" s="2"/>
      <c r="H1" s="202"/>
      <c r="I1" s="202"/>
      <c r="J1" s="2"/>
      <c r="K1" s="2"/>
      <c r="L1" s="2"/>
      <c r="M1" s="103"/>
      <c r="N1" s="103"/>
      <c r="O1" s="103"/>
      <c r="P1" s="2"/>
      <c r="Q1" s="103"/>
      <c r="R1" s="2"/>
      <c r="S1" s="2" t="s">
        <v>0</v>
      </c>
      <c r="T1" s="2"/>
      <c r="U1" s="2"/>
      <c r="V1" s="2"/>
      <c r="W1" s="2"/>
      <c r="X1" s="2"/>
      <c r="Y1" s="2"/>
      <c r="Z1" s="2"/>
      <c r="AA1" s="2"/>
      <c r="AB1" s="11"/>
      <c r="AC1" s="2"/>
      <c r="AD1" s="103"/>
      <c r="AE1" s="2"/>
      <c r="AF1" s="2"/>
      <c r="AG1" s="2"/>
      <c r="AH1" s="2"/>
      <c r="AI1" s="2"/>
      <c r="AJ1" s="2"/>
      <c r="AK1" s="2"/>
      <c r="AL1" s="2"/>
      <c r="AM1" s="2"/>
      <c r="AN1" s="2"/>
      <c r="AO1" s="75"/>
      <c r="AP1" s="75"/>
      <c r="AQ1" s="2"/>
      <c r="AR1" s="75"/>
      <c r="AS1" s="2"/>
      <c r="AT1" s="2"/>
      <c r="AU1" s="2"/>
      <c r="AV1" s="106"/>
      <c r="AW1" s="106"/>
      <c r="AX1" s="106"/>
      <c r="AY1" s="2"/>
      <c r="AZ1" s="46"/>
      <c r="BA1" s="2"/>
    </row>
    <row r="2" spans="1:54" s="12" customFormat="1" ht="24.75" customHeight="1" x14ac:dyDescent="0.25">
      <c r="A2" s="2"/>
      <c r="B2" s="27"/>
      <c r="C2" s="2"/>
      <c r="D2" s="2"/>
      <c r="E2" s="2"/>
      <c r="F2" s="2"/>
      <c r="G2"/>
      <c r="H2" s="2"/>
      <c r="I2" s="2"/>
      <c r="J2" s="2"/>
      <c r="K2" s="103"/>
      <c r="L2" s="103"/>
      <c r="M2" s="103"/>
      <c r="N2" s="103"/>
      <c r="O2" s="103"/>
      <c r="P2" s="2"/>
      <c r="Q2" s="103"/>
      <c r="R2" s="2"/>
      <c r="S2" s="38"/>
      <c r="T2" s="2"/>
      <c r="U2" s="2"/>
      <c r="V2" s="2"/>
      <c r="W2" s="2"/>
      <c r="X2" s="2"/>
      <c r="Y2" s="2"/>
      <c r="Z2" s="2"/>
      <c r="AA2" s="2"/>
      <c r="AB2" s="11"/>
      <c r="AC2" s="2"/>
      <c r="AD2" s="103"/>
      <c r="AE2" s="2"/>
      <c r="AF2" s="2"/>
      <c r="AG2" s="2"/>
      <c r="AH2" s="2"/>
      <c r="AI2" s="2"/>
      <c r="AJ2" s="2"/>
      <c r="AK2" s="2"/>
      <c r="AL2" s="104"/>
      <c r="AM2" s="2"/>
      <c r="AN2" s="2"/>
      <c r="AO2" s="2"/>
      <c r="AP2" s="2"/>
      <c r="AQ2" s="2"/>
      <c r="AR2" s="2"/>
      <c r="AS2" s="2"/>
      <c r="AT2" s="2"/>
      <c r="AU2" s="2"/>
      <c r="AV2" s="106"/>
      <c r="AW2" s="106"/>
      <c r="AX2" s="106"/>
      <c r="AY2" s="2"/>
      <c r="AZ2" s="105" t="s">
        <v>1</v>
      </c>
      <c r="BA2" s="2"/>
    </row>
    <row r="3" spans="1:54" s="27" customFormat="1" ht="24.75" customHeight="1" thickBot="1" x14ac:dyDescent="0.25">
      <c r="T3" s="27" t="s">
        <v>2</v>
      </c>
      <c r="V3" s="107">
        <v>6</v>
      </c>
      <c r="W3" s="107">
        <v>2022</v>
      </c>
      <c r="X3" s="107"/>
      <c r="AL3" s="104"/>
      <c r="AM3" s="105" t="s">
        <v>3</v>
      </c>
      <c r="AN3" s="105" t="s">
        <v>4</v>
      </c>
      <c r="AO3" s="105" t="s">
        <v>5</v>
      </c>
      <c r="AP3" s="105" t="s">
        <v>6</v>
      </c>
      <c r="AQ3" s="105" t="s">
        <v>7</v>
      </c>
      <c r="AV3" s="107"/>
      <c r="AW3" s="107"/>
      <c r="AX3" s="107"/>
      <c r="AY3" s="2"/>
      <c r="AZ3" s="105" t="s">
        <v>8</v>
      </c>
    </row>
    <row r="4" spans="1:54" ht="24" customHeight="1" x14ac:dyDescent="0.2">
      <c r="A4" s="203" t="s">
        <v>9</v>
      </c>
      <c r="B4" s="72" t="s">
        <v>10</v>
      </c>
      <c r="C4" s="206" t="s">
        <v>11</v>
      </c>
      <c r="D4" s="206" t="s">
        <v>12</v>
      </c>
      <c r="E4" s="203" t="s">
        <v>13</v>
      </c>
      <c r="F4" s="209" t="s">
        <v>14</v>
      </c>
      <c r="G4" s="209" t="s">
        <v>15</v>
      </c>
      <c r="H4" s="112">
        <f>DATE($W$3,$V$3,1)</f>
        <v>44713</v>
      </c>
      <c r="I4" s="113">
        <f>H4+1</f>
        <v>44714</v>
      </c>
      <c r="J4" s="113">
        <f t="shared" ref="J4:AK4" si="0">I4+1</f>
        <v>44715</v>
      </c>
      <c r="K4" s="113">
        <f t="shared" si="0"/>
        <v>44716</v>
      </c>
      <c r="L4" s="113">
        <f t="shared" si="0"/>
        <v>44717</v>
      </c>
      <c r="M4" s="113">
        <f t="shared" si="0"/>
        <v>44718</v>
      </c>
      <c r="N4" s="113">
        <f t="shared" si="0"/>
        <v>44719</v>
      </c>
      <c r="O4" s="113">
        <f t="shared" si="0"/>
        <v>44720</v>
      </c>
      <c r="P4" s="113">
        <f t="shared" si="0"/>
        <v>44721</v>
      </c>
      <c r="Q4" s="113">
        <f t="shared" si="0"/>
        <v>44722</v>
      </c>
      <c r="R4" s="113">
        <f t="shared" si="0"/>
        <v>44723</v>
      </c>
      <c r="S4" s="113">
        <f t="shared" si="0"/>
        <v>44724</v>
      </c>
      <c r="T4" s="113">
        <f t="shared" si="0"/>
        <v>44725</v>
      </c>
      <c r="U4" s="113">
        <f t="shared" si="0"/>
        <v>44726</v>
      </c>
      <c r="V4" s="113">
        <f t="shared" si="0"/>
        <v>44727</v>
      </c>
      <c r="W4" s="113">
        <f t="shared" si="0"/>
        <v>44728</v>
      </c>
      <c r="X4" s="113">
        <f t="shared" si="0"/>
        <v>44729</v>
      </c>
      <c r="Y4" s="113">
        <f t="shared" si="0"/>
        <v>44730</v>
      </c>
      <c r="Z4" s="113">
        <f t="shared" si="0"/>
        <v>44731</v>
      </c>
      <c r="AA4" s="113">
        <f t="shared" si="0"/>
        <v>44732</v>
      </c>
      <c r="AB4" s="113">
        <f t="shared" si="0"/>
        <v>44733</v>
      </c>
      <c r="AC4" s="113">
        <f t="shared" si="0"/>
        <v>44734</v>
      </c>
      <c r="AD4" s="113">
        <f t="shared" si="0"/>
        <v>44735</v>
      </c>
      <c r="AE4" s="113">
        <f t="shared" si="0"/>
        <v>44736</v>
      </c>
      <c r="AF4" s="113">
        <f t="shared" si="0"/>
        <v>44737</v>
      </c>
      <c r="AG4" s="113">
        <f t="shared" si="0"/>
        <v>44738</v>
      </c>
      <c r="AH4" s="113">
        <f t="shared" si="0"/>
        <v>44739</v>
      </c>
      <c r="AI4" s="113">
        <f t="shared" si="0"/>
        <v>44740</v>
      </c>
      <c r="AJ4" s="113">
        <f t="shared" si="0"/>
        <v>44741</v>
      </c>
      <c r="AK4" s="113">
        <f t="shared" si="0"/>
        <v>44742</v>
      </c>
      <c r="AL4" s="13" t="s">
        <v>16</v>
      </c>
      <c r="AM4" s="14" t="s">
        <v>17</v>
      </c>
      <c r="AN4" s="13" t="s">
        <v>16</v>
      </c>
      <c r="AO4" s="13" t="s">
        <v>16</v>
      </c>
      <c r="AP4" s="13" t="s">
        <v>17</v>
      </c>
      <c r="AQ4" s="13" t="s">
        <v>17</v>
      </c>
      <c r="AR4" s="119" t="s">
        <v>17</v>
      </c>
      <c r="AS4" s="15" t="s">
        <v>17</v>
      </c>
      <c r="AT4" s="15" t="s">
        <v>17</v>
      </c>
      <c r="AU4" s="15" t="s">
        <v>17</v>
      </c>
      <c r="AV4" s="74" t="s">
        <v>17</v>
      </c>
      <c r="AW4" s="110" t="s">
        <v>17</v>
      </c>
      <c r="AX4" s="74" t="s">
        <v>17</v>
      </c>
      <c r="AY4" s="16" t="s">
        <v>18</v>
      </c>
      <c r="AZ4" s="13"/>
      <c r="BA4" s="196" t="s">
        <v>19</v>
      </c>
      <c r="BB4" s="199" t="s">
        <v>20</v>
      </c>
    </row>
    <row r="5" spans="1:54" ht="18.75" customHeight="1" thickBot="1" x14ac:dyDescent="0.25">
      <c r="A5" s="204"/>
      <c r="B5" s="69"/>
      <c r="C5" s="207"/>
      <c r="D5" s="207"/>
      <c r="E5" s="204"/>
      <c r="F5" s="210"/>
      <c r="G5" s="210"/>
      <c r="H5" s="114">
        <f>IF(WEEKDAY(H4,1)=1,"CN",WEEKDAY(H4))</f>
        <v>4</v>
      </c>
      <c r="I5" s="114">
        <f t="shared" ref="I5:AK5" si="1">IF(WEEKDAY(I4,1)=1,"CN",WEEKDAY(I4))</f>
        <v>5</v>
      </c>
      <c r="J5" s="114">
        <f t="shared" si="1"/>
        <v>6</v>
      </c>
      <c r="K5" s="114">
        <f t="shared" si="1"/>
        <v>7</v>
      </c>
      <c r="L5" s="114" t="str">
        <f t="shared" si="1"/>
        <v>CN</v>
      </c>
      <c r="M5" s="114">
        <f t="shared" si="1"/>
        <v>2</v>
      </c>
      <c r="N5" s="114">
        <f t="shared" si="1"/>
        <v>3</v>
      </c>
      <c r="O5" s="114">
        <f t="shared" si="1"/>
        <v>4</v>
      </c>
      <c r="P5" s="114">
        <f t="shared" si="1"/>
        <v>5</v>
      </c>
      <c r="Q5" s="114">
        <f t="shared" si="1"/>
        <v>6</v>
      </c>
      <c r="R5" s="114">
        <f t="shared" si="1"/>
        <v>7</v>
      </c>
      <c r="S5" s="114" t="str">
        <f t="shared" si="1"/>
        <v>CN</v>
      </c>
      <c r="T5" s="114">
        <f t="shared" si="1"/>
        <v>2</v>
      </c>
      <c r="U5" s="114">
        <f t="shared" si="1"/>
        <v>3</v>
      </c>
      <c r="V5" s="114">
        <f t="shared" si="1"/>
        <v>4</v>
      </c>
      <c r="W5" s="114">
        <f t="shared" si="1"/>
        <v>5</v>
      </c>
      <c r="X5" s="114">
        <f t="shared" si="1"/>
        <v>6</v>
      </c>
      <c r="Y5" s="114">
        <f t="shared" si="1"/>
        <v>7</v>
      </c>
      <c r="Z5" s="114" t="str">
        <f t="shared" si="1"/>
        <v>CN</v>
      </c>
      <c r="AA5" s="114">
        <f t="shared" si="1"/>
        <v>2</v>
      </c>
      <c r="AB5" s="114">
        <f t="shared" si="1"/>
        <v>3</v>
      </c>
      <c r="AC5" s="114">
        <f t="shared" si="1"/>
        <v>4</v>
      </c>
      <c r="AD5" s="114">
        <f t="shared" si="1"/>
        <v>5</v>
      </c>
      <c r="AE5" s="114">
        <f t="shared" si="1"/>
        <v>6</v>
      </c>
      <c r="AF5" s="114">
        <f t="shared" si="1"/>
        <v>7</v>
      </c>
      <c r="AG5" s="114" t="str">
        <f t="shared" si="1"/>
        <v>CN</v>
      </c>
      <c r="AH5" s="114">
        <f t="shared" si="1"/>
        <v>2</v>
      </c>
      <c r="AI5" s="114">
        <f t="shared" si="1"/>
        <v>3</v>
      </c>
      <c r="AJ5" s="114">
        <f t="shared" si="1"/>
        <v>4</v>
      </c>
      <c r="AK5" s="114">
        <f t="shared" si="1"/>
        <v>5</v>
      </c>
      <c r="AL5" s="93"/>
      <c r="AM5" s="94"/>
      <c r="AN5" s="93"/>
      <c r="AO5" s="93"/>
      <c r="AP5" s="93"/>
      <c r="AQ5" s="93"/>
      <c r="AR5" s="120"/>
      <c r="AS5" s="95"/>
      <c r="AT5" s="95"/>
      <c r="AU5" s="95"/>
      <c r="AV5" s="96"/>
      <c r="AW5" s="111"/>
      <c r="AX5" s="96"/>
      <c r="AY5" s="21"/>
      <c r="AZ5" s="93"/>
      <c r="BA5" s="197"/>
      <c r="BB5" s="200"/>
    </row>
    <row r="6" spans="1:54" ht="55.5" customHeight="1" thickBot="1" x14ac:dyDescent="0.25">
      <c r="A6" s="205"/>
      <c r="B6" s="73" t="s">
        <v>21</v>
      </c>
      <c r="C6" s="208"/>
      <c r="D6" s="208"/>
      <c r="E6" s="205"/>
      <c r="F6" s="211"/>
      <c r="G6" s="211"/>
      <c r="H6" s="115" t="str">
        <f>IF(ISNA(VLOOKUP(H4,'[4]Lịch nghỉ lễ, tết'!$B$4:$D$19,3,0)),IF(WEEKDAY(H4,2)&gt;5,"OFF","WD"),VLOOKUP(H4,'[4]Lịch nghỉ lễ, tết'!$B$4:$D$19,3,0))</f>
        <v>WD</v>
      </c>
      <c r="I6" s="115" t="str">
        <f>IF(ISNA(VLOOKUP(I4,'[4]Lịch nghỉ lễ, tết'!$B$4:$D$19,3,0)),IF(WEEKDAY(I4,2)&gt;5,"OFF","WD"),VLOOKUP(I4,'[4]Lịch nghỉ lễ, tết'!$B$4:$D$19,3,0))</f>
        <v>WD</v>
      </c>
      <c r="J6" s="115" t="str">
        <f>IF(ISNA(VLOOKUP(J4,'[4]Lịch nghỉ lễ, tết'!$B$4:$D$19,3,0)),IF(WEEKDAY(J4,2)&gt;5,"OFF","WD"),VLOOKUP(J4,'[4]Lịch nghỉ lễ, tết'!$B$4:$D$19,3,0))</f>
        <v>WD</v>
      </c>
      <c r="K6" s="115" t="s">
        <v>22</v>
      </c>
      <c r="L6" s="115" t="str">
        <f>IF(ISNA(VLOOKUP(L4,'[4]Lịch nghỉ lễ, tết'!$B$4:$D$19,3,0)),IF(WEEKDAY(L4,2)&gt;5,"OFF","WD"),VLOOKUP(L4,'[4]Lịch nghỉ lễ, tết'!$B$4:$D$19,3,0))</f>
        <v>OFF</v>
      </c>
      <c r="M6" s="115" t="s">
        <v>23</v>
      </c>
      <c r="N6" s="115" t="str">
        <f>IF(ISNA(VLOOKUP(N4,'[4]Lịch nghỉ lễ, tết'!$B$4:$D$19,3,0)),IF(WEEKDAY(N4,2)&gt;5,"OFF","WD"),VLOOKUP(N4,'[4]Lịch nghỉ lễ, tết'!$B$4:$D$19,3,0))</f>
        <v>WD</v>
      </c>
      <c r="O6" s="115" t="str">
        <f>IF(ISNA(VLOOKUP(O4,'[4]Lịch nghỉ lễ, tết'!$B$4:$D$19,3,0)),IF(WEEKDAY(O4,2)&gt;5,"OFF","WD"),VLOOKUP(O4,'[4]Lịch nghỉ lễ, tết'!$B$4:$D$19,3,0))</f>
        <v>WD</v>
      </c>
      <c r="P6" s="115" t="s">
        <v>22</v>
      </c>
      <c r="Q6" s="115" t="s">
        <v>22</v>
      </c>
      <c r="R6" s="115" t="str">
        <f>IF(ISNA(VLOOKUP(R4,'[4]Lịch nghỉ lễ, tết'!$B$4:$D$19,3,0)),IF(WEEKDAY(R4,2)&gt;5,"OFF","WD"),VLOOKUP(R4,'[4]Lịch nghỉ lễ, tết'!$B$4:$D$19,3,0))</f>
        <v>OFF</v>
      </c>
      <c r="S6" s="115" t="s">
        <v>23</v>
      </c>
      <c r="T6" s="115" t="str">
        <f>IF(ISNA(VLOOKUP(T4,'[4]Lịch nghỉ lễ, tết'!$B$4:$D$19,3,0)),IF(WEEKDAY(T4,2)&gt;5,"OFF","WD"),VLOOKUP(T4,'[4]Lịch nghỉ lễ, tết'!$B$4:$D$19,3,0))</f>
        <v>WD</v>
      </c>
      <c r="U6" s="115" t="s">
        <v>22</v>
      </c>
      <c r="V6" s="115" t="s">
        <v>22</v>
      </c>
      <c r="W6" s="115" t="str">
        <f>IF(ISNA(VLOOKUP(W4,'[4]Lịch nghỉ lễ, tết'!$B$4:$D$19,3,0)),IF(WEEKDAY(W4,2)&gt;5,"OFF","WD"),VLOOKUP(W4,'[4]Lịch nghỉ lễ, tết'!$B$4:$D$19,3,0))</f>
        <v>WD</v>
      </c>
      <c r="X6" s="115" t="str">
        <f>IF(ISNA(VLOOKUP(X4,'[4]Lịch nghỉ lễ, tết'!$B$4:$D$19,3,0)),IF(WEEKDAY(X4,2)&gt;5,"OFF","WD"),VLOOKUP(X4,'[4]Lịch nghỉ lễ, tết'!$B$4:$D$19,3,0))</f>
        <v>WD</v>
      </c>
      <c r="Y6" s="115" t="s">
        <v>22</v>
      </c>
      <c r="Z6" s="115" t="s">
        <v>22</v>
      </c>
      <c r="AA6" s="115" t="s">
        <v>23</v>
      </c>
      <c r="AB6" s="115" t="str">
        <f>IF(ISNA(VLOOKUP(AB4,'[4]Lịch nghỉ lễ, tết'!$B$4:$D$19,3,0)),IF(WEEKDAY(AB4,2)&gt;5,"OFF","WD"),VLOOKUP(AB4,'[4]Lịch nghỉ lễ, tết'!$B$4:$D$19,3,0))</f>
        <v>WD</v>
      </c>
      <c r="AC6" s="115" t="str">
        <f>IF(ISNA(VLOOKUP(AC4,'[4]Lịch nghỉ lễ, tết'!$B$4:$D$19,3,0)),IF(WEEKDAY(AC4,2)&gt;5,"OFF","WD"),VLOOKUP(AC4,'[4]Lịch nghỉ lễ, tết'!$B$4:$D$19,3,0))</f>
        <v>WD</v>
      </c>
      <c r="AD6" s="115" t="s">
        <v>22</v>
      </c>
      <c r="AE6" s="115" t="s">
        <v>22</v>
      </c>
      <c r="AF6" s="115" t="str">
        <f>IF(ISNA(VLOOKUP(AF4,'[4]Lịch nghỉ lễ, tết'!$B$4:$D$19,3,0)),IF(WEEKDAY(AF4,2)&gt;5,"OFF","WD"),VLOOKUP(AF4,'[4]Lịch nghỉ lễ, tết'!$B$4:$D$19,3,0))</f>
        <v>OFF</v>
      </c>
      <c r="AG6" s="115" t="s">
        <v>23</v>
      </c>
      <c r="AH6" s="115" t="str">
        <f>IF(ISNA(VLOOKUP(AH4,'[4]Lịch nghỉ lễ, tết'!$B$4:$D$19,3,0)),IF(WEEKDAY(AH4,2)&gt;5,"OFF","WD"),VLOOKUP(AH4,'[4]Lịch nghỉ lễ, tết'!$B$4:$D$19,3,0))</f>
        <v>WD</v>
      </c>
      <c r="AI6" s="115" t="s">
        <v>22</v>
      </c>
      <c r="AJ6" s="115" t="s">
        <v>22</v>
      </c>
      <c r="AK6" s="115" t="str">
        <f>IF(ISNA(VLOOKUP(AK4,'[4]Lịch nghỉ lễ, tết'!$B$4:$D$19,3,0)),IF(WEEKDAY(AK4,2)&gt;5,"OFF","WD"),VLOOKUP(AK4,'[4]Lịch nghỉ lễ, tết'!$B$4:$D$19,3,0))</f>
        <v>WD</v>
      </c>
      <c r="AL6" s="123" t="s">
        <v>24</v>
      </c>
      <c r="AM6" s="124" t="s">
        <v>25</v>
      </c>
      <c r="AN6" s="124" t="s">
        <v>26</v>
      </c>
      <c r="AO6" s="124" t="s">
        <v>27</v>
      </c>
      <c r="AP6" s="124" t="s">
        <v>28</v>
      </c>
      <c r="AQ6" s="124" t="s">
        <v>29</v>
      </c>
      <c r="AR6" s="129" t="s">
        <v>30</v>
      </c>
      <c r="AS6" s="125" t="s">
        <v>31</v>
      </c>
      <c r="AT6" s="125" t="s">
        <v>32</v>
      </c>
      <c r="AU6" s="125" t="s">
        <v>33</v>
      </c>
      <c r="AV6" s="126" t="s">
        <v>34</v>
      </c>
      <c r="AW6" s="127" t="s">
        <v>35</v>
      </c>
      <c r="AX6" s="126" t="s">
        <v>36</v>
      </c>
      <c r="AY6" s="124" t="s">
        <v>37</v>
      </c>
      <c r="AZ6" s="128" t="s">
        <v>8</v>
      </c>
      <c r="BA6" s="198"/>
      <c r="BB6" s="201"/>
    </row>
    <row r="7" spans="1:54" ht="18.600000000000001" customHeight="1" x14ac:dyDescent="0.2">
      <c r="A7" s="69">
        <v>1</v>
      </c>
      <c r="B7" s="69"/>
      <c r="C7" s="66" t="s">
        <v>38</v>
      </c>
      <c r="D7" s="8">
        <v>44368</v>
      </c>
      <c r="E7" s="62" t="s">
        <v>39</v>
      </c>
      <c r="F7" s="35" t="s">
        <v>40</v>
      </c>
      <c r="G7" s="35">
        <v>4680101</v>
      </c>
      <c r="H7" s="121"/>
      <c r="I7" s="122"/>
      <c r="J7" s="122"/>
      <c r="K7" s="122"/>
      <c r="L7" s="122"/>
      <c r="M7" s="122"/>
      <c r="N7" s="122"/>
      <c r="O7" s="122"/>
      <c r="P7" s="122"/>
      <c r="Q7" s="122"/>
      <c r="R7" s="122"/>
      <c r="S7" s="122"/>
      <c r="T7" s="122"/>
      <c r="U7" s="122"/>
      <c r="V7" s="122"/>
      <c r="W7" s="122"/>
      <c r="X7" s="122"/>
      <c r="Y7" s="122"/>
      <c r="Z7" s="122"/>
      <c r="AA7" s="122"/>
      <c r="AB7" s="122"/>
      <c r="AC7" s="116"/>
      <c r="AD7" s="116"/>
      <c r="AE7" s="116"/>
      <c r="AF7" s="116"/>
      <c r="AG7" s="116"/>
      <c r="AH7" s="116"/>
      <c r="AI7" s="116"/>
      <c r="AJ7" s="116"/>
      <c r="AK7" s="116"/>
      <c r="AL7" s="64" cm="1">
        <f t="array" ref="AL7">SUM(COUNTIFS($H$6:$AK$6,{"WD","XMS"}))-SUM(AM7:AQ7)</f>
        <v>16</v>
      </c>
      <c r="AM7" s="17">
        <f t="shared" ref="AM7:AM53" si="2">COUNTIF(G7:AK7,$AM$3)</f>
        <v>0</v>
      </c>
      <c r="AN7" s="17">
        <f t="shared" ref="AN7:AN53" si="3">COUNTIF(H7:AK7,$AN$3)</f>
        <v>0</v>
      </c>
      <c r="AO7" s="63">
        <f t="shared" ref="AO7:AO53" si="4">COUNTIF(H7:AK7,$AO$3)</f>
        <v>0</v>
      </c>
      <c r="AP7" s="17">
        <f t="shared" ref="AP7:AP53" si="5">COUNTIF(H7:AK7,$AP$3)</f>
        <v>0</v>
      </c>
      <c r="AQ7" s="17">
        <f t="shared" ref="AQ7:AQ53" si="6">COUNTIF(H7:AK7,$AQ$3)</f>
        <v>0</v>
      </c>
      <c r="AR7" s="64">
        <f t="shared" ref="AR7:AR53" si="7">IF(OR(H$6="WD",H$6="XMS"),VLOOKUP(H7,Formula,3,0),IF(H$6="OFF",VLOOKUP(H7,Formula1,3,0),IF(H$6="HLD",VLOOKUP(H7,Formula2,3,0),0)))
+IF(OR(I$6="WD", I$6="XMS"),VLOOKUP(I7,Formula,3,0),IF(I$6="OFF",VLOOKUP(I7,Formula1,3,0),IF(I$6="HLD",VLOOKUP(I7,Formula2,3,0),0)))
+IF(OR(J$6="WD", J$6="XMS"),VLOOKUP(J7,Formula,3,0),IF(J$6="OFF",VLOOKUP(J7,Formula1,3,0),IF(J$6="HLD",VLOOKUP(J7,Formula2,3,0),0)))
+IF(OR(K$6="WD", K$6="XMS"),VLOOKUP(K7,Formula,3,0),IF(K$6="OFF",VLOOKUP(K7,Formula1,3,0),IF(K$6="HLD",VLOOKUP(K7,Formula2,3,0),0)))
+ IF(OR(L$6="WD", L$6="XMS"),VLOOKUP(L7,Formula,3,0),IF(L$6="OFF",VLOOKUP(L7,Formula1,3,0),IF(L$6="HLD",VLOOKUP(L7,Formula2,3,0),0)))
+ IF(OR(M$6="WD", M$6="XMS"),VLOOKUP(M7,Formula,3,0),IF(M$6="OFF",VLOOKUP(M7,Formula1,3,0),IF(M$6="HLD",VLOOKUP(M7,Formula2,3,0),0)))
+ IF(OR(N$6="WD", N$6="XMS"),VLOOKUP(N7,Formula,3,0),IF(N$6="OFF",VLOOKUP(N7,Formula1,3,0),IF(N$6="HLD",VLOOKUP(N7,Formula2,3,0),0)))
+ IF(OR(O$6="WD", O$6="XMS"),VLOOKUP(O7,Formula,3,0),IF(O$6="OFF",VLOOKUP(O7,Formula1,3,0),IF(O$6="HLD",VLOOKUP(O7,Formula2,3,0),0)))
+ IF(OR(P$6="WD", P$6="XMS"),VLOOKUP(P7,Formula,3,0),IF(P$6="OFF",VLOOKUP(P7,Formula1,3,0),IF(P$6="HLD",VLOOKUP(P7,Formula2,3,0),0)))
+ IF(OR(Q$6="WD", Q$6="XMS"),VLOOKUP(Q7,Formula,3,0),IF(Q$6="OFF",VLOOKUP(Q7,Formula1,3,0),IF(Q$6="HLD",VLOOKUP(Q7,Formula2,3,0),0)))
+ IF(OR(R$6="WD", R$6="XMS"),VLOOKUP(R7,Formula,3,0),IF(R$6="OFF",VLOOKUP(R7,Formula1,3,0),IF(R$6="HLD",VLOOKUP(R7,Formula2,3,0),0)))
+ IF(OR(S$6="WD", S$6="XMS"),VLOOKUP(S7,Formula,3,0),IF(S$6="OFF",VLOOKUP(S7,Formula1,3,0),IF(S$6="HLD",VLOOKUP(S7,Formula2,3,0),0)))
+ IF(OR(T$6="WD", T$6="XMS"),VLOOKUP(T7,Formula,3,0),IF(T$6="OFF",VLOOKUP(T7,Formula1,3,0),IF(T$6="HLD",VLOOKUP(T7,Formula2,3,0),0)))
+ IF(OR(U$6="WD", U$6="XMS"),VLOOKUP(U7,Formula,3,0),IF(U$6="OFF",VLOOKUP(U7,Formula1,3,0),IF(U$6="HLD",VLOOKUP(U7,Formula2,3,0),0)))
+ IF(OR(V$6="WD", V$6="XMS"),VLOOKUP(V7,Formula,3,0),IF(V$6="OFF",VLOOKUP(V7,Formula1,3,0),IF(V$6="HLD",VLOOKUP(V7,Formula2,3,0),0)))
+ IF(OR(W$6="WD", W$6="XMS"),VLOOKUP(W7,Formula,3,0),IF(W$6="OFF",VLOOKUP(W7,Formula1,3,0),IF(W$6="HLD",VLOOKUP(W7,Formula2,3,0),0)))
+ IF(OR(X$6="WD", X$6="XMS"),VLOOKUP(X7,Formula,3,0),IF(X$6="OFF",VLOOKUP(X7,Formula1,3,0),IF(X$6="HLD",VLOOKUP(X7,Formula2,3,0),0)))
+ IF(OR(Y$6="WD", Y$6="XMS"),VLOOKUP(Y7,Formula,3,0),IF(Y$6="OFF",VLOOKUP(Y7,Formula1,3,0),IF(Y$6="HLD",VLOOKUP(Y7,Formula2,3,0),0)))
+ IF(OR(Z$6="WD", Z$6="XMS"),VLOOKUP(Z7,Formula,3,0),IF(Z$6="OFF",VLOOKUP(Z7,Formula1,3,0),IF(Z$6="HLD",VLOOKUP(Z7,Formula2,3,0),0)))
+ IF(OR(AA$6="WD", AA$6="XMS"),VLOOKUP(AA7,Formula,3,0),IF(AA$6="OFF",VLOOKUP(AA7,Formula1,3,0),IF(AA$6="HLD",VLOOKUP(AA7,Formula2,3,0),0)))
+ IF(OR(AB$6="WD", AB$6="XMS"),VLOOKUP(AB7,Formula,3,0),IF(AB$6="OFF",VLOOKUP(AB7,Formula1,3,0),IF(AB$6="HLD",VLOOKUP(AB7,Formula2,3,0),0)))
+ IF(OR(AC$6="WD", AC$6="XMS"),VLOOKUP(AC7,Formula,3,0),IF(AC$6="OFF",VLOOKUP(AC7,Formula1,3,0),IF(AC$6="HLD",VLOOKUP(AC7,Formula2,3,0),0)))
+ IF(OR(AD$6="WD", AD$6="XMS"),VLOOKUP(AD7,Formula,3,0),IF(AD$6="OFF",VLOOKUP(AD7,Formula1,3,0),IF(AD$6="HLD",VLOOKUP(AD7,Formula2,3,0),0)))
+ IF(OR(AE$6="WD", AE$6="XMS"),VLOOKUP(AE7,Formula,3,0),IF(AE$6="OFF",VLOOKUP(AE7,Formula1,3,0),IF(AE$6="HLD",VLOOKUP(AE7,Formula2,3,0),0)))
+ IF(OR(AF$6="WD", AF$6="XMS"),VLOOKUP(AF7,Formula,3,0),IF(AF$6="OFF",VLOOKUP(AF7,Formula1,3,0),IF(AF$6="HLD",VLOOKUP(AF7,Formula2,3,0),0)))
+ IF(OR(AG$6="WD", AG$6="XMS"),VLOOKUP(AG7,Formula,3,0),IF(AG$6="OFF",VLOOKUP(AG7,Formula1,3,0),IF(AG$6="HLD",VLOOKUP(AG7,Formula2,3,0),0)))
+ IF(OR(AH$6="WD", AH$6="XMS"),VLOOKUP(AH7,Formula,3,0),IF(AH$6="OFF",VLOOKUP(AH7,Formula1,3,0),IF(AH$6="HLD",VLOOKUP(AH7,Formula2,3,0),0)))
+ IF(OR(AI$6="WD", AI$6="XMS"),VLOOKUP(AI7,Formula,3,0),IF(AI$6="OFF",VLOOKUP(AI7,Formula1,3,0),IF(AI$6="HLD",VLOOKUP(AI7,Formula2,3,0),0)))
+ IF(OR(AJ$6="WD", AJ$6="XMS"),VLOOKUP(AJ7,Formula,3,0),IF(AJ$6="OFF",VLOOKUP(AJ7,Formula1,3,0),IF(AJ$6="HLD",VLOOKUP(AJ7,Formula2,3,0),0)))
+ IF(OR(AK$6="WD", AK$6="XMS"),VLOOKUP(AK7,Formula,3,0),IF(AK$6="OFF",VLOOKUP(AK7,Formula1,3,0),IF(AK$6="HLD",VLOOKUP(AK7,Formula2,3,0),0)))</f>
        <v>0</v>
      </c>
      <c r="AS7" s="17">
        <f t="shared" ref="AS7:AS53" si="8">IF(OR(H$6="WD",H$6="XMS"),VLOOKUP(H7,Formula,4,0),IF(H$6="OFF",VLOOKUP(H7,Formula1,4,0),IF(H$6="HLD",VLOOKUP(H7,Formula2,4,0),0)))
+IF(OR(I$6="WD", I$6="XMS"),VLOOKUP(I7,Formula,4,0),IF(I$6="OFF",VLOOKUP(I7,Formula1,4,0),IF(I$6="HLD",VLOOKUP(I7,Formula2,4,0),0)))
+IF(OR(J$6="WD", J$6="XMS"),VLOOKUP(J7,Formula,4,0),IF(J$6="OFF",VLOOKUP(J7,Formula1,4,0),IF(J$6="HLD",VLOOKUP(J7,Formula2,4,0),0)))
+IF(OR(K$6="WD", K$6="XMS"),VLOOKUP(K7,Formula,4,0),IF(K$6="OFF",VLOOKUP(K7,Formula1,4,0),IF(K$6="HLD",VLOOKUP(K7,Formula2,4,0),0)))
+ IF(OR(L$6="WD", L$6="XMS"),VLOOKUP(L7,Formula,4,0),IF(L$6="OFF",VLOOKUP(L7,Formula1,4,0),IF(L$6="HLD",VLOOKUP(L7,Formula2,4,0),0)))
+ IF(OR(M$6="WD", M$6="XMS"),VLOOKUP(M7,Formula,4,0),IF(M$6="OFF",VLOOKUP(M7,Formula1,4,0),IF(M$6="HLD",VLOOKUP(M7,Formula2,4,0),0)))
+ IF(OR(N$6="WD", N$6="XMS"),VLOOKUP(N7,Formula,4,0),IF(N$6="OFF",VLOOKUP(N7,Formula1,4,0),IF(N$6="HLD",VLOOKUP(N7,Formula2,4,0),0)))
+ IF(OR(O$6="WD", O$6="XMS"),VLOOKUP(O7,Formula,4,0),IF(O$6="OFF",VLOOKUP(O7,Formula1,4,0),IF(O$6="HLD",VLOOKUP(O7,Formula2,4,0),0)))
+ IF(OR(P$6="WD", P$6="XMS"),VLOOKUP(P7,Formula,4,0),IF(P$6="OFF",VLOOKUP(P7,Formula1,4,0),IF(P$6="HLD",VLOOKUP(P7,Formula2,4,0),0)))
+ IF(OR(Q$6="WD", Q$6="XMS"),VLOOKUP(Q7,Formula,4,0),IF(Q$6="OFF",VLOOKUP(Q7,Formula1,4,0),IF(Q$6="HLD",VLOOKUP(Q7,Formula2,4,0),0)))
+ IF(OR(R$6="WD", R$6="XMS"),VLOOKUP(R7,Formula,4,0),IF(R$6="OFF",VLOOKUP(R7,Formula1,4,0),IF(R$6="HLD",VLOOKUP(R7,Formula2,4,0),0)))
+ IF(OR(S$6="WD", S$6="XMS"),VLOOKUP(S7,Formula,4,0),IF(S$6="OFF",VLOOKUP(S7,Formula1,4,0),IF(S$6="HLD",VLOOKUP(S7,Formula2,4,0),0)))
+ IF(OR(T$6="WD", T$6="XMS"),VLOOKUP(T7,Formula,4,0),IF(T$6="OFF",VLOOKUP(T7,Formula1,4,0),IF(T$6="HLD",VLOOKUP(T7,Formula2,4,0),0)))
+ IF(OR(U$6="WD", U$6="XMS"),VLOOKUP(U7,Formula,4,0),IF(U$6="OFF",VLOOKUP(U7,Formula1,4,0),IF(U$6="HLD",VLOOKUP(U7,Formula2,4,0),0)))
+ IF(OR(V$6="WD", V$6="XMS"),VLOOKUP(V7,Formula,4,0),IF(V$6="OFF",VLOOKUP(V7,Formula1,4,0),IF(V$6="HLD",VLOOKUP(V7,Formula2,4,0),0)))
+ IF(OR(W$6="WD", W$6="XMS"),VLOOKUP(W7,Formula,4,0),IF(W$6="OFF",VLOOKUP(W7,Formula1,4,0),IF(W$6="HLD",VLOOKUP(W7,Formula2,4,0),0)))
+ IF(OR(X$6="WD", X$6="XMS"),VLOOKUP(X7,Formula,4,0),IF(X$6="OFF",VLOOKUP(X7,Formula1,4,0),IF(X$6="HLD",VLOOKUP(X7,Formula2,4,0),0)))
+ IF(OR(Y$6="WD", Y$6="XMS"),VLOOKUP(Y7,Formula,4,0),IF(Y$6="OFF",VLOOKUP(Y7,Formula1,4,0),IF(Y$6="HLD",VLOOKUP(Y7,Formula2,4,0),0)))
+ IF(OR(Z$6="WD", Z$6="XMS"),VLOOKUP(Z7,Formula,4,0),IF(Z$6="OFF",VLOOKUP(Z7,Formula1,4,0),IF(Z$6="HLD",VLOOKUP(Z7,Formula2,4,0),0)))
+ IF(OR(AA$6="WD", AA$6="XMS"),VLOOKUP(AA7,Formula,4,0),IF(AA$6="OFF",VLOOKUP(AA7,Formula1,4,0),IF(AA$6="HLD",VLOOKUP(AA7,Formula2,4,0),0)))
+ IF(OR(AB$6="WD", AB$6="XMS"),VLOOKUP(AB7,Formula,4,0),IF(AB$6="OFF",VLOOKUP(AB7,Formula1,4,0),IF(AB$6="HLD",VLOOKUP(AB7,Formula2,4,0),0)))
+ IF(OR(AC$6="WD", AC$6="XMS"),VLOOKUP(AC7,Formula,4,0),IF(AC$6="OFF",VLOOKUP(AC7,Formula1,4,0),IF(AC$6="HLD",VLOOKUP(AC7,Formula2,4,0),0)))
+ IF(OR(AD$6="WD", AD$6="XMS"),VLOOKUP(AD7,Formula,4,0),IF(AD$6="OFF",VLOOKUP(AD7,Formula1,4,0),IF(AD$6="HLD",VLOOKUP(AD7,Formula2,4,0),0)))
+ IF(OR(AE$6="WD", AE$6="XMS"),VLOOKUP(AE7,Formula,4,0),IF(AE$6="OFF",VLOOKUP(AE7,Formula1,4,0),IF(AE$6="HLD",VLOOKUP(AE7,Formula2,4,0),0)))
+ IF(OR(AF$6="WD", AF$6="XMS"),VLOOKUP(AF7,Formula,4,0),IF(AF$6="OFF",VLOOKUP(AF7,Formula1,4,0),IF(AF$6="HLD",VLOOKUP(AF7,Formula2,4,0),0)))
+ IF(OR(AG$6="WD", AG$6="XMS"),VLOOKUP(AG7,Formula,4,0),IF(AG$6="OFF",VLOOKUP(AG7,Formula1,4,0),IF(AG$6="HLD",VLOOKUP(AG7,Formula2,4,0),0)))
+ IF(OR(AH$6="WD", AH$6="XMS"),VLOOKUP(AH7,Formula,4,0),IF(AH$6="OFF",VLOOKUP(AH7,Formula1,4,0),IF(AH$6="HLD",VLOOKUP(AH7,Formula2,4,0),0)))
+ IF(OR(AI$6="WD", AI$6="XMS"),VLOOKUP(AI7,Formula,4,0),IF(AI$6="OFF",VLOOKUP(AI7,Formula1,4,0),IF(AI$6="HLD",VLOOKUP(AI7,Formula2,4,0),0)))
+ IF(OR(AJ$6="WD", AJ$6="XMS"),VLOOKUP(AJ7,Formula,4,0),IF(AJ$6="OFF",VLOOKUP(AJ7,Formula1,4,0),IF(AJ$6="HLD",VLOOKUP(AJ7,Formula2,4,0),0)))
+ IF(OR(AK$6="WD", AK$6="XMS"),VLOOKUP(AK7,Formula,4,0),IF(AK$6="OFF",VLOOKUP(AK7,Formula1,4,0),IF(AK$6="HLD",VLOOKUP(AK7,Formula2,4,0),0)))</f>
        <v>0</v>
      </c>
      <c r="AT7" s="17">
        <f t="shared" ref="AT7:AT53" si="9">IF(OR(H$6="WD",H$6="XMS"),VLOOKUP(H7,Formula,5,0),IF(H$6="OFF",VLOOKUP(H7,Formula1,5,0),IF(H$6="HLD",VLOOKUP(H7,Formula2,5,0),0)))
+IF(OR(I$6="WD", I$6="XMS"),VLOOKUP(I7,Formula,5,0),IF(I$6="OFF",VLOOKUP(I7,Formula1,5,0),IF(I$6="HLD",VLOOKUP(I7,Formula2,5,0),0)))
+IF(OR(J$6="WD", J$6="XMS"),VLOOKUP(J7,Formula,5,0),IF(J$6="OFF",VLOOKUP(J7,Formula1,5,0),IF(J$6="HLD",VLOOKUP(J7,Formula2,5,0),0)))
+IF(OR(K$6="WD", K$6="XMS"),VLOOKUP(K7,Formula,5,0),IF(K$6="OFF",VLOOKUP(K7,Formula1,5,0),IF(K$6="HLD",VLOOKUP(K7,Formula2,5,0),0)))
+ IF(OR(L$6="WD", L$6="XMS"),VLOOKUP(L7,Formula,5,0),IF(L$6="OFF",VLOOKUP(L7,Formula1,5,0),IF(L$6="HLD",VLOOKUP(L7,Formula2,5,0),0)))
+ IF(OR(M$6="WD", M$6="XMS"),VLOOKUP(M7,Formula,5,0),IF(M$6="OFF",VLOOKUP(M7,Formula1,5,0),IF(M$6="HLD",VLOOKUP(M7,Formula2,5,0),0)))
+ IF(OR(N$6="WD", N$6="XMS"),VLOOKUP(N7,Formula,5,0),IF(N$6="OFF",VLOOKUP(N7,Formula1,5,0),IF(N$6="HLD",VLOOKUP(N7,Formula2,5,0),0)))
+ IF(OR(O$6="WD", O$6="XMS"),VLOOKUP(O7,Formula,5,0),IF(O$6="OFF",VLOOKUP(O7,Formula1,5,0),IF(O$6="HLD",VLOOKUP(O7,Formula2,5,0),0)))
+ IF(OR(P$6="WD", P$6="XMS"),VLOOKUP(P7,Formula,5,0),IF(P$6="OFF",VLOOKUP(P7,Formula1,5,0),IF(P$6="HLD",VLOOKUP(P7,Formula2,5,0),0)))
+ IF(OR(Q$6="WD", Q$6="XMS"),VLOOKUP(Q7,Formula,5,0),IF(Q$6="OFF",VLOOKUP(Q7,Formula1,5,0),IF(Q$6="HLD",VLOOKUP(Q7,Formula2,5,0),0)))
+ IF(OR(R$6="WD", R$6="XMS"),VLOOKUP(R7,Formula,5,0),IF(R$6="OFF",VLOOKUP(R7,Formula1,5,0),IF(R$6="HLD",VLOOKUP(R7,Formula2,5,0),0)))
+ IF(OR(S$6="WD", S$6="XMS"),VLOOKUP(S7,Formula,5,0),IF(S$6="OFF",VLOOKUP(S7,Formula1,5,0),IF(S$6="HLD",VLOOKUP(S7,Formula2,5,0),0)))
+ IF(OR(T$6="WD", T$6="XMS"),VLOOKUP(T7,Formula,5,0),IF(T$6="OFF",VLOOKUP(T7,Formula1,5,0),IF(T$6="HLD",VLOOKUP(T7,Formula2,5,0),0)))
+ IF(OR(U$6="WD", U$6="XMS"),VLOOKUP(U7,Formula,5,0),IF(U$6="OFF",VLOOKUP(U7,Formula1,5,0),IF(U$6="HLD",VLOOKUP(U7,Formula2,5,0),0)))
+ IF(OR(V$6="WD", V$6="XMS"),VLOOKUP(V7,Formula,5,0),IF(V$6="OFF",VLOOKUP(V7,Formula1,5,0),IF(V$6="HLD",VLOOKUP(V7,Formula2,5,0),0)))
+ IF(OR(W$6="WD", W$6="XMS"),VLOOKUP(W7,Formula,5,0),IF(W$6="OFF",VLOOKUP(W7,Formula1,5,0),IF(W$6="HLD",VLOOKUP(W7,Formula2,5,0),0)))
+ IF(OR(X$6="WD", X$6="XMS"),VLOOKUP(X7,Formula,5,0),IF(X$6="OFF",VLOOKUP(X7,Formula1,5,0),IF(X$6="HLD",VLOOKUP(X7,Formula2,5,0),0)))
+ IF(OR(Y$6="WD", Y$6="XMS"),VLOOKUP(Y7,Formula,5,0),IF(Y$6="OFF",VLOOKUP(Y7,Formula1,5,0),IF(Y$6="HLD",VLOOKUP(Y7,Formula2,5,0),0)))
+ IF(OR(Z$6="WD", Z$6="XMS"),VLOOKUP(Z7,Formula,5,0),IF(Z$6="OFF",VLOOKUP(Z7,Formula1,5,0),IF(Z$6="HLD",VLOOKUP(Z7,Formula2,5,0),0)))
+ IF(OR(AA$6="WD", AA$6="XMS"),VLOOKUP(AA7,Formula,5,0),IF(AA$6="OFF",VLOOKUP(AA7,Formula1,5,0),IF(AA$6="HLD",VLOOKUP(AA7,Formula2,5,0),0)))
+ IF(OR(AB$6="WD", AB$6="XMS"),VLOOKUP(AB7,Formula,5,0),IF(AB$6="OFF",VLOOKUP(AB7,Formula1,5,0),IF(AB$6="HLD",VLOOKUP(AB7,Formula2,5,0),0)))
+ IF(OR(AC$6="WD", AC$6="XMS"),VLOOKUP(AC7,Formula,5,0),IF(AC$6="OFF",VLOOKUP(AC7,Formula1,5,0),IF(AC$6="HLD",VLOOKUP(AC7,Formula2,5,0),0)))
+ IF(OR(AD$6="WD", AD$6="XMS"),VLOOKUP(AD7,Formula,5,0),IF(AD$6="OFF",VLOOKUP(AD7,Formula1,5,0),IF(AD$6="HLD",VLOOKUP(AD7,Formula2,5,0),0)))
+ IF(OR(AE$6="WD", AE$6="XMS"),VLOOKUP(AE7,Formula,5,0),IF(AE$6="OFF",VLOOKUP(AE7,Formula1,5,0),IF(AE$6="HLD",VLOOKUP(AE7,Formula2,5,0),0)))
+ IF(OR(AF$6="WD", AF$6="XMS"),VLOOKUP(AF7,Formula,5,0),IF(AF$6="OFF",VLOOKUP(AF7,Formula1,5,0),IF(AF$6="HLD",VLOOKUP(AF7,Formula2,5,0),0)))
+ IF(OR(AG$6="WD", AG$6="XMS"),VLOOKUP(AG7,Formula,5,0),IF(AG$6="OFF",VLOOKUP(AG7,Formula1,5,0),IF(AG$6="HLD",VLOOKUP(AG7,Formula2,5,0),0)))
+ IF(OR(AH$6="WD", AH$6="XMS"),VLOOKUP(AH7,Formula,5,0),IF(AH$6="OFF",VLOOKUP(AH7,Formula1,5,0),IF(AH$6="HLD",VLOOKUP(AH7,Formula2,5,0),0)))
+ IF(OR(AI$6="WD", AI$6="XMS"),VLOOKUP(AI7,Formula,5,0),IF(AI$6="OFF",VLOOKUP(AI7,Formula1,5,0),IF(AI$6="HLD",VLOOKUP(AI7,Formula2,5,0),0)))
+ IF(OR(AJ$6="WD", AJ$6="XMS"),VLOOKUP(AJ7,Formula,5,0),IF(AJ$6="OFF",VLOOKUP(AJ7,Formula1,5,0),IF(AJ$6="HLD",VLOOKUP(AJ7,Formula2,5,0),0)))
+ IF(OR(AK$6="WD", AK$6="XMS"),VLOOKUP(AK7,Formula,5,0),IF(AK$6="OFF",VLOOKUP(AK7,Formula1,5,0),IF(AK$6="HLD",VLOOKUP(AK7,Formula2,5,0),0)))</f>
        <v>0</v>
      </c>
      <c r="AU7" s="17"/>
      <c r="AV7" s="71">
        <f t="shared" ref="AV7:AV53" si="10">IF(H$6="WD",VLOOKUP(H7,Formula,6,0),IF(H$6="OFF",VLOOKUP(H7,Formula1,6,0),IF(H$6="HLD",VLOOKUP(H7,Formula2,6,0),0)))
+ IF(I$6="WD",VLOOKUP(I7,Formula,6,0),IF(I$6="OFF",VLOOKUP(I7,Formula1,6,0),IF(I$6="HLD",VLOOKUP(I7,Formula2,6,0),0)))
+ IF(J$6="WD",VLOOKUP(J7,Formula,6,0),IF(J$6="OFF",VLOOKUP(J7,Formula1,6,0),IF(J$6="HLD",VLOOKUP(J7,Formula2,6,0),0)))
+ IF(K$6="WD",VLOOKUP(K7,Formula,6,0),IF(K$6="OFF",VLOOKUP(K7,Formula1,6,0),IF(K$6="HLD",VLOOKUP(K7,Formula2,6,0),0)))
+ IF(L$6="WD",VLOOKUP(L7,Formula,6,0),IF(L$6="OFF",VLOOKUP(L7,Formula1,6,0),IF(L$6="HLD",VLOOKUP(L7,Formula2,6,0),0)))
+ IF(M$6="WD",VLOOKUP(M7,Formula,6,0),IF(M$6="OFF",VLOOKUP(M7,Formula1,6,0),IF(M$6="HLD",VLOOKUP(M7,Formula2,6,0),0)))
+ IF(N$6="WD",VLOOKUP(N7,Formula,6,0),IF(N$6="OFF",VLOOKUP(N7,Formula1,6,0),IF(N$6="HLD",VLOOKUP(N7,Formula2,6,0),0)))
+ IF(O$6="WD",VLOOKUP(O7,Formula,6,0),IF(O$6="OFF",VLOOKUP(O7,Formula1,6,0),IF(O$6="HLD",VLOOKUP(O7,Formula2,6,0),0)))
+ IF(P$6="WD",VLOOKUP(P7,Formula,6,0),IF(P$6="OFF",VLOOKUP(P7,Formula1,6,0),IF(P$6="HLD",VLOOKUP(P7,Formula2,6,0),0)))
+ IF(Q$6="WD",VLOOKUP(Q7,Formula,6,0),IF(Q$6="OFF",VLOOKUP(Q7,Formula1,6,0),IF(Q$6="HLD",VLOOKUP(Q7,Formula2,6,0),0)))
+ IF(R$6="WD",VLOOKUP(R7,Formula,6,0),IF(R$6="OFF",VLOOKUP(R7,Formula1,6,0),IF(R$6="HLD",VLOOKUP(R7,Formula2,6,0),0)))
+ IF(S$6="WD",VLOOKUP(S7,Formula,6,0),IF(S$6="OFF",VLOOKUP(S7,Formula1,6,0),IF(S$6="HLD",VLOOKUP(S7,Formula2,6,0),0)))
+ IF(T$6="WD",VLOOKUP(T7,Formula,6,0),IF(T$6="OFF",VLOOKUP(T7,Formula1,6,0),IF(T$6="HLD",VLOOKUP(T7,Formula2,6,0),0)))
+ IF(U$6="WD",VLOOKUP(U7,Formula,6,0),IF(U$6="OFF",VLOOKUP(U7,Formula1,6,0),IF(U$6="HLD",VLOOKUP(U7,Formula2,6,0),0)))
+ IF(V$6="WD",VLOOKUP(V7,Formula,6,0),IF(V$6="OFF",VLOOKUP(V7,Formula1,6,0),IF(V$6="HLD",VLOOKUP(V7,Formula2,6,0),0)))
+ IF(W$6="WD",VLOOKUP(W7,Formula,6,0),IF(W$6="OFF",VLOOKUP(W7,Formula1,6,0),IF(W$6="HLD",VLOOKUP(W7,Formula2,6,0),0)))
+ IF(X$6="WD",VLOOKUP(X7,Formula,6,0),IF(X$6="OFF",VLOOKUP(X7,Formula1,6,0),IF(X$6="HLD",VLOOKUP(X7,Formula2,6,0),0)))
+ IF(Y$6="WD",VLOOKUP(Y7,Formula,6,0),IF(Y$6="OFF",VLOOKUP(Y7,Formula1,6,0),IF(Y$6="HLD",VLOOKUP(Y7,Formula2,6,0),0)))
+ IF(Z$6="WD",VLOOKUP(Z7,Formula,6,0),IF(Z$6="OFF",VLOOKUP(Z7,Formula1,6,0),IF(Z$6="HLD",VLOOKUP(Z7,Formula2,6,0),0)))
+ IF(AA$6="WD",VLOOKUP(AA7,Formula,6,0),IF(AA$6="OFF",VLOOKUP(AA7,Formula1,6,0),IF(AA$6="HLD",VLOOKUP(AA7,Formula2,6,0),0)))
+ IF(AB$6="WD",VLOOKUP(AB7,Formula,6,0),IF(AB$6="OFF",VLOOKUP(AB7,Formula1,6,0),IF(AB$6="HLD",VLOOKUP(AB7,Formula2,6,0),0)))
+ IF(AC$6="WD",VLOOKUP(AC7,Formula,6,0),IF(AC$6="OFF",VLOOKUP(AC7,Formula1,6,0),IF(AC$6="HLD",VLOOKUP(AC7,Formula2,6,0),0)))
+ IF(AD$6="WD",VLOOKUP(AD7,Formula,6,0),IF(AD$6="OFF",VLOOKUP(AD7,Formula1,6,0),IF(AD$6="HLD",VLOOKUP(AD7,Formula2,6,0),0)))
+ IF(AE$6="WD",VLOOKUP(AE7,Formula,6,0),IF(AE$6="OFF",VLOOKUP(AE7,Formula1,6,0),IF(AE$6="HLD",VLOOKUP(AE7,Formula2,6,0),0)))
+ IF(AF$6="WD",VLOOKUP(AF7,Formula,6,0),IF(AF$6="OFF",VLOOKUP(AF7,Formula1,6,0),IF(AF$6="HLD",VLOOKUP(AF7,Formula2,6,0),0)))
+ IF(AG$6="WD",VLOOKUP(AG7,Formula,6,0),IF(AG$6="OFF",VLOOKUP(AG7,Formula1,6,0),IF(AG$6="HLD",VLOOKUP(AG7,Formula2,6,0),0)))
+ IF(AH$6="WD",VLOOKUP(AH7,Formula,6,0),IF(AH$6="OFF",VLOOKUP(AH7,Formula1,6,0),IF(AH$6="HLD",VLOOKUP(AH7,Formula2,6,0),0)))
+ IF(AI$6="WD",VLOOKUP(AI7,Formula,6,0),IF(AI$6="OFF",VLOOKUP(AI7,Formula1,6,0),IF(AI$6="HLD",VLOOKUP(AI7,Formula2,6,0),0)))
+ IF(AJ$6="WD",VLOOKUP(AJ7,Formula,6,0),IF(AJ$6="OFF",VLOOKUP(AJ7,Formula1,6,0),IF(AJ$6="HLD",VLOOKUP(AJ7,Formula2,6,0),0)))
+ IF(AK$6="WD",VLOOKUP(AK7,Formula,6,0),IF(AK$6="OFF",VLOOKUP(AK7,Formula1,6,0),IF(AK$6="HLD",VLOOKUP(AK7,Formula2,6,0),0)))</f>
        <v>0</v>
      </c>
      <c r="AW7" s="71">
        <f t="shared" ref="AW7:AW53" si="11">IF(H$6="WD",VLOOKUP(H7,Formula,7,0),IF(H$6="OFF",VLOOKUP(H7,Formula1,7,0),IF(H$6="HLD",VLOOKUP(H7,Formula2,7,0),0)))
+IF(I$6="WD",VLOOKUP(I7,Formula,7,0),IF(I$6="OFF",VLOOKUP(I7,Formula1,7,0),IF(I$6="HLD",VLOOKUP(I7,Formula2,7,0),0)))
+IF(J$6="WD",VLOOKUP(J7,Formula,7,0),IF(J$6="OFF",VLOOKUP(J7,Formula1,7,0),IF(J$6="HLD",VLOOKUP(J7,Formula2,7,0),0)))
+IF(K$6="WD",VLOOKUP(K7,Formula,7,0),IF(K$6="OFF",VLOOKUP(K7,Formula1,7,0),IF(K$6="HLD",VLOOKUP(K7,Formula2,7,0),0)))
+ IF(L$6="WD",VLOOKUP(L7,Formula,7,0),IF(L$6="OFF",VLOOKUP(L7,Formula1,7,0),IF(L$6="HLD",VLOOKUP(L7,Formula2,7,0),0)))
+ IF(M$6="WD",VLOOKUP(M7,Formula,7,0),IF(M$6="OFF",VLOOKUP(M7,Formula1,7,0),IF(M$6="HLD",VLOOKUP(M7,Formula2,7,0),0)))
+ IF(N$6="WD",VLOOKUP(N7,Formula,7,0),IF(N$6="OFF",VLOOKUP(N7,Formula1,7,0),IF(N$6="HLD",VLOOKUP(N7,Formula2,7,0),0)))
+ IF(O$6="WD",VLOOKUP(O7,Formula,7,0),IF(O$6="OFF",VLOOKUP(O7,Formula1,7,0),IF(O$6="HLD",VLOOKUP(O7,Formula2,7,0),0)))
+ IF(P$6="WD",VLOOKUP(P7,Formula,7,0),IF(P$6="OFF",VLOOKUP(P7,Formula1,7,0),IF(P$6="HLD",VLOOKUP(P7,Formula2,7,0),0)))
+ IF(Q$6="WD",VLOOKUP(Q7,Formula,7,0),IF(Q$6="OFF",VLOOKUP(Q7,Formula1,7,0),IF(Q$6="HLD",VLOOKUP(Q7,Formula2,7,0),0)))
+ IF(R$6="WD",VLOOKUP(R7,Formula,7,0),IF(R$6="OFF",VLOOKUP(R7,Formula1,7,0),IF(R$6="HLD",VLOOKUP(R7,Formula2,7,0),0)))
+ IF(S$6="WD",VLOOKUP(S7,Formula,7,0),IF(S$6="OFF",VLOOKUP(S7,Formula1,7,0),IF(S$6="HLD",VLOOKUP(S7,Formula2,7,0),0)))
+ IF(T$6="WD",VLOOKUP(T7,Formula,7,0),IF(T$6="OFF",VLOOKUP(T7,Formula1,7,0),IF(T$6="HLD",VLOOKUP(T7,Formula2,7,0),0)))
+ IF(U$6="WD",VLOOKUP(U7,Formula,7,0),IF(U$6="OFF",VLOOKUP(U7,Formula1,7,0),IF(U$6="HLD",VLOOKUP(U7,Formula2,7,0),0)))
+ IF(V$6="WD",VLOOKUP(V7,Formula,7,0),IF(V$6="OFF",VLOOKUP(V7,Formula1,7,0),IF(V$6="HLD",VLOOKUP(V7,Formula2,7,0),0)))
+ IF(W$6="WD",VLOOKUP(W7,Formula,7,0),IF(W$6="OFF",VLOOKUP(W7,Formula1,7,0),IF(W$6="HLD",VLOOKUP(W7,Formula2,7,0),0)))
+ IF(X$6="WD",VLOOKUP(X7,Formula,7,0),IF(X$6="OFF",VLOOKUP(X7,Formula1,7,0),IF(X$6="HLD",VLOOKUP(X7,Formula2,7,0),0)))
+ IF(Y$6="WD",VLOOKUP(Y7,Formula,7,0),IF(Y$6="OFF",VLOOKUP(Y7,Formula1,7,0),IF(Y$6="HLD",VLOOKUP(Y7,Formula2,7,0),0)))
+ IF(Z$6="WD",VLOOKUP(Z7,Formula,7,0),IF(Z$6="OFF",VLOOKUP(Z7,Formula1,7,0),IF(Z$6="HLD",VLOOKUP(Z7,Formula2,7,0),0)))
+ IF(AA$6="WD",VLOOKUP(AA7,Formula,7,0),IF(AA$6="OFF",VLOOKUP(AA7,Formula1,7,0),IF(AA$6="HLD",VLOOKUP(AA7,Formula2,7,0),0)))
+ IF(AB$6="WD",VLOOKUP(AB7,Formula,7,0),IF(AB$6="OFF",VLOOKUP(AB7,Formula1,7,0),IF(AB$6="HLD",VLOOKUP(AB7,Formula2,7,0),0)))
+ IF(AC$6="WD",VLOOKUP(AC7,Formula,7,0),IF(AC$6="OFF",VLOOKUP(AC7,Formula1,7,0),IF(AC$6="HLD",VLOOKUP(AC7,Formula2,7,0),0)))
+ IF(AD$6="WD",VLOOKUP(AD7,Formula,7,0),IF(AD$6="OFF",VLOOKUP(AD7,Formula1,7,0),IF(AD$6="HLD",VLOOKUP(AD7,Formula2,7,0),0)))
+ IF(AE$6="WD",VLOOKUP(AE7,Formula,7,0),IF(AE$6="OFF",VLOOKUP(AE7,Formula1,7,0),IF(AE$6="HLD",VLOOKUP(AE7,Formula2,7,0),0)))
+ IF(AF$6="WD",VLOOKUP(AF7,Formula,7,0),IF(AF$6="OFF",VLOOKUP(AF7,Formula1,7,0),IF(AF$6="HLD",VLOOKUP(AF7,Formula2,7,0),0)))
+ IF(AG$6="WD",VLOOKUP(AG7,Formula,7,0),IF(AG$6="OFF",VLOOKUP(AG7,Formula1,7,0),IF(AG$6="HLD",VLOOKUP(AG7,Formula2,7,0),0)))
+ IF(AH$6="WD",VLOOKUP(AH7,Formula,7,0),IF(AH$6="OFF",VLOOKUP(AH7,Formula1,7,0),IF(AH$6="HLD",VLOOKUP(AH7,Formula2,7,0),0)))
+ IF(AI$6="WD",VLOOKUP(AI7,Formula,7,0),IF(AI$6="OFF",VLOOKUP(AI7,Formula1,7,0),IF(AI$6="HLD",VLOOKUP(AI7,Formula2,7,0),0)))
+ IF(AJ$6="WD",VLOOKUP(AJ7,Formula,7,0),IF(AJ$6="OFF",VLOOKUP(AJ7,Formula1,7,0),IF(AJ$6="HLD",VLOOKUP(AJ7,Formula2,7,0),0)))
+ IF(AK$6="WD",VLOOKUP(AK7,Formula,7,0),IF(AK$6="OFF",VLOOKUP(AK7,Formula1,7,0),IF(AK$6="HLD",VLOOKUP(AK7,Formula2,7,0),0)))</f>
        <v>0</v>
      </c>
      <c r="AX7" s="71">
        <f t="shared" ref="AX7:AX53" si="12">IF(H$6="WD",VLOOKUP(H7,Formula,8,0),IF(H$6="OFF",VLOOKUP(H7,Formula1,8,0),IF(H$6="HLD",VLOOKUP(H7,Formula2,8,0),0)))
+IF(I$6="WD",VLOOKUP(I7,Formula,8,0),IF(I$6="OFF",VLOOKUP(I7,Formula1,8,0),IF(I$6="HLD",VLOOKUP(I7,Formula2,8,0),0)))
+IF(J$6="WD",VLOOKUP(J7,Formula,8,0),IF(J$6="OFF",VLOOKUP(J7,Formula1,8,0),IF(J$6="HLD",VLOOKUP(J7,Formula2,8,0),0)))
+IF(K$6="WD",VLOOKUP(K7,Formula,8,0),IF(K$6="OFF",VLOOKUP(K7,Formula1,8,0),IF(K$6="HLD",VLOOKUP(K7,Formula2,8,0),0)))
+ IF(L$6="WD",VLOOKUP(L7,Formula,8,0),IF(L$6="OFF",VLOOKUP(L7,Formula1,8,0),IF(L$6="HLD",VLOOKUP(L7,Formula2,8,0),0)))
+ IF(M$6="WD",VLOOKUP(M7,Formula,8,0),IF(M$6="OFF",VLOOKUP(M7,Formula1,8,0),IF(M$6="HLD",VLOOKUP(M7,Formula2,8,0),0)))
+ IF(N$6="WD",VLOOKUP(N7,Formula,8,0),IF(N$6="OFF",VLOOKUP(N7,Formula1,8,0),IF(N$6="HLD",VLOOKUP(N7,Formula2,8,0),0)))
+ IF(O$6="WD",VLOOKUP(O7,Formula,8,0),IF(O$6="OFF",VLOOKUP(O7,Formula1,8,0),IF(O$6="HLD",VLOOKUP(O7,Formula2,8,0),0)))
+ IF(P$6="WD",VLOOKUP(P7,Formula,8,0),IF(P$6="OFF",VLOOKUP(P7,Formula1,8,0),IF(P$6="HLD",VLOOKUP(P7,Formula2,8,0),0)))
+ IF(Q$6="WD",VLOOKUP(Q7,Formula,8,0),IF(Q$6="OFF",VLOOKUP(Q7,Formula1,8,0),IF(Q$6="HLD",VLOOKUP(Q7,Formula2,8,0),0)))
+ IF(R$6="WD",VLOOKUP(R7,Formula,8,0),IF(R$6="OFF",VLOOKUP(R7,Formula1,8,0),IF(R$6="HLD",VLOOKUP(R7,Formula2,8,0),0)))
+ IF(S$6="WD",VLOOKUP(S7,Formula,8,0),IF(S$6="OFF",VLOOKUP(S7,Formula1,8,0),IF(S$6="HLD",VLOOKUP(S7,Formula2,8,0),0)))
+ IF(T$6="WD",VLOOKUP(T7,Formula,8,0),IF(T$6="OFF",VLOOKUP(T7,Formula1,8,0),IF(T$6="HLD",VLOOKUP(T7,Formula2,8,0),0)))
+ IF(U$6="WD",VLOOKUP(U7,Formula,8,0),IF(U$6="OFF",VLOOKUP(U7,Formula1,8,0),IF(U$6="HLD",VLOOKUP(U7,Formula2,8,0),0)))
+ IF(V$6="WD",VLOOKUP(V7,Formula,8,0),IF(V$6="OFF",VLOOKUP(V7,Formula1,8,0),IF(V$6="HLD",VLOOKUP(V7,Formula2,8,0),0)))
+ IF(W$6="WD",VLOOKUP(W7,Formula,8,0),IF(W$6="OFF",VLOOKUP(W7,Formula1,8,0),IF(W$6="HLD",VLOOKUP(W7,Formula2,8,0),0)))
+ IF(X$6="WD",VLOOKUP(X7,Formula,8,0),IF(X$6="OFF",VLOOKUP(X7,Formula1,8,0),IF(X$6="HLD",VLOOKUP(X7,Formula2,8,0),0)))
+ IF(Y$6="WD",VLOOKUP(Y7,Formula,8,0),IF(Y$6="OFF",VLOOKUP(Y7,Formula1,8,0),IF(Y$6="HLD",VLOOKUP(Y7,Formula2,8,0),0)))
+ IF(Z$6="WD",VLOOKUP(Z7,Formula,8,0),IF(Z$6="OFF",VLOOKUP(Z7,Formula1,8,0),IF(Z$6="HLD",VLOOKUP(Z7,Formula2,8,0),0)))
+ IF(AA$6="WD",VLOOKUP(AA7,Formula,8,0),IF(AA$6="OFF",VLOOKUP(AA7,Formula1,8,0),IF(AA$6="HLD",VLOOKUP(AA7,Formula2,8,0),0)))
+ IF(AB$6="WD",VLOOKUP(AB7,Formula,8,0),IF(AB$6="OFF",VLOOKUP(AB7,Formula1,8,0),IF(AB$6="HLD",VLOOKUP(AB7,Formula2,8,0),0)))
+ IF(AC$6="WD",VLOOKUP(AC7,Formula,8,0),IF(AC$6="OFF",VLOOKUP(AC7,Formula1,8,0),IF(AC$6="HLD",VLOOKUP(AC7,Formula2,8,0),0)))
+ IF(AD$6="WD",VLOOKUP(AD7,Formula,8,0),IF(AD$6="OFF",VLOOKUP(AD7,Formula1,8,0),IF(AD$6="HLD",VLOOKUP(AD7,Formula2,8,0),0)))
+ IF(AE$6="WD",VLOOKUP(AE7,Formula,8,0),IF(AE$6="OFF",VLOOKUP(AE7,Formula1,8,0),IF(AE$6="HLD",VLOOKUP(AE7,Formula2,8,0),0)))
+ IF(AF$6="WD",VLOOKUP(AF7,Formula,8,0),IF(AF$6="OFF",VLOOKUP(AF7,Formula1,8,0),IF(AF$6="HLD",VLOOKUP(AF7,Formula2,8,0),0)))
+ IF(AG$6="WD",VLOOKUP(AG7,Formula,8,0),IF(AG$6="OFF",VLOOKUP(AG7,Formula1,8,0),IF(AG$6="HLD",VLOOKUP(AG7,Formula2,8,0),0)))
+ IF(AH$6="WD",VLOOKUP(AH7,Formula,8,0),IF(AH$6="OFF",VLOOKUP(AH7,Formula1,8,0),IF(AH$6="HLD",VLOOKUP(AH7,Formula2,8,0),0)))
+ IF(AI$6="WD",VLOOKUP(AI7,Formula,8,0),IF(AI$6="OFF",VLOOKUP(AI7,Formula1,8,0),IF(AI$6="HLD",VLOOKUP(AI7,Formula2,8,0),0)))
+ IF(AJ$6="WD",VLOOKUP(AJ7,Formula,8,0),IF(AJ$6="OFF",VLOOKUP(AJ7,Formula1,8,0),IF(AJ$6="HLD",VLOOKUP(AJ7,Formula2,8,0),0)))
+ IF(AK$6="WD",VLOOKUP(AK7,Formula,8,0),IF(AK$6="OFF",VLOOKUP(AK7,Formula1,8,0),IF(AK$6="HLD",VLOOKUP(AK7,Formula2,8,0),0)))</f>
        <v>0</v>
      </c>
      <c r="AY7" s="17">
        <f t="shared" ref="AY7:AY53" si="13">IF(OR(H$6="WD",H$6="XMS"),VLOOKUP(H7,Formula,2,0),IF(H$6="OFF",VLOOKUP(H7,Formula1,2,0),IF(H$6="HLD",VLOOKUP(H7,Formula2,2,0),0)))
+IF(OR(I$6="WD", I$6="XMS"),VLOOKUP(I7,Formula,2,0),IF(I$6="OFF",VLOOKUP(I7,Formula1,2,0),IF(I$6="HLD",VLOOKUP(I7,Formula2,2,0),0)))
+IF(OR(J$6="WD", J$6="XMS"),VLOOKUP(J7,Formula,2,0),IF(J$6="OFF",VLOOKUP(J7,Formula1,2,0),IF(J$6="HLD",VLOOKUP(J7,Formula2,2,0),0)))
+IF(OR(K$6="WD", K$6="XMS"),VLOOKUP(K7,Formula,2,0),IF(K$6="OFF",VLOOKUP(K7,Formula1,2,0),IF(K$6="HLD",VLOOKUP(K7,Formula2,2,0),0)))
+ IF(OR(L$6="WD", L$6="XMS"),VLOOKUP(L7,Formula,2,0),IF(L$6="OFF",VLOOKUP(L7,Formula1,2,0),IF(L$6="HLD",VLOOKUP(L7,Formula2,2,0),0)))
+ IF(OR(M$6="WD", M$6="XMS"),VLOOKUP(M7,Formula,2,0),IF(M$6="OFF",VLOOKUP(M7,Formula1,2,0),IF(M$6="HLD",VLOOKUP(M7,Formula2,2,0),0)))
+ IF(OR(N$6="WD", N$6="XMS"),VLOOKUP(N7,Formula,2,0),IF(N$6="OFF",VLOOKUP(N7,Formula1,2,0),IF(N$6="HLD",VLOOKUP(N7,Formula2,2,0),0)))
+ IF(OR(O$6="WD", O$6="XMS"),VLOOKUP(O7,Formula,2,0),IF(O$6="OFF",VLOOKUP(O7,Formula1,2,0),IF(O$6="HLD",VLOOKUP(O7,Formula2,2,0),0)))
+ IF(OR(P$6="WD", P$6="XMS"),VLOOKUP(P7,Formula,2,0),IF(P$6="OFF",VLOOKUP(P7,Formula1,2,0),IF(P$6="HLD",VLOOKUP(P7,Formula2,2,0),0)))
+ IF(OR(Q$6="WD", Q$6="XMS"),VLOOKUP(Q7,Formula,2,0),IF(Q$6="OFF",VLOOKUP(Q7,Formula1,2,0),IF(Q$6="HLD",VLOOKUP(Q7,Formula2,2,0),0)))
+ IF(OR(R$6="WD", R$6="XMS"),VLOOKUP(R7,Formula,2,0),IF(R$6="OFF",VLOOKUP(R7,Formula1,2,0),IF(R$6="HLD",VLOOKUP(R7,Formula2,2,0),0)))
+ IF(OR(S$6="WD", S$6="XMS"),VLOOKUP(S7,Formula,2,0),IF(S$6="OFF",VLOOKUP(S7,Formula1,2,0),IF(S$6="HLD",VLOOKUP(S7,Formula2,2,0),0)))
+ IF(OR(T$6="WD", T$6="XMS"),VLOOKUP(T7,Formula,2,0),IF(T$6="OFF",VLOOKUP(T7,Formula1,2,0),IF(T$6="HLD",VLOOKUP(T7,Formula2,2,0),0)))
+ IF(OR(U$6="WD", U$6="XMS"),VLOOKUP(U7,Formula,2,0),IF(U$6="OFF",VLOOKUP(U7,Formula1,2,0),IF(U$6="HLD",VLOOKUP(U7,Formula2,2,0),0)))
+ IF(OR(V$6="WD", V$6="XMS"),VLOOKUP(V7,Formula,2,0),IF(V$6="OFF",VLOOKUP(V7,Formula1,2,0),IF(V$6="HLD",VLOOKUP(V7,Formula2,2,0),0)))
+ IF(OR(W$6="WD", W$6="XMS"),VLOOKUP(W7,Formula,2,0),IF(W$6="OFF",VLOOKUP(W7,Formula1,2,0),IF(W$6="HLD",VLOOKUP(W7,Formula2,2,0),0)))
+ IF(OR(X$6="WD", X$6="XMS"),VLOOKUP(X7,Formula,2,0),IF(X$6="OFF",VLOOKUP(X7,Formula1,2,0),IF(X$6="HLD",VLOOKUP(X7,Formula2,2,0),0)))
+ IF(OR(Y$6="WD", Y$6="XMS"),VLOOKUP(Y7,Formula,2,0),IF(Y$6="OFF",VLOOKUP(Y7,Formula1,2,0),IF(Y$6="HLD",VLOOKUP(Y7,Formula2,2,0),0)))
+ IF(OR(Z$6="WD", Z$6="XMS"),VLOOKUP(Z7,Formula,2,0),IF(Z$6="OFF",VLOOKUP(Z7,Formula1,2,0),IF(Z$6="HLD",VLOOKUP(Z7,Formula2,2,0),0)))
+ IF(OR(AA$6="WD", AA$6="XMS"),VLOOKUP(AA7,Formula,2,0),IF(AA$6="OFF",VLOOKUP(AA7,Formula1,2,0),IF(AA$6="HLD",VLOOKUP(AA7,Formula2,2,0),0)))
+ IF(OR(AB$6="WD", AB$6="XMS"),VLOOKUP(AB7,Formula,2,0),IF(AB$6="OFF",VLOOKUP(AB7,Formula1,2,0),IF(AB$6="HLD",VLOOKUP(AB7,Formula2,2,0),0)))
+ IF(OR(AC$6="WD", AC$6="XMS"),VLOOKUP(AC7,Formula,2,0),IF(AC$6="OFF",VLOOKUP(AC7,Formula1,2,0),IF(AC$6="HLD",VLOOKUP(AC7,Formula2,2,0),0)))
+ IF(OR(AD$6="WD", AD$6="XMS"),VLOOKUP(AD7,Formula,2,0),IF(AD$6="OFF",VLOOKUP(AD7,Formula1,2,0),IF(AD$6="HLD",VLOOKUP(AD7,Formula2,2,0),0)))
+ IF(OR(AE$6="WD", AE$6="XMS"),VLOOKUP(AE7,Formula,2,0),IF(AE$6="OFF",VLOOKUP(AE7,Formula1,2,0),IF(AE$6="HLD",VLOOKUP(AE7,Formula2,2,0),0)))
+ IF(OR(AF$6="WD", AF$6="XMS"),VLOOKUP(AF7,Formula,2,0),IF(AF$6="OFF",VLOOKUP(AF7,Formula1,2,0),IF(AF$6="HLD",VLOOKUP(AF7,Formula2,2,0),0)))
+ IF(OR(AG$6="WD", AG$6="XMS"),VLOOKUP(AG7,Formula,2,0),IF(AG$6="OFF",VLOOKUP(AG7,Formula1,2,0),IF(AG$6="HLD",VLOOKUP(AG7,Formula2,2,0),0)))
+ IF(OR(AH$6="WD", AH$6="XMS"),VLOOKUP(AH7,Formula,2,0),IF(AH$6="OFF",VLOOKUP(AH7,Formula1,2,0),IF(AH$6="HLD",VLOOKUP(AH7,Formula2,2,0),0)))
+ IF(OR(AI$6="WD", AI$6="XMS"),VLOOKUP(AI7,Formula,2,0),IF(AI$6="OFF",VLOOKUP(AI7,Formula1,2,0),IF(AI$6="HLD",VLOOKUP(AI7,Formula2,2,0),0)))
+ IF(OR(AJ$6="WD", AJ$6="XMS"),VLOOKUP(AJ7,Formula,2,0),IF(AJ$6="OFF",VLOOKUP(AJ7,Formula1,2,0),IF(AJ$6="HLD",VLOOKUP(AJ7,Formula2,2,0),0)))
+ IF(OR(AK$6="WD", AK$6="XMS"),VLOOKUP(AK7,Formula,2,0),IF(AK$6="OFF",VLOOKUP(AK7,Formula1,2,0),IF(AK$6="HLD",VLOOKUP(AK7,Formula2,2,0),0)))</f>
        <v>0</v>
      </c>
      <c r="AZ7" s="17">
        <f t="shared" ref="AZ7:AZ53" si="14">COUNTIF(H7:AK7,$AZ$3)+(COUNTIF(H7:AK7,$AZ$2)/2)</f>
        <v>0</v>
      </c>
      <c r="BA7" s="70"/>
      <c r="BB7" s="100">
        <f>AR7+AT7+AU7+AV7+AW7+AX7</f>
        <v>0</v>
      </c>
    </row>
    <row r="8" spans="1:54" ht="14.1" customHeight="1" x14ac:dyDescent="0.2">
      <c r="A8" s="49">
        <v>2</v>
      </c>
      <c r="B8" s="50">
        <v>86016732</v>
      </c>
      <c r="C8" s="66" t="s">
        <v>41</v>
      </c>
      <c r="D8" s="8">
        <v>40015</v>
      </c>
      <c r="E8" s="60" t="s">
        <v>42</v>
      </c>
      <c r="F8" s="35" t="s">
        <v>40</v>
      </c>
      <c r="G8" s="35">
        <v>4680101</v>
      </c>
      <c r="H8" s="116"/>
      <c r="I8" s="116"/>
      <c r="J8" s="116"/>
      <c r="K8" s="116"/>
      <c r="L8" s="116"/>
      <c r="M8" s="116"/>
      <c r="N8" s="116"/>
      <c r="O8" s="116"/>
      <c r="P8" s="116"/>
      <c r="Q8" s="116"/>
      <c r="R8" s="116"/>
      <c r="S8" s="116"/>
      <c r="T8" s="116"/>
      <c r="U8" s="116"/>
      <c r="V8" s="116"/>
      <c r="W8" s="116"/>
      <c r="X8" s="116"/>
      <c r="Y8" s="116"/>
      <c r="Z8" s="116"/>
      <c r="AA8" s="116"/>
      <c r="AB8" s="116"/>
      <c r="AC8" s="116"/>
      <c r="AD8" s="116"/>
      <c r="AE8" s="116"/>
      <c r="AF8" s="116"/>
      <c r="AG8" s="116"/>
      <c r="AH8" s="116"/>
      <c r="AI8" s="116"/>
      <c r="AJ8" s="116"/>
      <c r="AK8" s="116"/>
      <c r="AL8" s="64" cm="1">
        <f t="array" ref="AL8">SUM(COUNTIFS($H$6:$AK$6,{"WD","XMS"}))-SUM(AM8:AQ8)</f>
        <v>16</v>
      </c>
      <c r="AM8" s="17">
        <f t="shared" si="2"/>
        <v>0</v>
      </c>
      <c r="AN8" s="17">
        <f t="shared" si="3"/>
        <v>0</v>
      </c>
      <c r="AO8" s="63">
        <f t="shared" si="4"/>
        <v>0</v>
      </c>
      <c r="AP8" s="17">
        <f t="shared" si="5"/>
        <v>0</v>
      </c>
      <c r="AQ8" s="17">
        <f t="shared" si="6"/>
        <v>0</v>
      </c>
      <c r="AR8" s="64">
        <f t="shared" si="7"/>
        <v>0</v>
      </c>
      <c r="AS8" s="17">
        <f t="shared" si="8"/>
        <v>0</v>
      </c>
      <c r="AT8" s="17">
        <f t="shared" si="9"/>
        <v>0</v>
      </c>
      <c r="AU8" s="17"/>
      <c r="AV8" s="71">
        <f t="shared" si="10"/>
        <v>0</v>
      </c>
      <c r="AW8" s="71">
        <f t="shared" si="11"/>
        <v>0</v>
      </c>
      <c r="AX8" s="71">
        <f t="shared" si="12"/>
        <v>0</v>
      </c>
      <c r="AY8" s="17">
        <f t="shared" si="13"/>
        <v>0</v>
      </c>
      <c r="AZ8" s="17">
        <f t="shared" si="14"/>
        <v>0</v>
      </c>
      <c r="BA8" s="6"/>
      <c r="BB8" s="100">
        <f t="shared" ref="BB8:BB53" si="15">AR8+AT8+AU8+AV8+AW8+AX8</f>
        <v>0</v>
      </c>
    </row>
    <row r="9" spans="1:54" ht="14.25" customHeight="1" x14ac:dyDescent="0.2">
      <c r="A9" s="69">
        <v>3</v>
      </c>
      <c r="B9" s="50">
        <v>90021508</v>
      </c>
      <c r="C9" s="66" t="s">
        <v>43</v>
      </c>
      <c r="D9" s="8">
        <v>43080</v>
      </c>
      <c r="E9" s="62" t="s">
        <v>44</v>
      </c>
      <c r="F9" s="35" t="s">
        <v>40</v>
      </c>
      <c r="G9" s="35">
        <v>4680101</v>
      </c>
      <c r="H9" s="116"/>
      <c r="I9" s="116"/>
      <c r="J9" s="116"/>
      <c r="K9" s="116"/>
      <c r="L9" s="116"/>
      <c r="M9" s="116"/>
      <c r="N9" s="116"/>
      <c r="O9" s="116"/>
      <c r="P9" s="116"/>
      <c r="Q9" s="116"/>
      <c r="R9" s="116"/>
      <c r="S9" s="116"/>
      <c r="T9" s="116"/>
      <c r="U9" s="116"/>
      <c r="V9" s="116"/>
      <c r="W9" s="116"/>
      <c r="X9" s="116"/>
      <c r="Y9" s="116"/>
      <c r="Z9" s="116"/>
      <c r="AA9" s="116"/>
      <c r="AB9" s="116"/>
      <c r="AC9" s="116"/>
      <c r="AD9" s="116"/>
      <c r="AE9" s="116"/>
      <c r="AF9" s="116"/>
      <c r="AG9" s="116"/>
      <c r="AH9" s="116"/>
      <c r="AI9" s="116"/>
      <c r="AJ9" s="116"/>
      <c r="AK9" s="116"/>
      <c r="AL9" s="64" cm="1">
        <f t="array" ref="AL9">SUM(COUNTIFS($H$6:$AK$6,{"WD","XMS"}))-SUM(AM9:AQ9)</f>
        <v>16</v>
      </c>
      <c r="AM9" s="17">
        <f t="shared" si="2"/>
        <v>0</v>
      </c>
      <c r="AN9" s="17">
        <f t="shared" si="3"/>
        <v>0</v>
      </c>
      <c r="AO9" s="63">
        <f t="shared" si="4"/>
        <v>0</v>
      </c>
      <c r="AP9" s="17">
        <f t="shared" si="5"/>
        <v>0</v>
      </c>
      <c r="AQ9" s="17">
        <f t="shared" si="6"/>
        <v>0</v>
      </c>
      <c r="AR9" s="64">
        <f t="shared" si="7"/>
        <v>0</v>
      </c>
      <c r="AS9" s="17">
        <f t="shared" si="8"/>
        <v>0</v>
      </c>
      <c r="AT9" s="17">
        <f t="shared" si="9"/>
        <v>0</v>
      </c>
      <c r="AU9" s="17"/>
      <c r="AV9" s="71">
        <f t="shared" si="10"/>
        <v>0</v>
      </c>
      <c r="AW9" s="71">
        <f t="shared" si="11"/>
        <v>0</v>
      </c>
      <c r="AX9" s="71">
        <f t="shared" si="12"/>
        <v>0</v>
      </c>
      <c r="AY9" s="17">
        <f t="shared" si="13"/>
        <v>0</v>
      </c>
      <c r="AZ9" s="17">
        <f t="shared" si="14"/>
        <v>0</v>
      </c>
      <c r="BA9" s="6"/>
      <c r="BB9" s="100">
        <f t="shared" si="15"/>
        <v>0</v>
      </c>
    </row>
    <row r="10" spans="1:54" ht="14.25" customHeight="1" x14ac:dyDescent="0.2">
      <c r="A10" s="49">
        <v>4</v>
      </c>
      <c r="B10" s="50">
        <v>86001562</v>
      </c>
      <c r="C10" s="66" t="s">
        <v>45</v>
      </c>
      <c r="D10" s="8">
        <v>38139</v>
      </c>
      <c r="E10" s="62" t="s">
        <v>46</v>
      </c>
      <c r="F10" s="35" t="s">
        <v>40</v>
      </c>
      <c r="G10" s="35">
        <v>4680101</v>
      </c>
      <c r="H10" s="116"/>
      <c r="I10" s="116"/>
      <c r="J10" s="116"/>
      <c r="K10" s="116"/>
      <c r="L10" s="116"/>
      <c r="M10" s="116"/>
      <c r="N10" s="116"/>
      <c r="O10" s="116"/>
      <c r="P10" s="116"/>
      <c r="Q10" s="116"/>
      <c r="R10" s="116"/>
      <c r="S10" s="116"/>
      <c r="T10" s="116"/>
      <c r="U10" s="116"/>
      <c r="V10" s="116"/>
      <c r="W10" s="116"/>
      <c r="X10" s="116"/>
      <c r="Y10" s="116"/>
      <c r="Z10" s="116"/>
      <c r="AA10" s="116"/>
      <c r="AB10" s="116"/>
      <c r="AC10" s="116"/>
      <c r="AD10" s="116"/>
      <c r="AE10" s="116"/>
      <c r="AF10" s="116"/>
      <c r="AG10" s="116"/>
      <c r="AH10" s="116"/>
      <c r="AI10" s="116"/>
      <c r="AJ10" s="116"/>
      <c r="AK10" s="116" t="s">
        <v>8</v>
      </c>
      <c r="AL10" s="64" cm="1">
        <f t="array" ref="AL10">SUM(COUNTIFS($H$6:$AK$6,{"WD","XMS"}))-SUM(AM10:AQ10)</f>
        <v>16</v>
      </c>
      <c r="AM10" s="17">
        <f t="shared" si="2"/>
        <v>0</v>
      </c>
      <c r="AN10" s="17">
        <f t="shared" si="3"/>
        <v>0</v>
      </c>
      <c r="AO10" s="63">
        <f t="shared" si="4"/>
        <v>0</v>
      </c>
      <c r="AP10" s="17">
        <f t="shared" si="5"/>
        <v>0</v>
      </c>
      <c r="AQ10" s="17">
        <f t="shared" si="6"/>
        <v>0</v>
      </c>
      <c r="AR10" s="64">
        <f t="shared" si="7"/>
        <v>0</v>
      </c>
      <c r="AS10" s="17">
        <f t="shared" si="8"/>
        <v>0</v>
      </c>
      <c r="AT10" s="17">
        <f t="shared" si="9"/>
        <v>0</v>
      </c>
      <c r="AU10" s="17"/>
      <c r="AV10" s="71">
        <f t="shared" si="10"/>
        <v>0</v>
      </c>
      <c r="AW10" s="71">
        <f t="shared" si="11"/>
        <v>0</v>
      </c>
      <c r="AX10" s="71">
        <f t="shared" si="12"/>
        <v>0</v>
      </c>
      <c r="AY10" s="17">
        <f t="shared" si="13"/>
        <v>0</v>
      </c>
      <c r="AZ10" s="17">
        <f t="shared" si="14"/>
        <v>1</v>
      </c>
      <c r="BA10" s="6"/>
      <c r="BB10" s="100">
        <f t="shared" si="15"/>
        <v>0</v>
      </c>
    </row>
    <row r="11" spans="1:54" ht="14.25" customHeight="1" x14ac:dyDescent="0.2">
      <c r="A11" s="69">
        <v>5</v>
      </c>
      <c r="B11" s="50">
        <v>86001540</v>
      </c>
      <c r="C11" s="66" t="s">
        <v>47</v>
      </c>
      <c r="D11" s="8">
        <v>36069</v>
      </c>
      <c r="E11" s="62" t="s">
        <v>46</v>
      </c>
      <c r="F11" s="35" t="s">
        <v>40</v>
      </c>
      <c r="G11" s="35">
        <v>4680101</v>
      </c>
      <c r="H11" s="116"/>
      <c r="I11" s="116"/>
      <c r="J11" s="116"/>
      <c r="K11" s="116"/>
      <c r="L11" s="116"/>
      <c r="M11" s="116"/>
      <c r="N11" s="116"/>
      <c r="O11" s="116"/>
      <c r="P11" s="116"/>
      <c r="Q11" s="116"/>
      <c r="R11" s="116"/>
      <c r="S11" s="116"/>
      <c r="T11" s="116"/>
      <c r="U11" s="116"/>
      <c r="V11" s="116"/>
      <c r="W11" s="116"/>
      <c r="X11" s="116"/>
      <c r="Y11" s="116"/>
      <c r="Z11" s="116"/>
      <c r="AA11" s="116"/>
      <c r="AB11" s="116"/>
      <c r="AC11" s="116" t="s">
        <v>8</v>
      </c>
      <c r="AD11" s="116"/>
      <c r="AE11" s="116"/>
      <c r="AF11" s="116"/>
      <c r="AG11" s="116"/>
      <c r="AH11" s="116"/>
      <c r="AI11" s="116"/>
      <c r="AJ11" s="116"/>
      <c r="AK11" s="116"/>
      <c r="AL11" s="64" cm="1">
        <f t="array" ref="AL11">SUM(COUNTIFS($H$6:$AK$6,{"WD","XMS"}))-SUM(AM11:AQ11)</f>
        <v>16</v>
      </c>
      <c r="AM11" s="17">
        <f t="shared" si="2"/>
        <v>0</v>
      </c>
      <c r="AN11" s="17">
        <f t="shared" si="3"/>
        <v>0</v>
      </c>
      <c r="AO11" s="63">
        <f t="shared" si="4"/>
        <v>0</v>
      </c>
      <c r="AP11" s="17">
        <f t="shared" si="5"/>
        <v>0</v>
      </c>
      <c r="AQ11" s="17">
        <f t="shared" si="6"/>
        <v>0</v>
      </c>
      <c r="AR11" s="64">
        <f t="shared" si="7"/>
        <v>0</v>
      </c>
      <c r="AS11" s="17">
        <f t="shared" si="8"/>
        <v>0</v>
      </c>
      <c r="AT11" s="17">
        <f t="shared" si="9"/>
        <v>0</v>
      </c>
      <c r="AU11" s="17"/>
      <c r="AV11" s="71">
        <f t="shared" si="10"/>
        <v>0</v>
      </c>
      <c r="AW11" s="71">
        <f t="shared" si="11"/>
        <v>0</v>
      </c>
      <c r="AX11" s="71">
        <f t="shared" si="12"/>
        <v>0</v>
      </c>
      <c r="AY11" s="17">
        <f t="shared" si="13"/>
        <v>0</v>
      </c>
      <c r="AZ11" s="17">
        <f t="shared" si="14"/>
        <v>1</v>
      </c>
      <c r="BA11" s="6"/>
      <c r="BB11" s="100">
        <f t="shared" si="15"/>
        <v>0</v>
      </c>
    </row>
    <row r="12" spans="1:54" ht="14.25" customHeight="1" x14ac:dyDescent="0.2">
      <c r="A12" s="49">
        <v>6</v>
      </c>
      <c r="B12" s="50">
        <v>86001557</v>
      </c>
      <c r="C12" s="66" t="s">
        <v>48</v>
      </c>
      <c r="D12" s="8">
        <v>36318</v>
      </c>
      <c r="E12" s="62" t="s">
        <v>46</v>
      </c>
      <c r="F12" s="35" t="s">
        <v>40</v>
      </c>
      <c r="G12" s="35">
        <v>4680101</v>
      </c>
      <c r="H12" s="116"/>
      <c r="I12" s="116"/>
      <c r="J12" s="116"/>
      <c r="K12" s="116"/>
      <c r="L12" s="116"/>
      <c r="M12" s="116"/>
      <c r="N12" s="116"/>
      <c r="O12" s="116"/>
      <c r="P12" s="116"/>
      <c r="Q12" s="116"/>
      <c r="R12" s="116"/>
      <c r="S12" s="116"/>
      <c r="T12" s="116"/>
      <c r="U12" s="116"/>
      <c r="V12" s="116"/>
      <c r="W12" s="116"/>
      <c r="X12" s="116"/>
      <c r="Y12" s="116"/>
      <c r="Z12" s="116"/>
      <c r="AA12" s="116"/>
      <c r="AB12" s="116"/>
      <c r="AC12" s="116"/>
      <c r="AD12" s="116"/>
      <c r="AE12" s="116"/>
      <c r="AF12" s="116"/>
      <c r="AG12" s="116"/>
      <c r="AH12" s="116"/>
      <c r="AI12" s="116"/>
      <c r="AJ12" s="116"/>
      <c r="AK12" s="116"/>
      <c r="AL12" s="64" cm="1">
        <f t="array" ref="AL12">SUM(COUNTIFS($H$6:$AK$6,{"WD","XMS"}))-SUM(AM12:AQ12)</f>
        <v>16</v>
      </c>
      <c r="AM12" s="17">
        <f t="shared" si="2"/>
        <v>0</v>
      </c>
      <c r="AN12" s="17">
        <f t="shared" si="3"/>
        <v>0</v>
      </c>
      <c r="AO12" s="63">
        <f t="shared" si="4"/>
        <v>0</v>
      </c>
      <c r="AP12" s="17">
        <f t="shared" si="5"/>
        <v>0</v>
      </c>
      <c r="AQ12" s="17">
        <f t="shared" si="6"/>
        <v>0</v>
      </c>
      <c r="AR12" s="64">
        <f t="shared" si="7"/>
        <v>0</v>
      </c>
      <c r="AS12" s="17">
        <f t="shared" si="8"/>
        <v>0</v>
      </c>
      <c r="AT12" s="17">
        <f t="shared" si="9"/>
        <v>0</v>
      </c>
      <c r="AU12" s="17"/>
      <c r="AV12" s="71">
        <f t="shared" si="10"/>
        <v>0</v>
      </c>
      <c r="AW12" s="71">
        <f t="shared" si="11"/>
        <v>0</v>
      </c>
      <c r="AX12" s="71">
        <f t="shared" si="12"/>
        <v>0</v>
      </c>
      <c r="AY12" s="17">
        <f t="shared" si="13"/>
        <v>0</v>
      </c>
      <c r="AZ12" s="17">
        <f t="shared" si="14"/>
        <v>0</v>
      </c>
      <c r="BA12" s="6"/>
      <c r="BB12" s="100">
        <f t="shared" si="15"/>
        <v>0</v>
      </c>
    </row>
    <row r="13" spans="1:54" ht="14.25" customHeight="1" x14ac:dyDescent="0.2">
      <c r="A13" s="69">
        <v>7</v>
      </c>
      <c r="B13" s="50">
        <v>86001547</v>
      </c>
      <c r="C13" s="66" t="s">
        <v>49</v>
      </c>
      <c r="D13" s="8">
        <v>37196</v>
      </c>
      <c r="E13" s="62" t="s">
        <v>50</v>
      </c>
      <c r="F13" s="35" t="s">
        <v>40</v>
      </c>
      <c r="G13" s="35">
        <v>4680101</v>
      </c>
      <c r="H13" s="116">
        <v>4</v>
      </c>
      <c r="I13" s="116">
        <v>4</v>
      </c>
      <c r="J13" s="116">
        <v>4</v>
      </c>
      <c r="K13" s="116"/>
      <c r="L13" s="116"/>
      <c r="M13" s="116">
        <v>4</v>
      </c>
      <c r="N13" s="116">
        <v>4</v>
      </c>
      <c r="O13" s="116">
        <v>4</v>
      </c>
      <c r="P13" s="116"/>
      <c r="Q13" s="116"/>
      <c r="R13" s="116">
        <v>4</v>
      </c>
      <c r="S13" s="116">
        <v>4</v>
      </c>
      <c r="T13" s="116"/>
      <c r="U13" s="116"/>
      <c r="V13" s="116"/>
      <c r="W13" s="116">
        <v>4</v>
      </c>
      <c r="X13" s="116">
        <v>4</v>
      </c>
      <c r="Y13" s="116"/>
      <c r="Z13" s="116"/>
      <c r="AA13" s="116"/>
      <c r="AB13" s="116"/>
      <c r="AC13" s="116"/>
      <c r="AD13" s="116"/>
      <c r="AE13" s="116"/>
      <c r="AF13" s="116"/>
      <c r="AG13" s="116"/>
      <c r="AH13" s="116"/>
      <c r="AI13" s="116"/>
      <c r="AJ13" s="116"/>
      <c r="AK13" s="116"/>
      <c r="AL13" s="64" cm="1">
        <f t="array" ref="AL13">SUM(COUNTIFS($H$6:$AK$6,{"WD","XMS"}))-SUM(AM13:AQ13)</f>
        <v>16</v>
      </c>
      <c r="AM13" s="17">
        <f t="shared" si="2"/>
        <v>0</v>
      </c>
      <c r="AN13" s="17">
        <f t="shared" si="3"/>
        <v>0</v>
      </c>
      <c r="AO13" s="63">
        <f t="shared" si="4"/>
        <v>0</v>
      </c>
      <c r="AP13" s="17">
        <f t="shared" si="5"/>
        <v>0</v>
      </c>
      <c r="AQ13" s="17">
        <f t="shared" si="6"/>
        <v>0</v>
      </c>
      <c r="AR13" s="64">
        <f t="shared" si="7"/>
        <v>36</v>
      </c>
      <c r="AS13" s="17">
        <f t="shared" si="8"/>
        <v>0</v>
      </c>
      <c r="AT13" s="17">
        <f t="shared" si="9"/>
        <v>4</v>
      </c>
      <c r="AU13" s="17"/>
      <c r="AV13" s="71">
        <f t="shared" si="10"/>
        <v>0</v>
      </c>
      <c r="AW13" s="71">
        <f t="shared" si="11"/>
        <v>0</v>
      </c>
      <c r="AX13" s="71">
        <f t="shared" si="12"/>
        <v>0</v>
      </c>
      <c r="AY13" s="17">
        <f t="shared" si="13"/>
        <v>0</v>
      </c>
      <c r="AZ13" s="17">
        <f t="shared" si="14"/>
        <v>0</v>
      </c>
      <c r="BA13" s="6"/>
      <c r="BB13" s="100">
        <f t="shared" si="15"/>
        <v>40</v>
      </c>
    </row>
    <row r="14" spans="1:54" ht="14.25" customHeight="1" x14ac:dyDescent="0.2">
      <c r="A14" s="49">
        <v>8</v>
      </c>
      <c r="B14" s="50">
        <v>86001560</v>
      </c>
      <c r="C14" s="66" t="s">
        <v>51</v>
      </c>
      <c r="D14" s="8">
        <v>37956</v>
      </c>
      <c r="E14" s="62" t="s">
        <v>50</v>
      </c>
      <c r="F14" s="35" t="s">
        <v>40</v>
      </c>
      <c r="G14" s="35">
        <v>4680101</v>
      </c>
      <c r="H14" s="116">
        <v>4</v>
      </c>
      <c r="I14" s="116">
        <v>4</v>
      </c>
      <c r="J14" s="116">
        <v>4</v>
      </c>
      <c r="K14" s="116"/>
      <c r="L14" s="116"/>
      <c r="M14" s="116" t="s">
        <v>52</v>
      </c>
      <c r="N14" s="116" t="s">
        <v>52</v>
      </c>
      <c r="O14" s="116" t="s">
        <v>52</v>
      </c>
      <c r="P14" s="116"/>
      <c r="Q14" s="116"/>
      <c r="R14" s="116" t="s">
        <v>52</v>
      </c>
      <c r="S14" s="116" t="s">
        <v>52</v>
      </c>
      <c r="T14" s="116"/>
      <c r="U14" s="116"/>
      <c r="V14" s="116"/>
      <c r="W14" s="116" t="s">
        <v>52</v>
      </c>
      <c r="X14" s="116" t="s">
        <v>52</v>
      </c>
      <c r="Y14" s="116"/>
      <c r="Z14" s="116"/>
      <c r="AA14" s="116" t="s">
        <v>52</v>
      </c>
      <c r="AB14" s="116" t="s">
        <v>52</v>
      </c>
      <c r="AC14" s="116" t="s">
        <v>52</v>
      </c>
      <c r="AD14" s="116"/>
      <c r="AE14" s="116"/>
      <c r="AF14" s="116" t="s">
        <v>52</v>
      </c>
      <c r="AG14" s="116" t="s">
        <v>52</v>
      </c>
      <c r="AH14" s="116"/>
      <c r="AI14" s="116"/>
      <c r="AJ14" s="116"/>
      <c r="AK14" s="116" t="s">
        <v>52</v>
      </c>
      <c r="AL14" s="64" cm="1">
        <f t="array" ref="AL14">SUM(COUNTIFS($H$6:$AK$6,{"WD","XMS"}))-SUM(AM14:AQ14)</f>
        <v>16</v>
      </c>
      <c r="AM14" s="17">
        <f t="shared" si="2"/>
        <v>0</v>
      </c>
      <c r="AN14" s="17">
        <f t="shared" si="3"/>
        <v>0</v>
      </c>
      <c r="AO14" s="63">
        <f t="shared" si="4"/>
        <v>0</v>
      </c>
      <c r="AP14" s="17">
        <f t="shared" si="5"/>
        <v>0</v>
      </c>
      <c r="AQ14" s="17">
        <f t="shared" si="6"/>
        <v>0</v>
      </c>
      <c r="AR14" s="64">
        <f t="shared" si="7"/>
        <v>12</v>
      </c>
      <c r="AS14" s="17">
        <f t="shared" si="8"/>
        <v>88</v>
      </c>
      <c r="AT14" s="17">
        <f t="shared" si="9"/>
        <v>0</v>
      </c>
      <c r="AU14" s="17"/>
      <c r="AV14" s="71">
        <f t="shared" si="10"/>
        <v>16</v>
      </c>
      <c r="AW14" s="71">
        <f t="shared" si="11"/>
        <v>0</v>
      </c>
      <c r="AX14" s="71">
        <f t="shared" si="12"/>
        <v>0</v>
      </c>
      <c r="AY14" s="17">
        <f t="shared" si="13"/>
        <v>0</v>
      </c>
      <c r="AZ14" s="17">
        <f t="shared" si="14"/>
        <v>0</v>
      </c>
      <c r="BA14" s="6"/>
      <c r="BB14" s="100">
        <f t="shared" si="15"/>
        <v>28</v>
      </c>
    </row>
    <row r="15" spans="1:54" ht="14.25" customHeight="1" x14ac:dyDescent="0.2">
      <c r="A15" s="69">
        <v>9</v>
      </c>
      <c r="B15" s="50">
        <v>86001549</v>
      </c>
      <c r="C15" s="66" t="s">
        <v>53</v>
      </c>
      <c r="D15" s="8">
        <v>37074</v>
      </c>
      <c r="E15" s="62" t="s">
        <v>54</v>
      </c>
      <c r="F15" s="35" t="s">
        <v>40</v>
      </c>
      <c r="G15" s="35">
        <v>4680101</v>
      </c>
      <c r="H15" s="116"/>
      <c r="I15" s="116"/>
      <c r="J15" s="116"/>
      <c r="K15" s="116"/>
      <c r="L15" s="116"/>
      <c r="M15" s="116"/>
      <c r="N15" s="116"/>
      <c r="O15" s="116"/>
      <c r="P15" s="116"/>
      <c r="Q15" s="116"/>
      <c r="R15" s="116"/>
      <c r="S15" s="116"/>
      <c r="T15" s="116"/>
      <c r="U15" s="116"/>
      <c r="V15" s="116"/>
      <c r="W15" s="116"/>
      <c r="X15" s="116"/>
      <c r="Y15" s="116"/>
      <c r="Z15" s="116"/>
      <c r="AA15" s="116"/>
      <c r="AB15" s="116"/>
      <c r="AC15" s="116"/>
      <c r="AD15" s="116"/>
      <c r="AE15" s="116"/>
      <c r="AF15" s="116"/>
      <c r="AG15" s="116"/>
      <c r="AH15" s="116"/>
      <c r="AI15" s="116"/>
      <c r="AJ15" s="116"/>
      <c r="AK15" s="116"/>
      <c r="AL15" s="64" cm="1">
        <f t="array" ref="AL15">SUM(COUNTIFS($H$6:$AK$6,{"WD","XMS"}))-SUM(AM15:AQ15)</f>
        <v>16</v>
      </c>
      <c r="AM15" s="17">
        <f t="shared" si="2"/>
        <v>0</v>
      </c>
      <c r="AN15" s="17">
        <f t="shared" si="3"/>
        <v>0</v>
      </c>
      <c r="AO15" s="63">
        <f t="shared" si="4"/>
        <v>0</v>
      </c>
      <c r="AP15" s="17">
        <f t="shared" si="5"/>
        <v>0</v>
      </c>
      <c r="AQ15" s="17">
        <f t="shared" si="6"/>
        <v>0</v>
      </c>
      <c r="AR15" s="64">
        <f t="shared" si="7"/>
        <v>0</v>
      </c>
      <c r="AS15" s="17">
        <f t="shared" si="8"/>
        <v>0</v>
      </c>
      <c r="AT15" s="17">
        <f t="shared" si="9"/>
        <v>0</v>
      </c>
      <c r="AU15" s="17"/>
      <c r="AV15" s="71">
        <f t="shared" si="10"/>
        <v>0</v>
      </c>
      <c r="AW15" s="71">
        <f t="shared" si="11"/>
        <v>0</v>
      </c>
      <c r="AX15" s="71">
        <f t="shared" si="12"/>
        <v>0</v>
      </c>
      <c r="AY15" s="17">
        <f t="shared" si="13"/>
        <v>0</v>
      </c>
      <c r="AZ15" s="17">
        <f t="shared" si="14"/>
        <v>0</v>
      </c>
      <c r="BA15" s="6"/>
      <c r="BB15" s="100">
        <f t="shared" si="15"/>
        <v>0</v>
      </c>
    </row>
    <row r="16" spans="1:54" ht="14.25" customHeight="1" x14ac:dyDescent="0.2">
      <c r="A16" s="49">
        <v>10</v>
      </c>
      <c r="B16" s="50">
        <v>86001558</v>
      </c>
      <c r="C16" s="66" t="s">
        <v>55</v>
      </c>
      <c r="D16" s="8">
        <v>37347</v>
      </c>
      <c r="E16" s="62" t="s">
        <v>54</v>
      </c>
      <c r="F16" s="35" t="s">
        <v>40</v>
      </c>
      <c r="G16" s="35">
        <v>4680101</v>
      </c>
      <c r="H16" s="116"/>
      <c r="I16" s="116"/>
      <c r="J16" s="116"/>
      <c r="K16" s="116"/>
      <c r="L16" s="116"/>
      <c r="M16" s="116"/>
      <c r="N16" s="116"/>
      <c r="O16" s="116"/>
      <c r="P16" s="116"/>
      <c r="Q16" s="116"/>
      <c r="R16" s="116"/>
      <c r="S16" s="116"/>
      <c r="T16" s="116"/>
      <c r="U16" s="116"/>
      <c r="V16" s="116"/>
      <c r="W16" s="116"/>
      <c r="X16" s="116"/>
      <c r="Y16" s="116"/>
      <c r="Z16" s="116"/>
      <c r="AA16" s="116"/>
      <c r="AB16" s="116"/>
      <c r="AC16" s="116"/>
      <c r="AD16" s="116"/>
      <c r="AE16" s="116"/>
      <c r="AF16" s="116"/>
      <c r="AG16" s="116"/>
      <c r="AH16" s="116"/>
      <c r="AI16" s="116"/>
      <c r="AJ16" s="116"/>
      <c r="AK16" s="116"/>
      <c r="AL16" s="64" cm="1">
        <f t="array" ref="AL16">SUM(COUNTIFS($H$6:$AK$6,{"WD","XMS"}))-SUM(AM16:AQ16)</f>
        <v>16</v>
      </c>
      <c r="AM16" s="17">
        <f t="shared" si="2"/>
        <v>0</v>
      </c>
      <c r="AN16" s="17">
        <f t="shared" si="3"/>
        <v>0</v>
      </c>
      <c r="AO16" s="63">
        <f t="shared" si="4"/>
        <v>0</v>
      </c>
      <c r="AP16" s="17">
        <f t="shared" si="5"/>
        <v>0</v>
      </c>
      <c r="AQ16" s="17">
        <f t="shared" si="6"/>
        <v>0</v>
      </c>
      <c r="AR16" s="64">
        <f t="shared" si="7"/>
        <v>0</v>
      </c>
      <c r="AS16" s="17">
        <f t="shared" si="8"/>
        <v>0</v>
      </c>
      <c r="AT16" s="17">
        <f t="shared" si="9"/>
        <v>0</v>
      </c>
      <c r="AU16" s="17"/>
      <c r="AV16" s="71">
        <f t="shared" si="10"/>
        <v>0</v>
      </c>
      <c r="AW16" s="71">
        <f t="shared" si="11"/>
        <v>0</v>
      </c>
      <c r="AX16" s="71">
        <f t="shared" si="12"/>
        <v>0</v>
      </c>
      <c r="AY16" s="17">
        <f t="shared" si="13"/>
        <v>0</v>
      </c>
      <c r="AZ16" s="17">
        <f t="shared" si="14"/>
        <v>0</v>
      </c>
      <c r="BA16" s="6"/>
      <c r="BB16" s="100">
        <f t="shared" si="15"/>
        <v>0</v>
      </c>
    </row>
    <row r="17" spans="1:54" ht="14.25" customHeight="1" x14ac:dyDescent="0.2">
      <c r="A17" s="69">
        <v>11</v>
      </c>
      <c r="B17" s="50">
        <v>86001559</v>
      </c>
      <c r="C17" s="66" t="s">
        <v>56</v>
      </c>
      <c r="D17" s="9">
        <v>37347</v>
      </c>
      <c r="E17" s="62" t="s">
        <v>54</v>
      </c>
      <c r="F17" s="35" t="s">
        <v>40</v>
      </c>
      <c r="G17" s="35">
        <v>4680101</v>
      </c>
      <c r="H17" s="116"/>
      <c r="I17" s="116"/>
      <c r="J17" s="116"/>
      <c r="K17" s="116"/>
      <c r="L17" s="116"/>
      <c r="M17" s="116"/>
      <c r="N17" s="116"/>
      <c r="O17" s="116"/>
      <c r="P17" s="116"/>
      <c r="Q17" s="116"/>
      <c r="R17" s="116"/>
      <c r="S17" s="116"/>
      <c r="T17" s="116"/>
      <c r="U17" s="116"/>
      <c r="V17" s="116"/>
      <c r="W17" s="116"/>
      <c r="X17" s="116"/>
      <c r="Y17" s="116"/>
      <c r="Z17" s="116"/>
      <c r="AA17" s="116"/>
      <c r="AB17" s="116"/>
      <c r="AC17" s="116"/>
      <c r="AD17" s="116"/>
      <c r="AE17" s="116"/>
      <c r="AF17" s="116"/>
      <c r="AG17" s="116"/>
      <c r="AH17" s="116"/>
      <c r="AI17" s="116"/>
      <c r="AJ17" s="116"/>
      <c r="AK17" s="116"/>
      <c r="AL17" s="64" cm="1">
        <f t="array" ref="AL17">SUM(COUNTIFS($H$6:$AK$6,{"WD","XMS"}))-SUM(AM17:AQ17)</f>
        <v>16</v>
      </c>
      <c r="AM17" s="17">
        <f t="shared" si="2"/>
        <v>0</v>
      </c>
      <c r="AN17" s="17">
        <f t="shared" si="3"/>
        <v>0</v>
      </c>
      <c r="AO17" s="63">
        <f t="shared" si="4"/>
        <v>0</v>
      </c>
      <c r="AP17" s="17">
        <f t="shared" si="5"/>
        <v>0</v>
      </c>
      <c r="AQ17" s="17">
        <f t="shared" si="6"/>
        <v>0</v>
      </c>
      <c r="AR17" s="64">
        <f t="shared" si="7"/>
        <v>0</v>
      </c>
      <c r="AS17" s="17">
        <f t="shared" si="8"/>
        <v>0</v>
      </c>
      <c r="AT17" s="17">
        <f t="shared" si="9"/>
        <v>0</v>
      </c>
      <c r="AU17" s="17"/>
      <c r="AV17" s="71">
        <f t="shared" si="10"/>
        <v>0</v>
      </c>
      <c r="AW17" s="71">
        <f t="shared" si="11"/>
        <v>0</v>
      </c>
      <c r="AX17" s="71">
        <f t="shared" si="12"/>
        <v>0</v>
      </c>
      <c r="AY17" s="17">
        <f t="shared" si="13"/>
        <v>0</v>
      </c>
      <c r="AZ17" s="17">
        <f t="shared" si="14"/>
        <v>0</v>
      </c>
      <c r="BA17" s="6"/>
      <c r="BB17" s="100">
        <f t="shared" si="15"/>
        <v>0</v>
      </c>
    </row>
    <row r="18" spans="1:54" ht="14.25" customHeight="1" x14ac:dyDescent="0.2">
      <c r="A18" s="49">
        <v>12</v>
      </c>
      <c r="B18" s="50">
        <v>86001563</v>
      </c>
      <c r="C18" s="66" t="s">
        <v>57</v>
      </c>
      <c r="D18" s="9">
        <v>38261</v>
      </c>
      <c r="E18" s="62" t="s">
        <v>54</v>
      </c>
      <c r="F18" s="35" t="s">
        <v>40</v>
      </c>
      <c r="G18" s="35">
        <v>4680101</v>
      </c>
      <c r="H18" s="116"/>
      <c r="I18" s="116"/>
      <c r="J18" s="116"/>
      <c r="K18" s="116"/>
      <c r="L18" s="116"/>
      <c r="M18" s="116"/>
      <c r="N18" s="116"/>
      <c r="O18" s="116"/>
      <c r="P18" s="116"/>
      <c r="Q18" s="116"/>
      <c r="R18" s="116"/>
      <c r="S18" s="116"/>
      <c r="T18" s="116"/>
      <c r="U18" s="116"/>
      <c r="V18" s="116"/>
      <c r="W18" s="116"/>
      <c r="X18" s="116"/>
      <c r="Y18" s="116"/>
      <c r="Z18" s="116"/>
      <c r="AA18" s="116"/>
      <c r="AB18" s="116"/>
      <c r="AC18" s="116"/>
      <c r="AD18" s="116"/>
      <c r="AE18" s="116"/>
      <c r="AF18" s="116"/>
      <c r="AG18" s="116"/>
      <c r="AH18" s="116"/>
      <c r="AI18" s="116"/>
      <c r="AJ18" s="116"/>
      <c r="AK18" s="116"/>
      <c r="AL18" s="64" cm="1">
        <f t="array" ref="AL18">SUM(COUNTIFS($H$6:$AK$6,{"WD","XMS"}))-SUM(AM18:AQ18)</f>
        <v>16</v>
      </c>
      <c r="AM18" s="17">
        <f t="shared" si="2"/>
        <v>0</v>
      </c>
      <c r="AN18" s="17">
        <f t="shared" si="3"/>
        <v>0</v>
      </c>
      <c r="AO18" s="63">
        <f t="shared" si="4"/>
        <v>0</v>
      </c>
      <c r="AP18" s="17">
        <f t="shared" si="5"/>
        <v>0</v>
      </c>
      <c r="AQ18" s="17">
        <f t="shared" si="6"/>
        <v>0</v>
      </c>
      <c r="AR18" s="64">
        <f t="shared" si="7"/>
        <v>0</v>
      </c>
      <c r="AS18" s="17">
        <f t="shared" si="8"/>
        <v>0</v>
      </c>
      <c r="AT18" s="17">
        <f t="shared" si="9"/>
        <v>0</v>
      </c>
      <c r="AU18" s="17"/>
      <c r="AV18" s="71">
        <f t="shared" si="10"/>
        <v>0</v>
      </c>
      <c r="AW18" s="71">
        <f t="shared" si="11"/>
        <v>0</v>
      </c>
      <c r="AX18" s="71">
        <f t="shared" si="12"/>
        <v>0</v>
      </c>
      <c r="AY18" s="17">
        <f t="shared" si="13"/>
        <v>0</v>
      </c>
      <c r="AZ18" s="17">
        <f t="shared" si="14"/>
        <v>0</v>
      </c>
      <c r="BA18" s="6"/>
      <c r="BB18" s="100">
        <f t="shared" si="15"/>
        <v>0</v>
      </c>
    </row>
    <row r="19" spans="1:54" ht="14.25" customHeight="1" x14ac:dyDescent="0.2">
      <c r="A19" s="69">
        <v>13</v>
      </c>
      <c r="B19" s="50">
        <v>86023010</v>
      </c>
      <c r="C19" s="66" t="s">
        <v>58</v>
      </c>
      <c r="D19" s="8">
        <v>40330</v>
      </c>
      <c r="E19" s="62" t="s">
        <v>54</v>
      </c>
      <c r="F19" s="35" t="s">
        <v>40</v>
      </c>
      <c r="G19" s="35">
        <v>4680101</v>
      </c>
      <c r="H19" s="116"/>
      <c r="I19" s="116"/>
      <c r="J19" s="116"/>
      <c r="K19" s="116"/>
      <c r="L19" s="116"/>
      <c r="M19" s="116"/>
      <c r="N19" s="116"/>
      <c r="O19" s="116"/>
      <c r="P19" s="116"/>
      <c r="Q19" s="116"/>
      <c r="R19" s="116"/>
      <c r="S19" s="116"/>
      <c r="T19" s="116"/>
      <c r="U19" s="116"/>
      <c r="V19" s="116"/>
      <c r="W19" s="116"/>
      <c r="X19" s="116"/>
      <c r="Y19" s="116"/>
      <c r="Z19" s="116"/>
      <c r="AA19" s="116"/>
      <c r="AB19" s="116"/>
      <c r="AC19" s="116"/>
      <c r="AD19" s="116"/>
      <c r="AE19" s="116"/>
      <c r="AF19" s="116"/>
      <c r="AG19" s="116"/>
      <c r="AH19" s="116"/>
      <c r="AI19" s="116"/>
      <c r="AJ19" s="116"/>
      <c r="AK19" s="116"/>
      <c r="AL19" s="64" cm="1">
        <f t="array" ref="AL19">SUM(COUNTIFS($H$6:$AK$6,{"WD","XMS"}))-SUM(AM19:AQ19)</f>
        <v>16</v>
      </c>
      <c r="AM19" s="17">
        <f t="shared" si="2"/>
        <v>0</v>
      </c>
      <c r="AN19" s="17">
        <f t="shared" si="3"/>
        <v>0</v>
      </c>
      <c r="AO19" s="63">
        <f t="shared" si="4"/>
        <v>0</v>
      </c>
      <c r="AP19" s="17">
        <f t="shared" si="5"/>
        <v>0</v>
      </c>
      <c r="AQ19" s="17">
        <f t="shared" si="6"/>
        <v>0</v>
      </c>
      <c r="AR19" s="64">
        <f t="shared" si="7"/>
        <v>0</v>
      </c>
      <c r="AS19" s="17">
        <f t="shared" si="8"/>
        <v>0</v>
      </c>
      <c r="AT19" s="17">
        <f t="shared" si="9"/>
        <v>0</v>
      </c>
      <c r="AU19" s="17"/>
      <c r="AV19" s="71">
        <f t="shared" si="10"/>
        <v>0</v>
      </c>
      <c r="AW19" s="71">
        <f t="shared" si="11"/>
        <v>0</v>
      </c>
      <c r="AX19" s="71">
        <f t="shared" si="12"/>
        <v>0</v>
      </c>
      <c r="AY19" s="17">
        <f t="shared" si="13"/>
        <v>0</v>
      </c>
      <c r="AZ19" s="17">
        <f t="shared" si="14"/>
        <v>0</v>
      </c>
      <c r="BA19" s="6"/>
      <c r="BB19" s="100">
        <f t="shared" si="15"/>
        <v>0</v>
      </c>
    </row>
    <row r="20" spans="1:54" ht="14.25" customHeight="1" x14ac:dyDescent="0.2">
      <c r="A20" s="49">
        <v>14</v>
      </c>
      <c r="B20" s="50">
        <v>86010715</v>
      </c>
      <c r="C20" s="66" t="s">
        <v>59</v>
      </c>
      <c r="D20" s="8">
        <v>39539</v>
      </c>
      <c r="E20" s="62" t="s">
        <v>54</v>
      </c>
      <c r="F20" s="35" t="s">
        <v>40</v>
      </c>
      <c r="G20" s="35">
        <v>4680101</v>
      </c>
      <c r="H20" s="116"/>
      <c r="I20" s="116"/>
      <c r="J20" s="116"/>
      <c r="K20" s="116"/>
      <c r="L20" s="116"/>
      <c r="M20" s="116"/>
      <c r="N20" s="116"/>
      <c r="O20" s="116"/>
      <c r="P20" s="116"/>
      <c r="Q20" s="116"/>
      <c r="R20" s="116"/>
      <c r="S20" s="116"/>
      <c r="T20" s="116"/>
      <c r="U20" s="116"/>
      <c r="V20" s="116"/>
      <c r="W20" s="116"/>
      <c r="X20" s="116"/>
      <c r="Y20" s="116"/>
      <c r="Z20" s="116"/>
      <c r="AA20" s="116"/>
      <c r="AB20" s="116"/>
      <c r="AC20" s="116"/>
      <c r="AD20" s="116"/>
      <c r="AE20" s="116"/>
      <c r="AF20" s="116"/>
      <c r="AG20" s="116"/>
      <c r="AH20" s="116"/>
      <c r="AI20" s="116"/>
      <c r="AJ20" s="116"/>
      <c r="AK20" s="116"/>
      <c r="AL20" s="64" cm="1">
        <f t="array" ref="AL20">SUM(COUNTIFS($H$6:$AK$6,{"WD","XMS"}))-SUM(AM20:AQ20)</f>
        <v>16</v>
      </c>
      <c r="AM20" s="17">
        <f t="shared" si="2"/>
        <v>0</v>
      </c>
      <c r="AN20" s="17">
        <f t="shared" si="3"/>
        <v>0</v>
      </c>
      <c r="AO20" s="63">
        <f t="shared" si="4"/>
        <v>0</v>
      </c>
      <c r="AP20" s="17">
        <f t="shared" si="5"/>
        <v>0</v>
      </c>
      <c r="AQ20" s="17">
        <f t="shared" si="6"/>
        <v>0</v>
      </c>
      <c r="AR20" s="64">
        <f t="shared" si="7"/>
        <v>0</v>
      </c>
      <c r="AS20" s="17">
        <f t="shared" si="8"/>
        <v>0</v>
      </c>
      <c r="AT20" s="17">
        <f t="shared" si="9"/>
        <v>0</v>
      </c>
      <c r="AU20" s="17"/>
      <c r="AV20" s="71">
        <f t="shared" si="10"/>
        <v>0</v>
      </c>
      <c r="AW20" s="71">
        <f t="shared" si="11"/>
        <v>0</v>
      </c>
      <c r="AX20" s="71">
        <f t="shared" si="12"/>
        <v>0</v>
      </c>
      <c r="AY20" s="17">
        <f t="shared" si="13"/>
        <v>0</v>
      </c>
      <c r="AZ20" s="17">
        <f t="shared" si="14"/>
        <v>0</v>
      </c>
      <c r="BA20" s="6"/>
      <c r="BB20" s="100">
        <f t="shared" si="15"/>
        <v>0</v>
      </c>
    </row>
    <row r="21" spans="1:54" ht="14.25" customHeight="1" x14ac:dyDescent="0.2">
      <c r="A21" s="69">
        <v>15</v>
      </c>
      <c r="B21" s="50">
        <v>86010574</v>
      </c>
      <c r="C21" s="66" t="s">
        <v>60</v>
      </c>
      <c r="D21" s="8">
        <v>39539</v>
      </c>
      <c r="E21" s="62" t="s">
        <v>54</v>
      </c>
      <c r="F21" s="35" t="s">
        <v>40</v>
      </c>
      <c r="G21" s="35">
        <v>4680101</v>
      </c>
      <c r="H21" s="116"/>
      <c r="I21" s="116"/>
      <c r="J21" s="116"/>
      <c r="K21" s="116"/>
      <c r="L21" s="116"/>
      <c r="M21" s="116"/>
      <c r="N21" s="116"/>
      <c r="O21" s="116"/>
      <c r="P21" s="116"/>
      <c r="Q21" s="116"/>
      <c r="R21" s="116"/>
      <c r="S21" s="116"/>
      <c r="T21" s="116"/>
      <c r="U21" s="116"/>
      <c r="V21" s="116"/>
      <c r="W21" s="116"/>
      <c r="X21" s="116"/>
      <c r="Y21" s="116"/>
      <c r="Z21" s="116"/>
      <c r="AA21" s="116"/>
      <c r="AB21" s="116"/>
      <c r="AC21" s="116"/>
      <c r="AD21" s="116"/>
      <c r="AE21" s="116"/>
      <c r="AF21" s="116"/>
      <c r="AG21" s="116"/>
      <c r="AH21" s="116"/>
      <c r="AI21" s="116"/>
      <c r="AJ21" s="116"/>
      <c r="AK21" s="116"/>
      <c r="AL21" s="64" cm="1">
        <f t="array" ref="AL21">SUM(COUNTIFS($H$6:$AK$6,{"WD","XMS"}))-SUM(AM21:AQ21)</f>
        <v>16</v>
      </c>
      <c r="AM21" s="17">
        <f t="shared" si="2"/>
        <v>0</v>
      </c>
      <c r="AN21" s="17">
        <f t="shared" si="3"/>
        <v>0</v>
      </c>
      <c r="AO21" s="63">
        <f t="shared" si="4"/>
        <v>0</v>
      </c>
      <c r="AP21" s="17">
        <f t="shared" si="5"/>
        <v>0</v>
      </c>
      <c r="AQ21" s="17">
        <f t="shared" si="6"/>
        <v>0</v>
      </c>
      <c r="AR21" s="64">
        <f t="shared" si="7"/>
        <v>0</v>
      </c>
      <c r="AS21" s="17">
        <f t="shared" si="8"/>
        <v>0</v>
      </c>
      <c r="AT21" s="17">
        <f t="shared" si="9"/>
        <v>0</v>
      </c>
      <c r="AU21" s="17"/>
      <c r="AV21" s="71">
        <f t="shared" si="10"/>
        <v>0</v>
      </c>
      <c r="AW21" s="71">
        <f t="shared" si="11"/>
        <v>0</v>
      </c>
      <c r="AX21" s="71">
        <f t="shared" si="12"/>
        <v>0</v>
      </c>
      <c r="AY21" s="17">
        <f t="shared" si="13"/>
        <v>0</v>
      </c>
      <c r="AZ21" s="17">
        <f t="shared" si="14"/>
        <v>0</v>
      </c>
      <c r="BA21" s="6"/>
      <c r="BB21" s="100">
        <f t="shared" si="15"/>
        <v>0</v>
      </c>
    </row>
    <row r="22" spans="1:54" ht="14.25" customHeight="1" x14ac:dyDescent="0.2">
      <c r="A22" s="49">
        <v>16</v>
      </c>
      <c r="B22" s="53">
        <v>90000848</v>
      </c>
      <c r="C22" s="66" t="s">
        <v>61</v>
      </c>
      <c r="D22" s="10">
        <v>38472</v>
      </c>
      <c r="E22" s="62" t="s">
        <v>54</v>
      </c>
      <c r="F22" s="35" t="s">
        <v>40</v>
      </c>
      <c r="G22" s="35">
        <v>4680101</v>
      </c>
      <c r="H22" s="116"/>
      <c r="I22" s="116"/>
      <c r="J22" s="116"/>
      <c r="K22" s="116"/>
      <c r="L22" s="116"/>
      <c r="M22" s="116"/>
      <c r="N22" s="116"/>
      <c r="O22" s="116"/>
      <c r="P22" s="116"/>
      <c r="Q22" s="116"/>
      <c r="R22" s="116"/>
      <c r="S22" s="116"/>
      <c r="T22" s="116"/>
      <c r="U22" s="116"/>
      <c r="V22" s="116"/>
      <c r="W22" s="116"/>
      <c r="X22" s="116"/>
      <c r="Y22" s="116"/>
      <c r="Z22" s="116"/>
      <c r="AA22" s="116"/>
      <c r="AB22" s="116"/>
      <c r="AC22" s="116"/>
      <c r="AD22" s="116"/>
      <c r="AE22" s="116"/>
      <c r="AF22" s="116"/>
      <c r="AG22" s="116"/>
      <c r="AH22" s="116"/>
      <c r="AI22" s="116"/>
      <c r="AJ22" s="116"/>
      <c r="AK22" s="116"/>
      <c r="AL22" s="64" cm="1">
        <f t="array" ref="AL22">SUM(COUNTIFS($H$6:$AK$6,{"WD","XMS"}))-SUM(AM22:AQ22)</f>
        <v>16</v>
      </c>
      <c r="AM22" s="17">
        <f t="shared" si="2"/>
        <v>0</v>
      </c>
      <c r="AN22" s="17">
        <f t="shared" si="3"/>
        <v>0</v>
      </c>
      <c r="AO22" s="63">
        <f t="shared" si="4"/>
        <v>0</v>
      </c>
      <c r="AP22" s="17">
        <f t="shared" si="5"/>
        <v>0</v>
      </c>
      <c r="AQ22" s="17">
        <f t="shared" si="6"/>
        <v>0</v>
      </c>
      <c r="AR22" s="64">
        <f t="shared" si="7"/>
        <v>0</v>
      </c>
      <c r="AS22" s="17">
        <f t="shared" si="8"/>
        <v>0</v>
      </c>
      <c r="AT22" s="17">
        <f t="shared" si="9"/>
        <v>0</v>
      </c>
      <c r="AU22" s="17"/>
      <c r="AV22" s="71">
        <f t="shared" si="10"/>
        <v>0</v>
      </c>
      <c r="AW22" s="71">
        <f t="shared" si="11"/>
        <v>0</v>
      </c>
      <c r="AX22" s="71">
        <f t="shared" si="12"/>
        <v>0</v>
      </c>
      <c r="AY22" s="17">
        <f t="shared" si="13"/>
        <v>0</v>
      </c>
      <c r="AZ22" s="17">
        <f t="shared" si="14"/>
        <v>0</v>
      </c>
      <c r="BA22" s="6"/>
      <c r="BB22" s="100">
        <f t="shared" si="15"/>
        <v>0</v>
      </c>
    </row>
    <row r="23" spans="1:54" ht="14.25" customHeight="1" x14ac:dyDescent="0.2">
      <c r="A23" s="69">
        <v>17</v>
      </c>
      <c r="B23" s="53">
        <v>90000845</v>
      </c>
      <c r="C23" s="66" t="s">
        <v>62</v>
      </c>
      <c r="D23" s="10">
        <v>38973</v>
      </c>
      <c r="E23" s="62" t="s">
        <v>54</v>
      </c>
      <c r="F23" s="35" t="s">
        <v>40</v>
      </c>
      <c r="G23" s="35">
        <v>4680101</v>
      </c>
      <c r="H23" s="116"/>
      <c r="I23" s="116"/>
      <c r="J23" s="116"/>
      <c r="K23" s="116"/>
      <c r="L23" s="116"/>
      <c r="M23" s="116"/>
      <c r="N23" s="116"/>
      <c r="O23" s="116"/>
      <c r="P23" s="116"/>
      <c r="Q23" s="116"/>
      <c r="R23" s="116"/>
      <c r="S23" s="116"/>
      <c r="T23" s="116"/>
      <c r="U23" s="116"/>
      <c r="V23" s="116"/>
      <c r="W23" s="116"/>
      <c r="X23" s="116"/>
      <c r="Y23" s="116"/>
      <c r="Z23" s="116"/>
      <c r="AA23" s="116"/>
      <c r="AB23" s="116"/>
      <c r="AC23" s="116"/>
      <c r="AD23" s="116"/>
      <c r="AE23" s="116"/>
      <c r="AF23" s="116"/>
      <c r="AG23" s="116"/>
      <c r="AH23" s="116"/>
      <c r="AI23" s="116"/>
      <c r="AJ23" s="116"/>
      <c r="AK23" s="116"/>
      <c r="AL23" s="64" cm="1">
        <f t="array" ref="AL23">SUM(COUNTIFS($H$6:$AK$6,{"WD","XMS"}))-SUM(AM23:AQ23)</f>
        <v>16</v>
      </c>
      <c r="AM23" s="17">
        <f t="shared" si="2"/>
        <v>0</v>
      </c>
      <c r="AN23" s="17">
        <f t="shared" si="3"/>
        <v>0</v>
      </c>
      <c r="AO23" s="63">
        <f t="shared" si="4"/>
        <v>0</v>
      </c>
      <c r="AP23" s="17">
        <f t="shared" si="5"/>
        <v>0</v>
      </c>
      <c r="AQ23" s="17">
        <f t="shared" si="6"/>
        <v>0</v>
      </c>
      <c r="AR23" s="64">
        <f t="shared" si="7"/>
        <v>0</v>
      </c>
      <c r="AS23" s="17">
        <f t="shared" si="8"/>
        <v>0</v>
      </c>
      <c r="AT23" s="17">
        <f t="shared" si="9"/>
        <v>0</v>
      </c>
      <c r="AU23" s="17"/>
      <c r="AV23" s="71">
        <f t="shared" si="10"/>
        <v>0</v>
      </c>
      <c r="AW23" s="71">
        <f t="shared" si="11"/>
        <v>0</v>
      </c>
      <c r="AX23" s="71">
        <f t="shared" si="12"/>
        <v>0</v>
      </c>
      <c r="AY23" s="17">
        <f t="shared" si="13"/>
        <v>0</v>
      </c>
      <c r="AZ23" s="17">
        <f t="shared" si="14"/>
        <v>0</v>
      </c>
      <c r="BA23" s="6"/>
      <c r="BB23" s="100">
        <f t="shared" si="15"/>
        <v>0</v>
      </c>
    </row>
    <row r="24" spans="1:54" ht="14.25" customHeight="1" x14ac:dyDescent="0.2">
      <c r="A24" s="49">
        <v>18</v>
      </c>
      <c r="B24" s="52">
        <v>90000820</v>
      </c>
      <c r="C24" s="68" t="s">
        <v>63</v>
      </c>
      <c r="D24" s="10">
        <v>35638</v>
      </c>
      <c r="E24" s="62" t="s">
        <v>54</v>
      </c>
      <c r="F24" s="35" t="s">
        <v>40</v>
      </c>
      <c r="G24" s="35">
        <v>4680101</v>
      </c>
      <c r="H24" s="116"/>
      <c r="I24" s="116"/>
      <c r="J24" s="116"/>
      <c r="K24" s="116"/>
      <c r="L24" s="116"/>
      <c r="M24" s="116"/>
      <c r="N24" s="116"/>
      <c r="O24" s="116"/>
      <c r="P24" s="116"/>
      <c r="Q24" s="116"/>
      <c r="R24" s="116"/>
      <c r="S24" s="116"/>
      <c r="T24" s="116"/>
      <c r="U24" s="116"/>
      <c r="V24" s="116"/>
      <c r="W24" s="116"/>
      <c r="X24" s="116"/>
      <c r="Y24" s="116"/>
      <c r="Z24" s="116"/>
      <c r="AA24" s="116"/>
      <c r="AB24" s="116"/>
      <c r="AC24" s="116"/>
      <c r="AD24" s="116"/>
      <c r="AE24" s="116"/>
      <c r="AF24" s="116"/>
      <c r="AG24" s="116"/>
      <c r="AH24" s="116"/>
      <c r="AI24" s="116"/>
      <c r="AJ24" s="116"/>
      <c r="AK24" s="116"/>
      <c r="AL24" s="64" cm="1">
        <f t="array" ref="AL24">SUM(COUNTIFS($H$6:$AK$6,{"WD","XMS"}))-SUM(AM24:AQ24)</f>
        <v>16</v>
      </c>
      <c r="AM24" s="17">
        <f t="shared" si="2"/>
        <v>0</v>
      </c>
      <c r="AN24" s="17">
        <f t="shared" si="3"/>
        <v>0</v>
      </c>
      <c r="AO24" s="63">
        <f t="shared" si="4"/>
        <v>0</v>
      </c>
      <c r="AP24" s="17">
        <f t="shared" si="5"/>
        <v>0</v>
      </c>
      <c r="AQ24" s="17">
        <f t="shared" si="6"/>
        <v>0</v>
      </c>
      <c r="AR24" s="64">
        <f t="shared" si="7"/>
        <v>0</v>
      </c>
      <c r="AS24" s="17">
        <f t="shared" si="8"/>
        <v>0</v>
      </c>
      <c r="AT24" s="17">
        <f t="shared" si="9"/>
        <v>0</v>
      </c>
      <c r="AU24" s="17"/>
      <c r="AV24" s="71">
        <f t="shared" si="10"/>
        <v>0</v>
      </c>
      <c r="AW24" s="71">
        <f t="shared" si="11"/>
        <v>0</v>
      </c>
      <c r="AX24" s="71">
        <f t="shared" si="12"/>
        <v>0</v>
      </c>
      <c r="AY24" s="17">
        <f t="shared" si="13"/>
        <v>0</v>
      </c>
      <c r="AZ24" s="17">
        <f t="shared" si="14"/>
        <v>0</v>
      </c>
      <c r="BA24" s="6"/>
      <c r="BB24" s="100">
        <f t="shared" si="15"/>
        <v>0</v>
      </c>
    </row>
    <row r="25" spans="1:54" ht="14.25" customHeight="1" x14ac:dyDescent="0.2">
      <c r="A25" s="69">
        <v>19</v>
      </c>
      <c r="B25" s="52">
        <v>90003945</v>
      </c>
      <c r="C25" s="68" t="s">
        <v>64</v>
      </c>
      <c r="D25" s="8">
        <v>42095</v>
      </c>
      <c r="E25" s="62" t="s">
        <v>54</v>
      </c>
      <c r="F25" s="35" t="s">
        <v>40</v>
      </c>
      <c r="G25" s="35">
        <v>4680101</v>
      </c>
      <c r="H25" s="116"/>
      <c r="I25" s="116"/>
      <c r="J25" s="116"/>
      <c r="K25" s="116"/>
      <c r="L25" s="116"/>
      <c r="M25" s="116"/>
      <c r="N25" s="116"/>
      <c r="O25" s="116"/>
      <c r="P25" s="116"/>
      <c r="Q25" s="116"/>
      <c r="R25" s="116"/>
      <c r="S25" s="116"/>
      <c r="T25" s="116"/>
      <c r="U25" s="116"/>
      <c r="V25" s="116"/>
      <c r="W25" s="116"/>
      <c r="X25" s="116"/>
      <c r="Y25" s="116"/>
      <c r="Z25" s="116"/>
      <c r="AA25" s="116"/>
      <c r="AB25" s="116"/>
      <c r="AC25" s="116"/>
      <c r="AD25" s="116"/>
      <c r="AE25" s="116"/>
      <c r="AF25" s="116"/>
      <c r="AG25" s="116"/>
      <c r="AH25" s="116"/>
      <c r="AI25" s="116"/>
      <c r="AJ25" s="116"/>
      <c r="AK25" s="116"/>
      <c r="AL25" s="64" cm="1">
        <f t="array" ref="AL25">SUM(COUNTIFS($H$6:$AK$6,{"WD","XMS"}))-SUM(AM25:AQ25)</f>
        <v>16</v>
      </c>
      <c r="AM25" s="17">
        <f t="shared" si="2"/>
        <v>0</v>
      </c>
      <c r="AN25" s="17">
        <f t="shared" si="3"/>
        <v>0</v>
      </c>
      <c r="AO25" s="63">
        <f t="shared" si="4"/>
        <v>0</v>
      </c>
      <c r="AP25" s="17">
        <f t="shared" si="5"/>
        <v>0</v>
      </c>
      <c r="AQ25" s="17">
        <f t="shared" si="6"/>
        <v>0</v>
      </c>
      <c r="AR25" s="64">
        <f t="shared" si="7"/>
        <v>0</v>
      </c>
      <c r="AS25" s="17">
        <f t="shared" si="8"/>
        <v>0</v>
      </c>
      <c r="AT25" s="17">
        <f t="shared" si="9"/>
        <v>0</v>
      </c>
      <c r="AU25" s="17"/>
      <c r="AV25" s="71">
        <f t="shared" si="10"/>
        <v>0</v>
      </c>
      <c r="AW25" s="71">
        <f t="shared" si="11"/>
        <v>0</v>
      </c>
      <c r="AX25" s="71">
        <f t="shared" si="12"/>
        <v>0</v>
      </c>
      <c r="AY25" s="17">
        <f t="shared" si="13"/>
        <v>0</v>
      </c>
      <c r="AZ25" s="17">
        <f t="shared" si="14"/>
        <v>0</v>
      </c>
      <c r="BA25" s="6"/>
      <c r="BB25" s="100">
        <f t="shared" si="15"/>
        <v>0</v>
      </c>
    </row>
    <row r="26" spans="1:54" ht="14.25" customHeight="1" x14ac:dyDescent="0.2">
      <c r="A26" s="49">
        <v>20</v>
      </c>
      <c r="B26" s="52">
        <v>90003914</v>
      </c>
      <c r="C26" s="68" t="s">
        <v>65</v>
      </c>
      <c r="D26" s="8">
        <v>42095</v>
      </c>
      <c r="E26" s="62" t="s">
        <v>54</v>
      </c>
      <c r="F26" s="35" t="s">
        <v>40</v>
      </c>
      <c r="G26" s="35">
        <v>4680101</v>
      </c>
      <c r="H26" s="116"/>
      <c r="I26" s="116"/>
      <c r="J26" s="116"/>
      <c r="K26" s="116"/>
      <c r="L26" s="116"/>
      <c r="M26" s="116"/>
      <c r="N26" s="116"/>
      <c r="O26" s="116"/>
      <c r="P26" s="116"/>
      <c r="Q26" s="116"/>
      <c r="R26" s="116"/>
      <c r="S26" s="116"/>
      <c r="T26" s="116"/>
      <c r="U26" s="116"/>
      <c r="V26" s="116"/>
      <c r="W26" s="116"/>
      <c r="X26" s="116"/>
      <c r="Y26" s="116"/>
      <c r="Z26" s="116"/>
      <c r="AA26" s="116"/>
      <c r="AB26" s="116"/>
      <c r="AC26" s="116"/>
      <c r="AD26" s="116"/>
      <c r="AE26" s="116"/>
      <c r="AF26" s="116"/>
      <c r="AG26" s="116"/>
      <c r="AH26" s="116"/>
      <c r="AI26" s="116"/>
      <c r="AJ26" s="116"/>
      <c r="AK26" s="116"/>
      <c r="AL26" s="64" cm="1">
        <f t="array" ref="AL26">SUM(COUNTIFS($H$6:$AK$6,{"WD","XMS"}))-SUM(AM26:AQ26)</f>
        <v>16</v>
      </c>
      <c r="AM26" s="17">
        <f t="shared" si="2"/>
        <v>0</v>
      </c>
      <c r="AN26" s="17">
        <f t="shared" si="3"/>
        <v>0</v>
      </c>
      <c r="AO26" s="63">
        <f t="shared" si="4"/>
        <v>0</v>
      </c>
      <c r="AP26" s="17">
        <f t="shared" si="5"/>
        <v>0</v>
      </c>
      <c r="AQ26" s="17">
        <f t="shared" si="6"/>
        <v>0</v>
      </c>
      <c r="AR26" s="64">
        <f t="shared" si="7"/>
        <v>0</v>
      </c>
      <c r="AS26" s="17">
        <f t="shared" si="8"/>
        <v>0</v>
      </c>
      <c r="AT26" s="17">
        <f t="shared" si="9"/>
        <v>0</v>
      </c>
      <c r="AU26" s="17"/>
      <c r="AV26" s="71">
        <f t="shared" si="10"/>
        <v>0</v>
      </c>
      <c r="AW26" s="71">
        <f t="shared" si="11"/>
        <v>0</v>
      </c>
      <c r="AX26" s="71">
        <f t="shared" si="12"/>
        <v>0</v>
      </c>
      <c r="AY26" s="17">
        <f t="shared" si="13"/>
        <v>0</v>
      </c>
      <c r="AZ26" s="17">
        <f t="shared" si="14"/>
        <v>0</v>
      </c>
      <c r="BA26" s="6"/>
      <c r="BB26" s="100">
        <f t="shared" si="15"/>
        <v>0</v>
      </c>
    </row>
    <row r="27" spans="1:54" ht="14.25" customHeight="1" x14ac:dyDescent="0.2">
      <c r="A27" s="69">
        <v>21</v>
      </c>
      <c r="B27" s="52">
        <v>90003931</v>
      </c>
      <c r="C27" s="66" t="s">
        <v>66</v>
      </c>
      <c r="D27" s="8">
        <v>42095</v>
      </c>
      <c r="E27" s="62" t="s">
        <v>54</v>
      </c>
      <c r="F27" s="35" t="s">
        <v>40</v>
      </c>
      <c r="G27" s="35">
        <v>4680101</v>
      </c>
      <c r="H27" s="116"/>
      <c r="I27" s="116"/>
      <c r="J27" s="116"/>
      <c r="K27" s="116"/>
      <c r="L27" s="116"/>
      <c r="M27" s="116"/>
      <c r="N27" s="116"/>
      <c r="O27" s="116"/>
      <c r="P27" s="116"/>
      <c r="Q27" s="116"/>
      <c r="R27" s="116"/>
      <c r="S27" s="116"/>
      <c r="T27" s="116"/>
      <c r="U27" s="116"/>
      <c r="V27" s="116"/>
      <c r="W27" s="116"/>
      <c r="X27" s="116"/>
      <c r="Y27" s="116"/>
      <c r="Z27" s="116"/>
      <c r="AA27" s="116"/>
      <c r="AB27" s="116"/>
      <c r="AC27" s="116"/>
      <c r="AD27" s="116"/>
      <c r="AE27" s="116"/>
      <c r="AF27" s="116"/>
      <c r="AG27" s="116"/>
      <c r="AH27" s="116"/>
      <c r="AI27" s="116"/>
      <c r="AJ27" s="116"/>
      <c r="AK27" s="116"/>
      <c r="AL27" s="64" cm="1">
        <f t="array" ref="AL27">SUM(COUNTIFS($H$6:$AK$6,{"WD","XMS"}))-SUM(AM27:AQ27)</f>
        <v>16</v>
      </c>
      <c r="AM27" s="17">
        <f t="shared" si="2"/>
        <v>0</v>
      </c>
      <c r="AN27" s="17">
        <f t="shared" si="3"/>
        <v>0</v>
      </c>
      <c r="AO27" s="63">
        <f t="shared" si="4"/>
        <v>0</v>
      </c>
      <c r="AP27" s="17">
        <f t="shared" si="5"/>
        <v>0</v>
      </c>
      <c r="AQ27" s="17">
        <f t="shared" si="6"/>
        <v>0</v>
      </c>
      <c r="AR27" s="64">
        <f t="shared" si="7"/>
        <v>0</v>
      </c>
      <c r="AS27" s="17">
        <f t="shared" si="8"/>
        <v>0</v>
      </c>
      <c r="AT27" s="17">
        <f t="shared" si="9"/>
        <v>0</v>
      </c>
      <c r="AU27" s="17"/>
      <c r="AV27" s="71">
        <f t="shared" si="10"/>
        <v>0</v>
      </c>
      <c r="AW27" s="71">
        <f t="shared" si="11"/>
        <v>0</v>
      </c>
      <c r="AX27" s="71">
        <f t="shared" si="12"/>
        <v>0</v>
      </c>
      <c r="AY27" s="17">
        <f t="shared" si="13"/>
        <v>0</v>
      </c>
      <c r="AZ27" s="17">
        <f t="shared" si="14"/>
        <v>0</v>
      </c>
      <c r="BA27" s="34"/>
      <c r="BB27" s="100">
        <f t="shared" si="15"/>
        <v>0</v>
      </c>
    </row>
    <row r="28" spans="1:54" ht="14.25" customHeight="1" x14ac:dyDescent="0.2">
      <c r="A28" s="49">
        <v>22</v>
      </c>
      <c r="B28" s="52">
        <v>90003934</v>
      </c>
      <c r="C28" s="68" t="s">
        <v>67</v>
      </c>
      <c r="D28" s="8">
        <v>42095</v>
      </c>
      <c r="E28" s="62" t="s">
        <v>54</v>
      </c>
      <c r="F28" s="35" t="s">
        <v>40</v>
      </c>
      <c r="G28" s="35">
        <v>4680101</v>
      </c>
      <c r="H28" s="116"/>
      <c r="I28" s="116"/>
      <c r="J28" s="116"/>
      <c r="K28" s="116"/>
      <c r="L28" s="116"/>
      <c r="M28" s="116"/>
      <c r="N28" s="116"/>
      <c r="O28" s="116"/>
      <c r="P28" s="116"/>
      <c r="Q28" s="116"/>
      <c r="R28" s="116"/>
      <c r="S28" s="116"/>
      <c r="T28" s="116"/>
      <c r="U28" s="116"/>
      <c r="V28" s="116"/>
      <c r="W28" s="116"/>
      <c r="X28" s="116"/>
      <c r="Y28" s="116"/>
      <c r="Z28" s="116"/>
      <c r="AA28" s="116"/>
      <c r="AB28" s="116"/>
      <c r="AC28" s="116"/>
      <c r="AD28" s="116"/>
      <c r="AE28" s="116"/>
      <c r="AF28" s="116"/>
      <c r="AG28" s="116"/>
      <c r="AH28" s="116"/>
      <c r="AI28" s="116"/>
      <c r="AJ28" s="116"/>
      <c r="AK28" s="116"/>
      <c r="AL28" s="64" cm="1">
        <f t="array" ref="AL28">SUM(COUNTIFS($H$6:$AK$6,{"WD","XMS"}))-SUM(AM28:AQ28)</f>
        <v>16</v>
      </c>
      <c r="AM28" s="17">
        <f t="shared" si="2"/>
        <v>0</v>
      </c>
      <c r="AN28" s="17">
        <f t="shared" si="3"/>
        <v>0</v>
      </c>
      <c r="AO28" s="63">
        <f t="shared" si="4"/>
        <v>0</v>
      </c>
      <c r="AP28" s="17">
        <f t="shared" si="5"/>
        <v>0</v>
      </c>
      <c r="AQ28" s="17">
        <f t="shared" si="6"/>
        <v>0</v>
      </c>
      <c r="AR28" s="64">
        <f t="shared" si="7"/>
        <v>0</v>
      </c>
      <c r="AS28" s="17">
        <f t="shared" si="8"/>
        <v>0</v>
      </c>
      <c r="AT28" s="17">
        <f t="shared" si="9"/>
        <v>0</v>
      </c>
      <c r="AU28" s="17"/>
      <c r="AV28" s="71">
        <f t="shared" si="10"/>
        <v>0</v>
      </c>
      <c r="AW28" s="71">
        <f t="shared" si="11"/>
        <v>0</v>
      </c>
      <c r="AX28" s="71">
        <f t="shared" si="12"/>
        <v>0</v>
      </c>
      <c r="AY28" s="17">
        <f t="shared" si="13"/>
        <v>0</v>
      </c>
      <c r="AZ28" s="17">
        <f t="shared" si="14"/>
        <v>0</v>
      </c>
      <c r="BA28" s="6"/>
      <c r="BB28" s="100">
        <f t="shared" si="15"/>
        <v>0</v>
      </c>
    </row>
    <row r="29" spans="1:54" ht="14.25" customHeight="1" x14ac:dyDescent="0.2">
      <c r="A29" s="69">
        <v>23</v>
      </c>
      <c r="B29" s="52">
        <v>90003867</v>
      </c>
      <c r="C29" s="68" t="s">
        <v>68</v>
      </c>
      <c r="D29" s="8">
        <v>42095</v>
      </c>
      <c r="E29" s="62" t="s">
        <v>54</v>
      </c>
      <c r="F29" s="35" t="s">
        <v>40</v>
      </c>
      <c r="G29" s="35">
        <v>4680101</v>
      </c>
      <c r="H29" s="116"/>
      <c r="I29" s="116"/>
      <c r="J29" s="116"/>
      <c r="K29" s="116"/>
      <c r="L29" s="116"/>
      <c r="M29" s="116"/>
      <c r="N29" s="116"/>
      <c r="O29" s="116"/>
      <c r="P29" s="116"/>
      <c r="Q29" s="116"/>
      <c r="R29" s="116"/>
      <c r="S29" s="116"/>
      <c r="T29" s="116"/>
      <c r="U29" s="116"/>
      <c r="V29" s="116"/>
      <c r="W29" s="116"/>
      <c r="X29" s="116"/>
      <c r="Y29" s="116"/>
      <c r="Z29" s="116"/>
      <c r="AA29" s="116"/>
      <c r="AB29" s="116"/>
      <c r="AC29" s="116"/>
      <c r="AD29" s="116"/>
      <c r="AE29" s="116"/>
      <c r="AF29" s="116"/>
      <c r="AG29" s="116"/>
      <c r="AH29" s="116"/>
      <c r="AI29" s="116"/>
      <c r="AJ29" s="116"/>
      <c r="AK29" s="116"/>
      <c r="AL29" s="64" cm="1">
        <f t="array" ref="AL29">SUM(COUNTIFS($H$6:$AK$6,{"WD","XMS"}))-SUM(AM29:AQ29)</f>
        <v>16</v>
      </c>
      <c r="AM29" s="17">
        <f t="shared" si="2"/>
        <v>0</v>
      </c>
      <c r="AN29" s="17">
        <f t="shared" si="3"/>
        <v>0</v>
      </c>
      <c r="AO29" s="63">
        <f t="shared" si="4"/>
        <v>0</v>
      </c>
      <c r="AP29" s="17">
        <f t="shared" si="5"/>
        <v>0</v>
      </c>
      <c r="AQ29" s="17">
        <f t="shared" si="6"/>
        <v>0</v>
      </c>
      <c r="AR29" s="64">
        <f t="shared" si="7"/>
        <v>0</v>
      </c>
      <c r="AS29" s="17">
        <f t="shared" si="8"/>
        <v>0</v>
      </c>
      <c r="AT29" s="17">
        <f t="shared" si="9"/>
        <v>0</v>
      </c>
      <c r="AU29" s="17"/>
      <c r="AV29" s="71">
        <f t="shared" si="10"/>
        <v>0</v>
      </c>
      <c r="AW29" s="71">
        <f t="shared" si="11"/>
        <v>0</v>
      </c>
      <c r="AX29" s="71">
        <f t="shared" si="12"/>
        <v>0</v>
      </c>
      <c r="AY29" s="17">
        <f t="shared" si="13"/>
        <v>0</v>
      </c>
      <c r="AZ29" s="17">
        <f t="shared" si="14"/>
        <v>0</v>
      </c>
      <c r="BA29" s="34"/>
      <c r="BB29" s="100">
        <f t="shared" si="15"/>
        <v>0</v>
      </c>
    </row>
    <row r="30" spans="1:54" ht="14.25" customHeight="1" x14ac:dyDescent="0.2">
      <c r="A30" s="49">
        <v>24</v>
      </c>
      <c r="B30" s="52">
        <v>90003869</v>
      </c>
      <c r="C30" s="68" t="s">
        <v>69</v>
      </c>
      <c r="D30" s="8">
        <v>42095</v>
      </c>
      <c r="E30" s="62" t="s">
        <v>54</v>
      </c>
      <c r="F30" s="35" t="s">
        <v>40</v>
      </c>
      <c r="G30" s="35">
        <v>4680101</v>
      </c>
      <c r="H30" s="116"/>
      <c r="I30" s="116"/>
      <c r="J30" s="116"/>
      <c r="K30" s="116"/>
      <c r="L30" s="116"/>
      <c r="M30" s="116"/>
      <c r="N30" s="116"/>
      <c r="O30" s="116"/>
      <c r="P30" s="116"/>
      <c r="Q30" s="116"/>
      <c r="R30" s="116"/>
      <c r="S30" s="116"/>
      <c r="T30" s="116"/>
      <c r="U30" s="116"/>
      <c r="V30" s="116"/>
      <c r="W30" s="116"/>
      <c r="X30" s="116"/>
      <c r="Y30" s="116"/>
      <c r="Z30" s="116"/>
      <c r="AA30" s="116"/>
      <c r="AB30" s="116"/>
      <c r="AC30" s="116"/>
      <c r="AD30" s="116"/>
      <c r="AE30" s="116"/>
      <c r="AF30" s="116"/>
      <c r="AG30" s="116"/>
      <c r="AH30" s="116"/>
      <c r="AI30" s="116"/>
      <c r="AJ30" s="116"/>
      <c r="AK30" s="116"/>
      <c r="AL30" s="64" cm="1">
        <f t="array" ref="AL30">SUM(COUNTIFS($H$6:$AK$6,{"WD","XMS"}))-SUM(AM30:AQ30)</f>
        <v>16</v>
      </c>
      <c r="AM30" s="17">
        <f t="shared" si="2"/>
        <v>0</v>
      </c>
      <c r="AN30" s="17">
        <f t="shared" si="3"/>
        <v>0</v>
      </c>
      <c r="AO30" s="63">
        <f t="shared" si="4"/>
        <v>0</v>
      </c>
      <c r="AP30" s="17">
        <f t="shared" si="5"/>
        <v>0</v>
      </c>
      <c r="AQ30" s="17">
        <f t="shared" si="6"/>
        <v>0</v>
      </c>
      <c r="AR30" s="64">
        <f t="shared" si="7"/>
        <v>0</v>
      </c>
      <c r="AS30" s="17">
        <f t="shared" si="8"/>
        <v>0</v>
      </c>
      <c r="AT30" s="17">
        <f t="shared" si="9"/>
        <v>0</v>
      </c>
      <c r="AU30" s="17"/>
      <c r="AV30" s="71">
        <f t="shared" si="10"/>
        <v>0</v>
      </c>
      <c r="AW30" s="71">
        <f t="shared" si="11"/>
        <v>0</v>
      </c>
      <c r="AX30" s="71">
        <f t="shared" si="12"/>
        <v>0</v>
      </c>
      <c r="AY30" s="17">
        <f t="shared" si="13"/>
        <v>0</v>
      </c>
      <c r="AZ30" s="17">
        <f t="shared" si="14"/>
        <v>0</v>
      </c>
      <c r="BA30" s="34"/>
      <c r="BB30" s="100">
        <f t="shared" si="15"/>
        <v>0</v>
      </c>
    </row>
    <row r="31" spans="1:54" ht="14.25" customHeight="1" x14ac:dyDescent="0.2">
      <c r="A31" s="69">
        <v>25</v>
      </c>
      <c r="B31" s="52">
        <v>90003946</v>
      </c>
      <c r="C31" s="68" t="s">
        <v>70</v>
      </c>
      <c r="D31" s="8">
        <v>42095</v>
      </c>
      <c r="E31" s="62" t="s">
        <v>54</v>
      </c>
      <c r="F31" s="35" t="s">
        <v>40</v>
      </c>
      <c r="G31" s="35">
        <v>4680101</v>
      </c>
      <c r="H31" s="116"/>
      <c r="I31" s="116"/>
      <c r="J31" s="116"/>
      <c r="K31" s="116"/>
      <c r="L31" s="116"/>
      <c r="M31" s="116"/>
      <c r="N31" s="116"/>
      <c r="O31" s="116"/>
      <c r="P31" s="116"/>
      <c r="Q31" s="116"/>
      <c r="R31" s="116"/>
      <c r="S31" s="116"/>
      <c r="T31" s="116"/>
      <c r="U31" s="116"/>
      <c r="V31" s="116"/>
      <c r="W31" s="116"/>
      <c r="X31" s="116"/>
      <c r="Y31" s="116"/>
      <c r="Z31" s="116"/>
      <c r="AA31" s="116"/>
      <c r="AB31" s="116"/>
      <c r="AC31" s="116"/>
      <c r="AD31" s="116"/>
      <c r="AE31" s="116"/>
      <c r="AF31" s="116"/>
      <c r="AG31" s="116"/>
      <c r="AH31" s="116"/>
      <c r="AI31" s="116"/>
      <c r="AJ31" s="116"/>
      <c r="AK31" s="116"/>
      <c r="AL31" s="64" cm="1">
        <f t="array" ref="AL31">SUM(COUNTIFS($H$6:$AK$6,{"WD","XMS"}))-SUM(AM31:AQ31)</f>
        <v>16</v>
      </c>
      <c r="AM31" s="17">
        <f t="shared" si="2"/>
        <v>0</v>
      </c>
      <c r="AN31" s="17">
        <f t="shared" si="3"/>
        <v>0</v>
      </c>
      <c r="AO31" s="63">
        <f t="shared" si="4"/>
        <v>0</v>
      </c>
      <c r="AP31" s="17">
        <f t="shared" si="5"/>
        <v>0</v>
      </c>
      <c r="AQ31" s="17">
        <f t="shared" si="6"/>
        <v>0</v>
      </c>
      <c r="AR31" s="64">
        <f t="shared" si="7"/>
        <v>0</v>
      </c>
      <c r="AS31" s="17">
        <f t="shared" si="8"/>
        <v>0</v>
      </c>
      <c r="AT31" s="17">
        <f t="shared" si="9"/>
        <v>0</v>
      </c>
      <c r="AU31" s="17"/>
      <c r="AV31" s="71">
        <f t="shared" si="10"/>
        <v>0</v>
      </c>
      <c r="AW31" s="71">
        <f t="shared" si="11"/>
        <v>0</v>
      </c>
      <c r="AX31" s="71">
        <f t="shared" si="12"/>
        <v>0</v>
      </c>
      <c r="AY31" s="17">
        <f t="shared" si="13"/>
        <v>0</v>
      </c>
      <c r="AZ31" s="17">
        <f t="shared" si="14"/>
        <v>0</v>
      </c>
      <c r="BA31" s="6"/>
      <c r="BB31" s="100">
        <f t="shared" si="15"/>
        <v>0</v>
      </c>
    </row>
    <row r="32" spans="1:54" ht="14.25" customHeight="1" x14ac:dyDescent="0.2">
      <c r="A32" s="49">
        <v>26</v>
      </c>
      <c r="B32" s="54">
        <v>90003864</v>
      </c>
      <c r="C32" s="68" t="s">
        <v>71</v>
      </c>
      <c r="D32" s="8">
        <v>42095</v>
      </c>
      <c r="E32" s="62" t="s">
        <v>54</v>
      </c>
      <c r="F32" s="35" t="s">
        <v>40</v>
      </c>
      <c r="G32" s="35">
        <v>4680101</v>
      </c>
      <c r="H32" s="116"/>
      <c r="I32" s="116"/>
      <c r="J32" s="116"/>
      <c r="K32" s="116"/>
      <c r="L32" s="116"/>
      <c r="M32" s="116"/>
      <c r="N32" s="116"/>
      <c r="O32" s="116"/>
      <c r="P32" s="116"/>
      <c r="Q32" s="116"/>
      <c r="R32" s="116"/>
      <c r="S32" s="116"/>
      <c r="T32" s="116"/>
      <c r="U32" s="116"/>
      <c r="V32" s="116"/>
      <c r="W32" s="116"/>
      <c r="X32" s="116"/>
      <c r="Y32" s="116"/>
      <c r="Z32" s="116"/>
      <c r="AA32" s="116"/>
      <c r="AB32" s="116"/>
      <c r="AC32" s="116"/>
      <c r="AD32" s="116"/>
      <c r="AE32" s="116"/>
      <c r="AF32" s="116"/>
      <c r="AG32" s="116"/>
      <c r="AH32" s="116"/>
      <c r="AI32" s="116"/>
      <c r="AJ32" s="116"/>
      <c r="AK32" s="116"/>
      <c r="AL32" s="64" cm="1">
        <f t="array" ref="AL32">SUM(COUNTIFS($H$6:$AK$6,{"WD","XMS"}))-SUM(AM32:AQ32)</f>
        <v>16</v>
      </c>
      <c r="AM32" s="17">
        <f t="shared" si="2"/>
        <v>0</v>
      </c>
      <c r="AN32" s="17">
        <f t="shared" si="3"/>
        <v>0</v>
      </c>
      <c r="AO32" s="63">
        <f t="shared" si="4"/>
        <v>0</v>
      </c>
      <c r="AP32" s="17">
        <f t="shared" si="5"/>
        <v>0</v>
      </c>
      <c r="AQ32" s="17">
        <f t="shared" si="6"/>
        <v>0</v>
      </c>
      <c r="AR32" s="64">
        <f t="shared" si="7"/>
        <v>0</v>
      </c>
      <c r="AS32" s="17">
        <f t="shared" si="8"/>
        <v>0</v>
      </c>
      <c r="AT32" s="17">
        <f t="shared" si="9"/>
        <v>0</v>
      </c>
      <c r="AU32" s="17"/>
      <c r="AV32" s="71">
        <f t="shared" si="10"/>
        <v>0</v>
      </c>
      <c r="AW32" s="71">
        <f t="shared" si="11"/>
        <v>0</v>
      </c>
      <c r="AX32" s="71">
        <f t="shared" si="12"/>
        <v>0</v>
      </c>
      <c r="AY32" s="17">
        <f t="shared" si="13"/>
        <v>0</v>
      </c>
      <c r="AZ32" s="17">
        <f t="shared" si="14"/>
        <v>0</v>
      </c>
      <c r="BA32" s="34"/>
      <c r="BB32" s="100">
        <f t="shared" si="15"/>
        <v>0</v>
      </c>
    </row>
    <row r="33" spans="1:54" ht="14.25" customHeight="1" x14ac:dyDescent="0.2">
      <c r="A33" s="69">
        <v>27</v>
      </c>
      <c r="B33" s="54">
        <v>90003887</v>
      </c>
      <c r="C33" s="68" t="s">
        <v>72</v>
      </c>
      <c r="D33" s="8">
        <v>42095</v>
      </c>
      <c r="E33" s="62" t="s">
        <v>54</v>
      </c>
      <c r="F33" s="35" t="s">
        <v>40</v>
      </c>
      <c r="G33" s="35">
        <v>4680101</v>
      </c>
      <c r="H33" s="116"/>
      <c r="I33" s="116"/>
      <c r="J33" s="116"/>
      <c r="K33" s="116"/>
      <c r="L33" s="116"/>
      <c r="M33" s="116"/>
      <c r="N33" s="116"/>
      <c r="O33" s="116"/>
      <c r="P33" s="116"/>
      <c r="Q33" s="116"/>
      <c r="R33" s="116"/>
      <c r="S33" s="116"/>
      <c r="T33" s="116"/>
      <c r="U33" s="116"/>
      <c r="V33" s="116"/>
      <c r="W33" s="116"/>
      <c r="X33" s="116"/>
      <c r="Y33" s="116"/>
      <c r="Z33" s="116"/>
      <c r="AA33" s="116"/>
      <c r="AB33" s="116"/>
      <c r="AC33" s="116"/>
      <c r="AD33" s="116"/>
      <c r="AE33" s="116"/>
      <c r="AF33" s="116"/>
      <c r="AG33" s="116"/>
      <c r="AH33" s="116"/>
      <c r="AI33" s="116"/>
      <c r="AJ33" s="116"/>
      <c r="AK33" s="116"/>
      <c r="AL33" s="64" cm="1">
        <f t="array" ref="AL33">SUM(COUNTIFS($H$6:$AK$6,{"WD","XMS"}))-SUM(AM33:AQ33)</f>
        <v>16</v>
      </c>
      <c r="AM33" s="17">
        <f t="shared" si="2"/>
        <v>0</v>
      </c>
      <c r="AN33" s="17">
        <f t="shared" si="3"/>
        <v>0</v>
      </c>
      <c r="AO33" s="63">
        <f t="shared" si="4"/>
        <v>0</v>
      </c>
      <c r="AP33" s="17">
        <f t="shared" si="5"/>
        <v>0</v>
      </c>
      <c r="AQ33" s="17">
        <f t="shared" si="6"/>
        <v>0</v>
      </c>
      <c r="AR33" s="64">
        <f t="shared" si="7"/>
        <v>0</v>
      </c>
      <c r="AS33" s="17">
        <f t="shared" si="8"/>
        <v>0</v>
      </c>
      <c r="AT33" s="17">
        <f t="shared" si="9"/>
        <v>0</v>
      </c>
      <c r="AU33" s="17"/>
      <c r="AV33" s="71">
        <f t="shared" si="10"/>
        <v>0</v>
      </c>
      <c r="AW33" s="71">
        <f t="shared" si="11"/>
        <v>0</v>
      </c>
      <c r="AX33" s="71">
        <f t="shared" si="12"/>
        <v>0</v>
      </c>
      <c r="AY33" s="17">
        <f t="shared" si="13"/>
        <v>0</v>
      </c>
      <c r="AZ33" s="17">
        <f t="shared" si="14"/>
        <v>0</v>
      </c>
      <c r="BA33" s="6"/>
      <c r="BB33" s="100">
        <f t="shared" si="15"/>
        <v>0</v>
      </c>
    </row>
    <row r="34" spans="1:54" ht="14.1" customHeight="1" x14ac:dyDescent="0.2">
      <c r="A34" s="49">
        <v>28</v>
      </c>
      <c r="B34" s="50">
        <v>86001550</v>
      </c>
      <c r="C34" s="65" t="s">
        <v>73</v>
      </c>
      <c r="D34" s="8">
        <v>36318</v>
      </c>
      <c r="E34" s="62" t="s">
        <v>74</v>
      </c>
      <c r="F34" s="35" t="s">
        <v>40</v>
      </c>
      <c r="G34" s="35">
        <v>4680101</v>
      </c>
      <c r="H34" s="116"/>
      <c r="I34" s="116"/>
      <c r="J34" s="116"/>
      <c r="K34" s="116"/>
      <c r="L34" s="116"/>
      <c r="M34" s="116"/>
      <c r="N34" s="116"/>
      <c r="O34" s="116"/>
      <c r="P34" s="116"/>
      <c r="Q34" s="116"/>
      <c r="R34" s="116"/>
      <c r="S34" s="116"/>
      <c r="T34" s="116"/>
      <c r="U34" s="116"/>
      <c r="V34" s="116"/>
      <c r="W34" s="116"/>
      <c r="X34" s="116"/>
      <c r="Y34" s="116"/>
      <c r="Z34" s="116"/>
      <c r="AA34" s="116"/>
      <c r="AB34" s="116"/>
      <c r="AC34" s="116"/>
      <c r="AD34" s="116"/>
      <c r="AE34" s="116"/>
      <c r="AF34" s="116"/>
      <c r="AG34" s="116"/>
      <c r="AH34" s="116"/>
      <c r="AI34" s="116"/>
      <c r="AJ34" s="116"/>
      <c r="AK34" s="116"/>
      <c r="AL34" s="64" cm="1">
        <f t="array" ref="AL34">SUM(COUNTIFS($H$6:$AK$6,{"WD","XMS"}))-SUM(AM34:AQ34)</f>
        <v>16</v>
      </c>
      <c r="AM34" s="17">
        <f t="shared" si="2"/>
        <v>0</v>
      </c>
      <c r="AN34" s="17">
        <f t="shared" si="3"/>
        <v>0</v>
      </c>
      <c r="AO34" s="63">
        <f t="shared" si="4"/>
        <v>0</v>
      </c>
      <c r="AP34" s="17">
        <f t="shared" si="5"/>
        <v>0</v>
      </c>
      <c r="AQ34" s="17">
        <f t="shared" si="6"/>
        <v>0</v>
      </c>
      <c r="AR34" s="64">
        <f t="shared" si="7"/>
        <v>0</v>
      </c>
      <c r="AS34" s="17">
        <f t="shared" si="8"/>
        <v>0</v>
      </c>
      <c r="AT34" s="17">
        <f t="shared" si="9"/>
        <v>0</v>
      </c>
      <c r="AU34" s="17"/>
      <c r="AV34" s="71">
        <f t="shared" si="10"/>
        <v>0</v>
      </c>
      <c r="AW34" s="71">
        <f t="shared" si="11"/>
        <v>0</v>
      </c>
      <c r="AX34" s="71">
        <f t="shared" si="12"/>
        <v>0</v>
      </c>
      <c r="AY34" s="17">
        <f t="shared" si="13"/>
        <v>0</v>
      </c>
      <c r="AZ34" s="17">
        <f t="shared" si="14"/>
        <v>0</v>
      </c>
      <c r="BA34" s="6"/>
      <c r="BB34" s="100">
        <f t="shared" si="15"/>
        <v>0</v>
      </c>
    </row>
    <row r="35" spans="1:54" ht="14.25" customHeight="1" x14ac:dyDescent="0.2">
      <c r="A35" s="69">
        <v>29</v>
      </c>
      <c r="B35" s="50">
        <v>86001539</v>
      </c>
      <c r="C35" s="65" t="s">
        <v>75</v>
      </c>
      <c r="D35" s="8">
        <v>36161</v>
      </c>
      <c r="E35" s="62" t="s">
        <v>46</v>
      </c>
      <c r="F35" s="35" t="s">
        <v>40</v>
      </c>
      <c r="G35" s="35">
        <v>4680101</v>
      </c>
      <c r="H35" s="116"/>
      <c r="I35" s="116"/>
      <c r="J35" s="116"/>
      <c r="K35" s="116"/>
      <c r="L35" s="116"/>
      <c r="M35" s="116"/>
      <c r="N35" s="116"/>
      <c r="O35" s="116"/>
      <c r="P35" s="116"/>
      <c r="Q35" s="116"/>
      <c r="R35" s="116"/>
      <c r="S35" s="116"/>
      <c r="T35" s="116"/>
      <c r="U35" s="116"/>
      <c r="V35" s="116"/>
      <c r="W35" s="116"/>
      <c r="X35" s="116"/>
      <c r="Y35" s="116"/>
      <c r="Z35" s="116"/>
      <c r="AA35" s="116"/>
      <c r="AB35" s="116"/>
      <c r="AC35" s="116"/>
      <c r="AD35" s="116"/>
      <c r="AE35" s="116"/>
      <c r="AF35" s="116"/>
      <c r="AG35" s="116"/>
      <c r="AH35" s="116"/>
      <c r="AI35" s="116"/>
      <c r="AJ35" s="116"/>
      <c r="AK35" s="116"/>
      <c r="AL35" s="64" cm="1">
        <f t="array" ref="AL35">SUM(COUNTIFS($H$6:$AK$6,{"WD","XMS"}))-SUM(AM35:AQ35)</f>
        <v>16</v>
      </c>
      <c r="AM35" s="17">
        <f t="shared" si="2"/>
        <v>0</v>
      </c>
      <c r="AN35" s="17">
        <f t="shared" si="3"/>
        <v>0</v>
      </c>
      <c r="AO35" s="63">
        <f t="shared" si="4"/>
        <v>0</v>
      </c>
      <c r="AP35" s="17">
        <f t="shared" si="5"/>
        <v>0</v>
      </c>
      <c r="AQ35" s="17">
        <f t="shared" si="6"/>
        <v>0</v>
      </c>
      <c r="AR35" s="64">
        <f t="shared" si="7"/>
        <v>0</v>
      </c>
      <c r="AS35" s="17">
        <f t="shared" si="8"/>
        <v>0</v>
      </c>
      <c r="AT35" s="17">
        <f t="shared" si="9"/>
        <v>0</v>
      </c>
      <c r="AU35" s="17"/>
      <c r="AV35" s="71">
        <f t="shared" si="10"/>
        <v>0</v>
      </c>
      <c r="AW35" s="71">
        <f t="shared" si="11"/>
        <v>0</v>
      </c>
      <c r="AX35" s="71">
        <f t="shared" si="12"/>
        <v>0</v>
      </c>
      <c r="AY35" s="17">
        <f t="shared" si="13"/>
        <v>0</v>
      </c>
      <c r="AZ35" s="17">
        <f t="shared" si="14"/>
        <v>0</v>
      </c>
      <c r="BA35" s="6"/>
      <c r="BB35" s="100">
        <f t="shared" si="15"/>
        <v>0</v>
      </c>
    </row>
    <row r="36" spans="1:54" ht="14.25" customHeight="1" x14ac:dyDescent="0.2">
      <c r="A36" s="49">
        <v>30</v>
      </c>
      <c r="B36" s="50">
        <v>86001555</v>
      </c>
      <c r="C36" s="65" t="s">
        <v>76</v>
      </c>
      <c r="D36" s="8">
        <v>37196</v>
      </c>
      <c r="E36" s="62" t="s">
        <v>46</v>
      </c>
      <c r="F36" s="35" t="s">
        <v>40</v>
      </c>
      <c r="G36" s="35">
        <v>4680101</v>
      </c>
      <c r="H36" s="116"/>
      <c r="I36" s="116"/>
      <c r="J36" s="116"/>
      <c r="K36" s="116"/>
      <c r="L36" s="116"/>
      <c r="M36" s="116"/>
      <c r="N36" s="116"/>
      <c r="O36" s="116"/>
      <c r="P36" s="116"/>
      <c r="Q36" s="116"/>
      <c r="R36" s="116"/>
      <c r="S36" s="116"/>
      <c r="T36" s="116"/>
      <c r="U36" s="116"/>
      <c r="V36" s="116"/>
      <c r="W36" s="116"/>
      <c r="X36" s="116"/>
      <c r="Y36" s="116"/>
      <c r="Z36" s="116"/>
      <c r="AA36" s="116"/>
      <c r="AB36" s="116"/>
      <c r="AC36" s="116"/>
      <c r="AD36" s="116"/>
      <c r="AE36" s="116"/>
      <c r="AF36" s="116"/>
      <c r="AG36" s="116"/>
      <c r="AH36" s="116"/>
      <c r="AI36" s="116"/>
      <c r="AJ36" s="116"/>
      <c r="AK36" s="116"/>
      <c r="AL36" s="64" cm="1">
        <f t="array" ref="AL36">SUM(COUNTIFS($H$6:$AK$6,{"WD","XMS"}))-SUM(AM36:AQ36)</f>
        <v>16</v>
      </c>
      <c r="AM36" s="17">
        <f t="shared" si="2"/>
        <v>0</v>
      </c>
      <c r="AN36" s="17">
        <f t="shared" si="3"/>
        <v>0</v>
      </c>
      <c r="AO36" s="63">
        <f t="shared" si="4"/>
        <v>0</v>
      </c>
      <c r="AP36" s="17">
        <f t="shared" si="5"/>
        <v>0</v>
      </c>
      <c r="AQ36" s="17">
        <f t="shared" si="6"/>
        <v>0</v>
      </c>
      <c r="AR36" s="64">
        <f t="shared" si="7"/>
        <v>0</v>
      </c>
      <c r="AS36" s="17">
        <f t="shared" si="8"/>
        <v>0</v>
      </c>
      <c r="AT36" s="17">
        <f t="shared" si="9"/>
        <v>0</v>
      </c>
      <c r="AU36" s="17"/>
      <c r="AV36" s="71">
        <f t="shared" si="10"/>
        <v>0</v>
      </c>
      <c r="AW36" s="71">
        <f t="shared" si="11"/>
        <v>0</v>
      </c>
      <c r="AX36" s="71">
        <f t="shared" si="12"/>
        <v>0</v>
      </c>
      <c r="AY36" s="17">
        <f t="shared" si="13"/>
        <v>0</v>
      </c>
      <c r="AZ36" s="17">
        <f t="shared" si="14"/>
        <v>0</v>
      </c>
      <c r="BA36" s="6"/>
      <c r="BB36" s="100">
        <f t="shared" si="15"/>
        <v>0</v>
      </c>
    </row>
    <row r="37" spans="1:54" ht="14.25" customHeight="1" x14ac:dyDescent="0.2">
      <c r="A37" s="69">
        <v>31</v>
      </c>
      <c r="B37" s="50">
        <v>86001543</v>
      </c>
      <c r="C37" s="65" t="s">
        <v>77</v>
      </c>
      <c r="D37" s="8">
        <v>36318</v>
      </c>
      <c r="E37" s="62" t="s">
        <v>50</v>
      </c>
      <c r="F37" s="35" t="s">
        <v>40</v>
      </c>
      <c r="G37" s="35">
        <v>4680101</v>
      </c>
      <c r="H37" s="116"/>
      <c r="I37" s="116"/>
      <c r="J37" s="116"/>
      <c r="K37" s="116"/>
      <c r="L37" s="116"/>
      <c r="M37" s="116"/>
      <c r="N37" s="116"/>
      <c r="O37" s="116"/>
      <c r="P37" s="116"/>
      <c r="Q37" s="116"/>
      <c r="R37" s="116"/>
      <c r="S37" s="116"/>
      <c r="T37" s="116"/>
      <c r="U37" s="116"/>
      <c r="V37" s="116"/>
      <c r="W37" s="116"/>
      <c r="X37" s="116"/>
      <c r="Y37" s="116"/>
      <c r="Z37" s="116"/>
      <c r="AA37" s="116"/>
      <c r="AB37" s="116"/>
      <c r="AC37" s="116"/>
      <c r="AD37" s="116"/>
      <c r="AE37" s="116"/>
      <c r="AF37" s="116"/>
      <c r="AG37" s="116"/>
      <c r="AH37" s="116"/>
      <c r="AI37" s="116"/>
      <c r="AJ37" s="116"/>
      <c r="AK37" s="116"/>
      <c r="AL37" s="64" cm="1">
        <f t="array" ref="AL37">SUM(COUNTIFS($H$6:$AK$6,{"WD","XMS"}))-SUM(AM37:AQ37)</f>
        <v>16</v>
      </c>
      <c r="AM37" s="17">
        <f t="shared" si="2"/>
        <v>0</v>
      </c>
      <c r="AN37" s="17">
        <f t="shared" si="3"/>
        <v>0</v>
      </c>
      <c r="AO37" s="63">
        <f t="shared" si="4"/>
        <v>0</v>
      </c>
      <c r="AP37" s="17">
        <f t="shared" si="5"/>
        <v>0</v>
      </c>
      <c r="AQ37" s="17">
        <f t="shared" si="6"/>
        <v>0</v>
      </c>
      <c r="AR37" s="64">
        <f t="shared" si="7"/>
        <v>0</v>
      </c>
      <c r="AS37" s="17">
        <f t="shared" si="8"/>
        <v>0</v>
      </c>
      <c r="AT37" s="17">
        <f t="shared" si="9"/>
        <v>0</v>
      </c>
      <c r="AU37" s="17"/>
      <c r="AV37" s="71">
        <f t="shared" si="10"/>
        <v>0</v>
      </c>
      <c r="AW37" s="71">
        <f t="shared" si="11"/>
        <v>0</v>
      </c>
      <c r="AX37" s="71">
        <f t="shared" si="12"/>
        <v>0</v>
      </c>
      <c r="AY37" s="17">
        <f t="shared" si="13"/>
        <v>0</v>
      </c>
      <c r="AZ37" s="17">
        <f t="shared" si="14"/>
        <v>0</v>
      </c>
      <c r="BA37" s="6"/>
      <c r="BB37" s="100">
        <f t="shared" si="15"/>
        <v>0</v>
      </c>
    </row>
    <row r="38" spans="1:54" ht="14.25" customHeight="1" x14ac:dyDescent="0.2">
      <c r="A38" s="49">
        <v>32</v>
      </c>
      <c r="B38" s="50">
        <v>86001548</v>
      </c>
      <c r="C38" s="65" t="s">
        <v>78</v>
      </c>
      <c r="D38" s="8">
        <v>37196</v>
      </c>
      <c r="E38" s="62" t="s">
        <v>50</v>
      </c>
      <c r="F38" s="35" t="s">
        <v>40</v>
      </c>
      <c r="G38" s="35">
        <v>4680101</v>
      </c>
      <c r="H38" s="116"/>
      <c r="I38" s="116"/>
      <c r="J38" s="116"/>
      <c r="K38" s="116"/>
      <c r="L38" s="116"/>
      <c r="M38" s="116"/>
      <c r="N38" s="116"/>
      <c r="O38" s="116"/>
      <c r="P38" s="116"/>
      <c r="Q38" s="116"/>
      <c r="R38" s="116"/>
      <c r="S38" s="116"/>
      <c r="T38" s="116"/>
      <c r="U38" s="116"/>
      <c r="V38" s="116"/>
      <c r="W38" s="116"/>
      <c r="X38" s="116"/>
      <c r="Y38" s="116"/>
      <c r="Z38" s="116"/>
      <c r="AA38" s="116"/>
      <c r="AB38" s="116"/>
      <c r="AC38" s="116"/>
      <c r="AD38" s="116"/>
      <c r="AE38" s="116"/>
      <c r="AF38" s="116"/>
      <c r="AG38" s="116"/>
      <c r="AH38" s="116"/>
      <c r="AI38" s="116"/>
      <c r="AJ38" s="116"/>
      <c r="AK38" s="116"/>
      <c r="AL38" s="64" cm="1">
        <f t="array" ref="AL38">SUM(COUNTIFS($H$6:$AK$6,{"WD","XMS"}))-SUM(AM38:AQ38)</f>
        <v>16</v>
      </c>
      <c r="AM38" s="17">
        <f t="shared" si="2"/>
        <v>0</v>
      </c>
      <c r="AN38" s="17">
        <f t="shared" si="3"/>
        <v>0</v>
      </c>
      <c r="AO38" s="63">
        <f t="shared" si="4"/>
        <v>0</v>
      </c>
      <c r="AP38" s="17">
        <f t="shared" si="5"/>
        <v>0</v>
      </c>
      <c r="AQ38" s="17">
        <f t="shared" si="6"/>
        <v>0</v>
      </c>
      <c r="AR38" s="64">
        <f t="shared" si="7"/>
        <v>0</v>
      </c>
      <c r="AS38" s="17">
        <f t="shared" si="8"/>
        <v>0</v>
      </c>
      <c r="AT38" s="17">
        <f t="shared" si="9"/>
        <v>0</v>
      </c>
      <c r="AU38" s="17"/>
      <c r="AV38" s="71">
        <f t="shared" si="10"/>
        <v>0</v>
      </c>
      <c r="AW38" s="71">
        <f t="shared" si="11"/>
        <v>0</v>
      </c>
      <c r="AX38" s="71">
        <f t="shared" si="12"/>
        <v>0</v>
      </c>
      <c r="AY38" s="17">
        <f t="shared" si="13"/>
        <v>0</v>
      </c>
      <c r="AZ38" s="17">
        <f t="shared" si="14"/>
        <v>0</v>
      </c>
      <c r="BA38" s="6"/>
      <c r="BB38" s="100">
        <f t="shared" si="15"/>
        <v>0</v>
      </c>
    </row>
    <row r="39" spans="1:54" ht="14.25" customHeight="1" x14ac:dyDescent="0.2">
      <c r="A39" s="69">
        <v>33</v>
      </c>
      <c r="B39" s="50">
        <v>86008626</v>
      </c>
      <c r="C39" s="65" t="s">
        <v>79</v>
      </c>
      <c r="D39" s="9">
        <v>38840</v>
      </c>
      <c r="E39" s="62" t="s">
        <v>54</v>
      </c>
      <c r="F39" s="35" t="s">
        <v>40</v>
      </c>
      <c r="G39" s="35">
        <v>4680101</v>
      </c>
      <c r="H39" s="116"/>
      <c r="I39" s="116"/>
      <c r="J39" s="116"/>
      <c r="K39" s="116"/>
      <c r="L39" s="116"/>
      <c r="M39" s="116"/>
      <c r="N39" s="116"/>
      <c r="O39" s="116"/>
      <c r="P39" s="116"/>
      <c r="Q39" s="116"/>
      <c r="R39" s="116"/>
      <c r="S39" s="116"/>
      <c r="T39" s="116"/>
      <c r="U39" s="116"/>
      <c r="V39" s="116"/>
      <c r="W39" s="116"/>
      <c r="X39" s="116"/>
      <c r="Y39" s="116"/>
      <c r="Z39" s="116"/>
      <c r="AA39" s="116"/>
      <c r="AB39" s="116"/>
      <c r="AC39" s="116"/>
      <c r="AD39" s="116"/>
      <c r="AE39" s="116"/>
      <c r="AF39" s="116"/>
      <c r="AG39" s="116"/>
      <c r="AH39" s="116"/>
      <c r="AI39" s="116"/>
      <c r="AJ39" s="116"/>
      <c r="AK39" s="116"/>
      <c r="AL39" s="64" cm="1">
        <f t="array" ref="AL39">SUM(COUNTIFS($H$6:$AK$6,{"WD","XMS"}))-SUM(AM39:AQ39)</f>
        <v>16</v>
      </c>
      <c r="AM39" s="17">
        <f t="shared" si="2"/>
        <v>0</v>
      </c>
      <c r="AN39" s="17">
        <f t="shared" si="3"/>
        <v>0</v>
      </c>
      <c r="AO39" s="63">
        <f t="shared" si="4"/>
        <v>0</v>
      </c>
      <c r="AP39" s="17">
        <f t="shared" si="5"/>
        <v>0</v>
      </c>
      <c r="AQ39" s="17">
        <f t="shared" si="6"/>
        <v>0</v>
      </c>
      <c r="AR39" s="64">
        <f t="shared" si="7"/>
        <v>0</v>
      </c>
      <c r="AS39" s="17">
        <f t="shared" si="8"/>
        <v>0</v>
      </c>
      <c r="AT39" s="17">
        <f t="shared" si="9"/>
        <v>0</v>
      </c>
      <c r="AU39" s="17"/>
      <c r="AV39" s="71">
        <f t="shared" si="10"/>
        <v>0</v>
      </c>
      <c r="AW39" s="71">
        <f t="shared" si="11"/>
        <v>0</v>
      </c>
      <c r="AX39" s="71">
        <f t="shared" si="12"/>
        <v>0</v>
      </c>
      <c r="AY39" s="17">
        <f t="shared" si="13"/>
        <v>0</v>
      </c>
      <c r="AZ39" s="17">
        <f t="shared" si="14"/>
        <v>0</v>
      </c>
      <c r="BA39" s="6"/>
      <c r="BB39" s="100">
        <f t="shared" si="15"/>
        <v>0</v>
      </c>
    </row>
    <row r="40" spans="1:54" ht="14.25" customHeight="1" x14ac:dyDescent="0.2">
      <c r="A40" s="49">
        <v>34</v>
      </c>
      <c r="B40" s="50">
        <v>86008628</v>
      </c>
      <c r="C40" s="65" t="s">
        <v>80</v>
      </c>
      <c r="D40" s="9">
        <v>38840</v>
      </c>
      <c r="E40" s="62" t="s">
        <v>54</v>
      </c>
      <c r="F40" s="35" t="s">
        <v>40</v>
      </c>
      <c r="G40" s="35">
        <v>4680101</v>
      </c>
      <c r="H40" s="116"/>
      <c r="I40" s="116"/>
      <c r="J40" s="116"/>
      <c r="K40" s="116"/>
      <c r="L40" s="116"/>
      <c r="M40" s="116"/>
      <c r="N40" s="116"/>
      <c r="O40" s="116"/>
      <c r="P40" s="116"/>
      <c r="Q40" s="116"/>
      <c r="R40" s="116"/>
      <c r="S40" s="116"/>
      <c r="T40" s="116"/>
      <c r="U40" s="116"/>
      <c r="V40" s="116"/>
      <c r="W40" s="116"/>
      <c r="X40" s="116"/>
      <c r="Y40" s="116"/>
      <c r="Z40" s="116"/>
      <c r="AA40" s="116"/>
      <c r="AB40" s="116"/>
      <c r="AC40" s="116"/>
      <c r="AD40" s="116"/>
      <c r="AE40" s="116"/>
      <c r="AF40" s="116"/>
      <c r="AG40" s="116"/>
      <c r="AH40" s="116"/>
      <c r="AI40" s="116"/>
      <c r="AJ40" s="116"/>
      <c r="AK40" s="116"/>
      <c r="AL40" s="64" cm="1">
        <f t="array" ref="AL40">SUM(COUNTIFS($H$6:$AK$6,{"WD","XMS"}))-SUM(AM40:AQ40)</f>
        <v>16</v>
      </c>
      <c r="AM40" s="17">
        <f t="shared" si="2"/>
        <v>0</v>
      </c>
      <c r="AN40" s="17">
        <f t="shared" si="3"/>
        <v>0</v>
      </c>
      <c r="AO40" s="63">
        <f t="shared" si="4"/>
        <v>0</v>
      </c>
      <c r="AP40" s="17">
        <f t="shared" si="5"/>
        <v>0</v>
      </c>
      <c r="AQ40" s="17">
        <f t="shared" si="6"/>
        <v>0</v>
      </c>
      <c r="AR40" s="64">
        <f t="shared" si="7"/>
        <v>0</v>
      </c>
      <c r="AS40" s="17">
        <f t="shared" si="8"/>
        <v>0</v>
      </c>
      <c r="AT40" s="17">
        <f t="shared" si="9"/>
        <v>0</v>
      </c>
      <c r="AU40" s="17"/>
      <c r="AV40" s="71">
        <f t="shared" si="10"/>
        <v>0</v>
      </c>
      <c r="AW40" s="71">
        <f t="shared" si="11"/>
        <v>0</v>
      </c>
      <c r="AX40" s="71">
        <f t="shared" si="12"/>
        <v>0</v>
      </c>
      <c r="AY40" s="17">
        <f t="shared" si="13"/>
        <v>0</v>
      </c>
      <c r="AZ40" s="17">
        <f t="shared" si="14"/>
        <v>0</v>
      </c>
      <c r="BA40" s="6"/>
      <c r="BB40" s="100">
        <f t="shared" si="15"/>
        <v>0</v>
      </c>
    </row>
    <row r="41" spans="1:54" ht="14.25" customHeight="1" x14ac:dyDescent="0.2">
      <c r="A41" s="69">
        <v>35</v>
      </c>
      <c r="B41" s="50">
        <v>86008630</v>
      </c>
      <c r="C41" s="65" t="s">
        <v>81</v>
      </c>
      <c r="D41" s="8">
        <v>38992</v>
      </c>
      <c r="E41" s="62" t="s">
        <v>54</v>
      </c>
      <c r="F41" s="35" t="s">
        <v>40</v>
      </c>
      <c r="G41" s="35">
        <v>4680101</v>
      </c>
      <c r="H41" s="116"/>
      <c r="I41" s="116"/>
      <c r="J41" s="116"/>
      <c r="K41" s="116"/>
      <c r="L41" s="116"/>
      <c r="M41" s="116"/>
      <c r="N41" s="116"/>
      <c r="O41" s="116"/>
      <c r="P41" s="116"/>
      <c r="Q41" s="116"/>
      <c r="R41" s="116"/>
      <c r="S41" s="116"/>
      <c r="T41" s="116"/>
      <c r="U41" s="116"/>
      <c r="V41" s="116"/>
      <c r="W41" s="116"/>
      <c r="X41" s="116"/>
      <c r="Y41" s="116"/>
      <c r="Z41" s="116"/>
      <c r="AA41" s="116"/>
      <c r="AB41" s="116"/>
      <c r="AC41" s="116"/>
      <c r="AD41" s="116"/>
      <c r="AE41" s="116"/>
      <c r="AF41" s="116"/>
      <c r="AG41" s="116"/>
      <c r="AH41" s="116"/>
      <c r="AI41" s="116"/>
      <c r="AJ41" s="116"/>
      <c r="AK41" s="116"/>
      <c r="AL41" s="64" cm="1">
        <f t="array" ref="AL41">SUM(COUNTIFS($H$6:$AK$6,{"WD","XMS"}))-SUM(AM41:AQ41)</f>
        <v>16</v>
      </c>
      <c r="AM41" s="17">
        <f t="shared" si="2"/>
        <v>0</v>
      </c>
      <c r="AN41" s="17">
        <f t="shared" si="3"/>
        <v>0</v>
      </c>
      <c r="AO41" s="63">
        <f t="shared" si="4"/>
        <v>0</v>
      </c>
      <c r="AP41" s="17">
        <f t="shared" si="5"/>
        <v>0</v>
      </c>
      <c r="AQ41" s="17">
        <f t="shared" si="6"/>
        <v>0</v>
      </c>
      <c r="AR41" s="64">
        <f t="shared" si="7"/>
        <v>0</v>
      </c>
      <c r="AS41" s="17">
        <f t="shared" si="8"/>
        <v>0</v>
      </c>
      <c r="AT41" s="17">
        <f t="shared" si="9"/>
        <v>0</v>
      </c>
      <c r="AU41" s="17"/>
      <c r="AV41" s="71">
        <f t="shared" si="10"/>
        <v>0</v>
      </c>
      <c r="AW41" s="71">
        <f t="shared" si="11"/>
        <v>0</v>
      </c>
      <c r="AX41" s="71">
        <f t="shared" si="12"/>
        <v>0</v>
      </c>
      <c r="AY41" s="17">
        <f t="shared" si="13"/>
        <v>0</v>
      </c>
      <c r="AZ41" s="17">
        <f t="shared" si="14"/>
        <v>0</v>
      </c>
      <c r="BA41" s="6"/>
      <c r="BB41" s="100">
        <f t="shared" si="15"/>
        <v>0</v>
      </c>
    </row>
    <row r="42" spans="1:54" ht="14.25" customHeight="1" x14ac:dyDescent="0.2">
      <c r="A42" s="49">
        <v>36</v>
      </c>
      <c r="B42" s="50">
        <v>86008646</v>
      </c>
      <c r="C42" s="65" t="s">
        <v>82</v>
      </c>
      <c r="D42" s="8">
        <v>39203</v>
      </c>
      <c r="E42" s="62" t="s">
        <v>54</v>
      </c>
      <c r="F42" s="35" t="s">
        <v>40</v>
      </c>
      <c r="G42" s="35">
        <v>4680101</v>
      </c>
      <c r="H42" s="116"/>
      <c r="I42" s="116"/>
      <c r="J42" s="116"/>
      <c r="K42" s="116"/>
      <c r="L42" s="116"/>
      <c r="M42" s="116"/>
      <c r="N42" s="116"/>
      <c r="O42" s="116"/>
      <c r="P42" s="116"/>
      <c r="Q42" s="116"/>
      <c r="R42" s="116"/>
      <c r="S42" s="116"/>
      <c r="T42" s="116"/>
      <c r="U42" s="116"/>
      <c r="V42" s="116"/>
      <c r="W42" s="116"/>
      <c r="X42" s="116"/>
      <c r="Y42" s="116"/>
      <c r="Z42" s="116"/>
      <c r="AA42" s="116"/>
      <c r="AB42" s="116"/>
      <c r="AC42" s="116"/>
      <c r="AD42" s="116"/>
      <c r="AE42" s="116"/>
      <c r="AF42" s="116"/>
      <c r="AG42" s="116"/>
      <c r="AH42" s="116"/>
      <c r="AI42" s="116"/>
      <c r="AJ42" s="116"/>
      <c r="AK42" s="116"/>
      <c r="AL42" s="64" cm="1">
        <f t="array" ref="AL42">SUM(COUNTIFS($H$6:$AK$6,{"WD","XMS"}))-SUM(AM42:AQ42)</f>
        <v>16</v>
      </c>
      <c r="AM42" s="17">
        <f t="shared" si="2"/>
        <v>0</v>
      </c>
      <c r="AN42" s="17">
        <f t="shared" si="3"/>
        <v>0</v>
      </c>
      <c r="AO42" s="63">
        <f t="shared" si="4"/>
        <v>0</v>
      </c>
      <c r="AP42" s="17">
        <f t="shared" si="5"/>
        <v>0</v>
      </c>
      <c r="AQ42" s="17">
        <f t="shared" si="6"/>
        <v>0</v>
      </c>
      <c r="AR42" s="64">
        <f t="shared" si="7"/>
        <v>0</v>
      </c>
      <c r="AS42" s="17">
        <f t="shared" si="8"/>
        <v>0</v>
      </c>
      <c r="AT42" s="17">
        <f t="shared" si="9"/>
        <v>0</v>
      </c>
      <c r="AU42" s="17"/>
      <c r="AV42" s="71">
        <f t="shared" si="10"/>
        <v>0</v>
      </c>
      <c r="AW42" s="71">
        <f t="shared" si="11"/>
        <v>0</v>
      </c>
      <c r="AX42" s="71">
        <f t="shared" si="12"/>
        <v>0</v>
      </c>
      <c r="AY42" s="17">
        <f t="shared" si="13"/>
        <v>0</v>
      </c>
      <c r="AZ42" s="17">
        <f t="shared" si="14"/>
        <v>0</v>
      </c>
      <c r="BA42" s="6"/>
      <c r="BB42" s="100">
        <f t="shared" si="15"/>
        <v>0</v>
      </c>
    </row>
    <row r="43" spans="1:54" ht="14.25" customHeight="1" x14ac:dyDescent="0.2">
      <c r="A43" s="69">
        <v>37</v>
      </c>
      <c r="B43" s="50">
        <v>86016726</v>
      </c>
      <c r="C43" s="65" t="s">
        <v>83</v>
      </c>
      <c r="D43" s="8">
        <v>39934</v>
      </c>
      <c r="E43" s="62" t="s">
        <v>54</v>
      </c>
      <c r="F43" s="35" t="s">
        <v>40</v>
      </c>
      <c r="G43" s="35">
        <v>4680101</v>
      </c>
      <c r="H43" s="116"/>
      <c r="I43" s="116"/>
      <c r="J43" s="116"/>
      <c r="K43" s="116"/>
      <c r="L43" s="116"/>
      <c r="M43" s="116"/>
      <c r="N43" s="116"/>
      <c r="O43" s="116"/>
      <c r="P43" s="116"/>
      <c r="Q43" s="116"/>
      <c r="R43" s="116"/>
      <c r="S43" s="116"/>
      <c r="T43" s="116"/>
      <c r="U43" s="116"/>
      <c r="V43" s="116"/>
      <c r="W43" s="116"/>
      <c r="X43" s="116"/>
      <c r="Y43" s="116"/>
      <c r="Z43" s="116"/>
      <c r="AA43" s="116"/>
      <c r="AB43" s="116"/>
      <c r="AC43" s="116"/>
      <c r="AD43" s="116"/>
      <c r="AE43" s="116"/>
      <c r="AF43" s="116"/>
      <c r="AG43" s="116"/>
      <c r="AH43" s="116"/>
      <c r="AI43" s="116"/>
      <c r="AJ43" s="116"/>
      <c r="AK43" s="116"/>
      <c r="AL43" s="64" cm="1">
        <f t="array" ref="AL43">SUM(COUNTIFS($H$6:$AK$6,{"WD","XMS"}))-SUM(AM43:AQ43)</f>
        <v>16</v>
      </c>
      <c r="AM43" s="17">
        <f t="shared" si="2"/>
        <v>0</v>
      </c>
      <c r="AN43" s="17">
        <f t="shared" si="3"/>
        <v>0</v>
      </c>
      <c r="AO43" s="63">
        <f t="shared" si="4"/>
        <v>0</v>
      </c>
      <c r="AP43" s="17">
        <f t="shared" si="5"/>
        <v>0</v>
      </c>
      <c r="AQ43" s="17">
        <f t="shared" si="6"/>
        <v>0</v>
      </c>
      <c r="AR43" s="64">
        <f t="shared" si="7"/>
        <v>0</v>
      </c>
      <c r="AS43" s="17">
        <f t="shared" si="8"/>
        <v>0</v>
      </c>
      <c r="AT43" s="17">
        <f t="shared" si="9"/>
        <v>0</v>
      </c>
      <c r="AU43" s="17"/>
      <c r="AV43" s="71">
        <f t="shared" si="10"/>
        <v>0</v>
      </c>
      <c r="AW43" s="71">
        <f t="shared" si="11"/>
        <v>0</v>
      </c>
      <c r="AX43" s="71">
        <f t="shared" si="12"/>
        <v>0</v>
      </c>
      <c r="AY43" s="17">
        <f t="shared" si="13"/>
        <v>0</v>
      </c>
      <c r="AZ43" s="17">
        <f t="shared" si="14"/>
        <v>0</v>
      </c>
      <c r="BA43" s="6"/>
      <c r="BB43" s="100">
        <f t="shared" si="15"/>
        <v>0</v>
      </c>
    </row>
    <row r="44" spans="1:54" ht="14.25" customHeight="1" x14ac:dyDescent="0.2">
      <c r="A44" s="49">
        <v>38</v>
      </c>
      <c r="B44" s="51">
        <v>86026504</v>
      </c>
      <c r="C44" s="67" t="s">
        <v>84</v>
      </c>
      <c r="D44" s="10">
        <v>40513</v>
      </c>
      <c r="E44" s="62" t="s">
        <v>54</v>
      </c>
      <c r="F44" s="35" t="s">
        <v>40</v>
      </c>
      <c r="G44" s="35">
        <v>4680101</v>
      </c>
      <c r="H44" s="116"/>
      <c r="I44" s="116"/>
      <c r="J44" s="116"/>
      <c r="K44" s="116"/>
      <c r="L44" s="116"/>
      <c r="M44" s="116"/>
      <c r="N44" s="116"/>
      <c r="O44" s="116"/>
      <c r="P44" s="116"/>
      <c r="Q44" s="116"/>
      <c r="R44" s="116"/>
      <c r="S44" s="116"/>
      <c r="T44" s="116"/>
      <c r="U44" s="116"/>
      <c r="V44" s="116"/>
      <c r="W44" s="116"/>
      <c r="X44" s="116"/>
      <c r="Y44" s="116"/>
      <c r="Z44" s="116"/>
      <c r="AA44" s="116"/>
      <c r="AB44" s="116"/>
      <c r="AC44" s="116"/>
      <c r="AD44" s="116"/>
      <c r="AE44" s="116"/>
      <c r="AF44" s="116"/>
      <c r="AG44" s="116"/>
      <c r="AH44" s="116"/>
      <c r="AI44" s="116"/>
      <c r="AJ44" s="116"/>
      <c r="AK44" s="116"/>
      <c r="AL44" s="64" cm="1">
        <f t="array" ref="AL44">SUM(COUNTIFS($H$6:$AK$6,{"WD","XMS"}))-SUM(AM44:AQ44)</f>
        <v>16</v>
      </c>
      <c r="AM44" s="17">
        <f t="shared" si="2"/>
        <v>0</v>
      </c>
      <c r="AN44" s="17">
        <f t="shared" si="3"/>
        <v>0</v>
      </c>
      <c r="AO44" s="63">
        <f t="shared" si="4"/>
        <v>0</v>
      </c>
      <c r="AP44" s="17">
        <f t="shared" si="5"/>
        <v>0</v>
      </c>
      <c r="AQ44" s="17">
        <f t="shared" si="6"/>
        <v>0</v>
      </c>
      <c r="AR44" s="64">
        <f t="shared" si="7"/>
        <v>0</v>
      </c>
      <c r="AS44" s="17">
        <f t="shared" si="8"/>
        <v>0</v>
      </c>
      <c r="AT44" s="17">
        <f t="shared" si="9"/>
        <v>0</v>
      </c>
      <c r="AU44" s="17"/>
      <c r="AV44" s="71">
        <f t="shared" si="10"/>
        <v>0</v>
      </c>
      <c r="AW44" s="71">
        <f t="shared" si="11"/>
        <v>0</v>
      </c>
      <c r="AX44" s="71">
        <f t="shared" si="12"/>
        <v>0</v>
      </c>
      <c r="AY44" s="17">
        <f t="shared" si="13"/>
        <v>0</v>
      </c>
      <c r="AZ44" s="17">
        <f t="shared" si="14"/>
        <v>0</v>
      </c>
      <c r="BA44" s="6"/>
      <c r="BB44" s="100">
        <f t="shared" si="15"/>
        <v>0</v>
      </c>
    </row>
    <row r="45" spans="1:54" ht="14.25" customHeight="1" x14ac:dyDescent="0.2">
      <c r="A45" s="69">
        <v>39</v>
      </c>
      <c r="B45" s="52">
        <v>86029886</v>
      </c>
      <c r="C45" s="67" t="s">
        <v>85</v>
      </c>
      <c r="D45" s="10">
        <v>40909</v>
      </c>
      <c r="E45" s="62" t="s">
        <v>54</v>
      </c>
      <c r="F45" s="35" t="s">
        <v>40</v>
      </c>
      <c r="G45" s="35">
        <v>4680101</v>
      </c>
      <c r="H45" s="116"/>
      <c r="I45" s="116"/>
      <c r="J45" s="116"/>
      <c r="K45" s="116"/>
      <c r="L45" s="116"/>
      <c r="M45" s="116"/>
      <c r="N45" s="116"/>
      <c r="O45" s="116"/>
      <c r="P45" s="116"/>
      <c r="Q45" s="116"/>
      <c r="R45" s="116"/>
      <c r="S45" s="116"/>
      <c r="T45" s="116"/>
      <c r="U45" s="116"/>
      <c r="V45" s="116"/>
      <c r="W45" s="116"/>
      <c r="X45" s="116"/>
      <c r="Y45" s="116"/>
      <c r="Z45" s="116"/>
      <c r="AA45" s="116"/>
      <c r="AB45" s="116"/>
      <c r="AC45" s="116"/>
      <c r="AD45" s="116"/>
      <c r="AE45" s="116"/>
      <c r="AF45" s="116"/>
      <c r="AG45" s="116"/>
      <c r="AH45" s="116"/>
      <c r="AI45" s="116"/>
      <c r="AJ45" s="116"/>
      <c r="AK45" s="116"/>
      <c r="AL45" s="64" cm="1">
        <f t="array" ref="AL45">SUM(COUNTIFS($H$6:$AK$6,{"WD","XMS"}))-SUM(AM45:AQ45)</f>
        <v>16</v>
      </c>
      <c r="AM45" s="17">
        <f t="shared" si="2"/>
        <v>0</v>
      </c>
      <c r="AN45" s="17">
        <f t="shared" si="3"/>
        <v>0</v>
      </c>
      <c r="AO45" s="63">
        <f t="shared" si="4"/>
        <v>0</v>
      </c>
      <c r="AP45" s="17">
        <f t="shared" si="5"/>
        <v>0</v>
      </c>
      <c r="AQ45" s="17">
        <f t="shared" si="6"/>
        <v>0</v>
      </c>
      <c r="AR45" s="64">
        <f t="shared" si="7"/>
        <v>0</v>
      </c>
      <c r="AS45" s="17">
        <f t="shared" si="8"/>
        <v>0</v>
      </c>
      <c r="AT45" s="17">
        <f t="shared" si="9"/>
        <v>0</v>
      </c>
      <c r="AU45" s="17"/>
      <c r="AV45" s="71">
        <f t="shared" si="10"/>
        <v>0</v>
      </c>
      <c r="AW45" s="71">
        <f t="shared" si="11"/>
        <v>0</v>
      </c>
      <c r="AX45" s="71">
        <f t="shared" si="12"/>
        <v>0</v>
      </c>
      <c r="AY45" s="17">
        <f t="shared" si="13"/>
        <v>0</v>
      </c>
      <c r="AZ45" s="17">
        <f t="shared" si="14"/>
        <v>0</v>
      </c>
      <c r="BA45" s="6"/>
      <c r="BB45" s="100">
        <f t="shared" si="15"/>
        <v>0</v>
      </c>
    </row>
    <row r="46" spans="1:54" ht="14.25" customHeight="1" x14ac:dyDescent="0.2">
      <c r="A46" s="49">
        <v>40</v>
      </c>
      <c r="B46" s="53">
        <v>90000846</v>
      </c>
      <c r="C46" s="65" t="s">
        <v>86</v>
      </c>
      <c r="D46" s="10">
        <v>39539</v>
      </c>
      <c r="E46" s="62" t="s">
        <v>54</v>
      </c>
      <c r="F46" s="35" t="s">
        <v>40</v>
      </c>
      <c r="G46" s="35">
        <v>4680101</v>
      </c>
      <c r="H46" s="116"/>
      <c r="I46" s="116"/>
      <c r="J46" s="116"/>
      <c r="K46" s="116"/>
      <c r="L46" s="116"/>
      <c r="M46" s="116"/>
      <c r="N46" s="116"/>
      <c r="O46" s="116"/>
      <c r="P46" s="116"/>
      <c r="Q46" s="116"/>
      <c r="R46" s="116"/>
      <c r="S46" s="116"/>
      <c r="T46" s="116"/>
      <c r="U46" s="116"/>
      <c r="V46" s="116"/>
      <c r="W46" s="116"/>
      <c r="X46" s="116"/>
      <c r="Y46" s="116"/>
      <c r="Z46" s="116"/>
      <c r="AA46" s="116"/>
      <c r="AB46" s="116"/>
      <c r="AC46" s="116"/>
      <c r="AD46" s="116"/>
      <c r="AE46" s="116"/>
      <c r="AF46" s="116"/>
      <c r="AG46" s="116"/>
      <c r="AH46" s="116"/>
      <c r="AI46" s="116"/>
      <c r="AJ46" s="116"/>
      <c r="AK46" s="116"/>
      <c r="AL46" s="64" cm="1">
        <f t="array" ref="AL46">SUM(COUNTIFS($H$6:$AK$6,{"WD","XMS"}))-SUM(AM46:AQ46)</f>
        <v>16</v>
      </c>
      <c r="AM46" s="17">
        <f t="shared" si="2"/>
        <v>0</v>
      </c>
      <c r="AN46" s="17">
        <f t="shared" si="3"/>
        <v>0</v>
      </c>
      <c r="AO46" s="63">
        <f t="shared" si="4"/>
        <v>0</v>
      </c>
      <c r="AP46" s="17">
        <f t="shared" si="5"/>
        <v>0</v>
      </c>
      <c r="AQ46" s="17">
        <f t="shared" si="6"/>
        <v>0</v>
      </c>
      <c r="AR46" s="64">
        <f t="shared" si="7"/>
        <v>0</v>
      </c>
      <c r="AS46" s="17">
        <f t="shared" si="8"/>
        <v>0</v>
      </c>
      <c r="AT46" s="17">
        <f t="shared" si="9"/>
        <v>0</v>
      </c>
      <c r="AU46" s="17"/>
      <c r="AV46" s="71">
        <f t="shared" si="10"/>
        <v>0</v>
      </c>
      <c r="AW46" s="71">
        <f t="shared" si="11"/>
        <v>0</v>
      </c>
      <c r="AX46" s="71">
        <f t="shared" si="12"/>
        <v>0</v>
      </c>
      <c r="AY46" s="17">
        <f t="shared" si="13"/>
        <v>0</v>
      </c>
      <c r="AZ46" s="17">
        <f t="shared" si="14"/>
        <v>0</v>
      </c>
      <c r="BA46" s="6"/>
      <c r="BB46" s="100">
        <f t="shared" si="15"/>
        <v>0</v>
      </c>
    </row>
    <row r="47" spans="1:54" ht="14.25" customHeight="1" x14ac:dyDescent="0.2">
      <c r="A47" s="69">
        <v>41</v>
      </c>
      <c r="B47" s="53">
        <v>90000851</v>
      </c>
      <c r="C47" s="65" t="s">
        <v>87</v>
      </c>
      <c r="D47" s="10">
        <v>39800</v>
      </c>
      <c r="E47" s="62" t="s">
        <v>54</v>
      </c>
      <c r="F47" s="35" t="s">
        <v>40</v>
      </c>
      <c r="G47" s="35">
        <v>4680101</v>
      </c>
      <c r="H47" s="116"/>
      <c r="I47" s="116"/>
      <c r="J47" s="116"/>
      <c r="K47" s="116"/>
      <c r="L47" s="116"/>
      <c r="M47" s="116"/>
      <c r="N47" s="116"/>
      <c r="O47" s="116"/>
      <c r="P47" s="116"/>
      <c r="Q47" s="116"/>
      <c r="R47" s="116"/>
      <c r="S47" s="116"/>
      <c r="T47" s="116"/>
      <c r="U47" s="116"/>
      <c r="V47" s="116"/>
      <c r="W47" s="116"/>
      <c r="X47" s="116"/>
      <c r="Y47" s="116"/>
      <c r="Z47" s="116"/>
      <c r="AA47" s="116"/>
      <c r="AB47" s="116"/>
      <c r="AC47" s="116"/>
      <c r="AD47" s="116"/>
      <c r="AE47" s="116"/>
      <c r="AF47" s="116"/>
      <c r="AG47" s="116"/>
      <c r="AH47" s="116"/>
      <c r="AI47" s="116"/>
      <c r="AJ47" s="116"/>
      <c r="AK47" s="116"/>
      <c r="AL47" s="64" cm="1">
        <f t="array" ref="AL47">SUM(COUNTIFS($H$6:$AK$6,{"WD","XMS"}))-SUM(AM47:AQ47)</f>
        <v>16</v>
      </c>
      <c r="AM47" s="17">
        <f t="shared" si="2"/>
        <v>0</v>
      </c>
      <c r="AN47" s="17">
        <f t="shared" si="3"/>
        <v>0</v>
      </c>
      <c r="AO47" s="63">
        <f t="shared" si="4"/>
        <v>0</v>
      </c>
      <c r="AP47" s="17">
        <f t="shared" si="5"/>
        <v>0</v>
      </c>
      <c r="AQ47" s="17">
        <f t="shared" si="6"/>
        <v>0</v>
      </c>
      <c r="AR47" s="64">
        <f t="shared" si="7"/>
        <v>0</v>
      </c>
      <c r="AS47" s="17">
        <f t="shared" si="8"/>
        <v>0</v>
      </c>
      <c r="AT47" s="17">
        <f t="shared" si="9"/>
        <v>0</v>
      </c>
      <c r="AU47" s="17"/>
      <c r="AV47" s="71">
        <f t="shared" si="10"/>
        <v>0</v>
      </c>
      <c r="AW47" s="71">
        <f t="shared" si="11"/>
        <v>0</v>
      </c>
      <c r="AX47" s="71">
        <f t="shared" si="12"/>
        <v>0</v>
      </c>
      <c r="AY47" s="17">
        <f t="shared" si="13"/>
        <v>0</v>
      </c>
      <c r="AZ47" s="17">
        <f t="shared" si="14"/>
        <v>0</v>
      </c>
      <c r="BA47" s="6"/>
      <c r="BB47" s="100">
        <f t="shared" si="15"/>
        <v>0</v>
      </c>
    </row>
    <row r="48" spans="1:54" ht="14.25" customHeight="1" x14ac:dyDescent="0.2">
      <c r="A48" s="49">
        <v>42</v>
      </c>
      <c r="B48" s="53">
        <v>90000853</v>
      </c>
      <c r="C48" s="65" t="s">
        <v>88</v>
      </c>
      <c r="D48" s="10">
        <v>39156</v>
      </c>
      <c r="E48" s="62" t="s">
        <v>54</v>
      </c>
      <c r="F48" s="35" t="s">
        <v>40</v>
      </c>
      <c r="G48" s="35">
        <v>4680101</v>
      </c>
      <c r="H48" s="116"/>
      <c r="I48" s="116"/>
      <c r="J48" s="116"/>
      <c r="K48" s="116"/>
      <c r="L48" s="116"/>
      <c r="M48" s="116"/>
      <c r="N48" s="116"/>
      <c r="O48" s="116"/>
      <c r="P48" s="116"/>
      <c r="Q48" s="116"/>
      <c r="R48" s="116"/>
      <c r="S48" s="116"/>
      <c r="T48" s="116"/>
      <c r="U48" s="116"/>
      <c r="V48" s="116"/>
      <c r="W48" s="116"/>
      <c r="X48" s="116"/>
      <c r="Y48" s="116"/>
      <c r="Z48" s="116"/>
      <c r="AA48" s="116"/>
      <c r="AB48" s="116"/>
      <c r="AC48" s="116"/>
      <c r="AD48" s="116"/>
      <c r="AE48" s="116"/>
      <c r="AF48" s="116"/>
      <c r="AG48" s="116"/>
      <c r="AH48" s="116"/>
      <c r="AI48" s="116"/>
      <c r="AJ48" s="116"/>
      <c r="AK48" s="116"/>
      <c r="AL48" s="64" cm="1">
        <f t="array" ref="AL48">SUM(COUNTIFS($H$6:$AK$6,{"WD","XMS"}))-SUM(AM48:AQ48)</f>
        <v>16</v>
      </c>
      <c r="AM48" s="17">
        <f t="shared" si="2"/>
        <v>0</v>
      </c>
      <c r="AN48" s="17">
        <f t="shared" si="3"/>
        <v>0</v>
      </c>
      <c r="AO48" s="63">
        <f t="shared" si="4"/>
        <v>0</v>
      </c>
      <c r="AP48" s="17">
        <f t="shared" si="5"/>
        <v>0</v>
      </c>
      <c r="AQ48" s="17">
        <f t="shared" si="6"/>
        <v>0</v>
      </c>
      <c r="AR48" s="64">
        <f t="shared" si="7"/>
        <v>0</v>
      </c>
      <c r="AS48" s="17">
        <f t="shared" si="8"/>
        <v>0</v>
      </c>
      <c r="AT48" s="17">
        <f t="shared" si="9"/>
        <v>0</v>
      </c>
      <c r="AU48" s="17"/>
      <c r="AV48" s="71">
        <f t="shared" si="10"/>
        <v>0</v>
      </c>
      <c r="AW48" s="71">
        <f t="shared" si="11"/>
        <v>0</v>
      </c>
      <c r="AX48" s="71">
        <f t="shared" si="12"/>
        <v>0</v>
      </c>
      <c r="AY48" s="17">
        <f t="shared" si="13"/>
        <v>0</v>
      </c>
      <c r="AZ48" s="17">
        <f t="shared" si="14"/>
        <v>0</v>
      </c>
      <c r="BA48" s="6"/>
      <c r="BB48" s="100">
        <f t="shared" si="15"/>
        <v>0</v>
      </c>
    </row>
    <row r="49" spans="1:54" ht="14.25" customHeight="1" x14ac:dyDescent="0.2">
      <c r="A49" s="69">
        <v>43</v>
      </c>
      <c r="B49" s="52">
        <v>90003855</v>
      </c>
      <c r="C49" s="67" t="s">
        <v>89</v>
      </c>
      <c r="D49" s="8">
        <v>42095</v>
      </c>
      <c r="E49" s="62" t="s">
        <v>54</v>
      </c>
      <c r="F49" s="35" t="s">
        <v>40</v>
      </c>
      <c r="G49" s="35">
        <v>4680101</v>
      </c>
      <c r="H49" s="116"/>
      <c r="I49" s="116"/>
      <c r="J49" s="116"/>
      <c r="K49" s="116"/>
      <c r="L49" s="116"/>
      <c r="M49" s="116"/>
      <c r="N49" s="116"/>
      <c r="O49" s="116"/>
      <c r="P49" s="116"/>
      <c r="Q49" s="116"/>
      <c r="R49" s="116"/>
      <c r="S49" s="116"/>
      <c r="T49" s="116"/>
      <c r="U49" s="116"/>
      <c r="V49" s="116"/>
      <c r="W49" s="116"/>
      <c r="X49" s="116"/>
      <c r="Y49" s="116"/>
      <c r="Z49" s="116"/>
      <c r="AA49" s="116"/>
      <c r="AB49" s="116"/>
      <c r="AC49" s="116"/>
      <c r="AD49" s="116"/>
      <c r="AE49" s="116"/>
      <c r="AF49" s="116"/>
      <c r="AG49" s="116"/>
      <c r="AH49" s="116"/>
      <c r="AI49" s="116"/>
      <c r="AJ49" s="116"/>
      <c r="AK49" s="116"/>
      <c r="AL49" s="64" cm="1">
        <f t="array" ref="AL49">SUM(COUNTIFS($H$6:$AK$6,{"WD","XMS"}))-SUM(AM49:AQ49)</f>
        <v>16</v>
      </c>
      <c r="AM49" s="17">
        <f t="shared" si="2"/>
        <v>0</v>
      </c>
      <c r="AN49" s="17">
        <f t="shared" si="3"/>
        <v>0</v>
      </c>
      <c r="AO49" s="63">
        <f t="shared" si="4"/>
        <v>0</v>
      </c>
      <c r="AP49" s="17">
        <f t="shared" si="5"/>
        <v>0</v>
      </c>
      <c r="AQ49" s="17">
        <f t="shared" si="6"/>
        <v>0</v>
      </c>
      <c r="AR49" s="64">
        <f t="shared" si="7"/>
        <v>0</v>
      </c>
      <c r="AS49" s="17">
        <f t="shared" si="8"/>
        <v>0</v>
      </c>
      <c r="AT49" s="17">
        <f t="shared" si="9"/>
        <v>0</v>
      </c>
      <c r="AU49" s="17"/>
      <c r="AV49" s="71">
        <f t="shared" si="10"/>
        <v>0</v>
      </c>
      <c r="AW49" s="71">
        <f t="shared" si="11"/>
        <v>0</v>
      </c>
      <c r="AX49" s="71">
        <f t="shared" si="12"/>
        <v>0</v>
      </c>
      <c r="AY49" s="17">
        <f t="shared" si="13"/>
        <v>0</v>
      </c>
      <c r="AZ49" s="17">
        <f t="shared" si="14"/>
        <v>0</v>
      </c>
      <c r="BA49" s="6"/>
      <c r="BB49" s="100">
        <f t="shared" si="15"/>
        <v>0</v>
      </c>
    </row>
    <row r="50" spans="1:54" ht="14.25" customHeight="1" x14ac:dyDescent="0.2">
      <c r="A50" s="49">
        <v>44</v>
      </c>
      <c r="B50" s="52">
        <v>90003911</v>
      </c>
      <c r="C50" s="67" t="s">
        <v>90</v>
      </c>
      <c r="D50" s="8">
        <v>42095</v>
      </c>
      <c r="E50" s="62" t="s">
        <v>54</v>
      </c>
      <c r="F50" s="35" t="s">
        <v>40</v>
      </c>
      <c r="G50" s="35">
        <v>4680101</v>
      </c>
      <c r="H50" s="116"/>
      <c r="I50" s="116"/>
      <c r="J50" s="116"/>
      <c r="K50" s="116"/>
      <c r="L50" s="116"/>
      <c r="M50" s="116"/>
      <c r="N50" s="116"/>
      <c r="O50" s="116"/>
      <c r="P50" s="116"/>
      <c r="Q50" s="116"/>
      <c r="R50" s="116"/>
      <c r="S50" s="116"/>
      <c r="T50" s="116"/>
      <c r="U50" s="116"/>
      <c r="V50" s="116"/>
      <c r="W50" s="116"/>
      <c r="X50" s="116"/>
      <c r="Y50" s="116"/>
      <c r="Z50" s="116"/>
      <c r="AA50" s="116"/>
      <c r="AB50" s="116"/>
      <c r="AC50" s="116"/>
      <c r="AD50" s="116"/>
      <c r="AE50" s="116"/>
      <c r="AF50" s="116"/>
      <c r="AG50" s="116"/>
      <c r="AH50" s="116"/>
      <c r="AI50" s="116"/>
      <c r="AJ50" s="116"/>
      <c r="AK50" s="116"/>
      <c r="AL50" s="64" cm="1">
        <f t="array" ref="AL50">SUM(COUNTIFS($H$6:$AK$6,{"WD","XMS"}))-SUM(AM50:AQ50)</f>
        <v>16</v>
      </c>
      <c r="AM50" s="17">
        <f t="shared" si="2"/>
        <v>0</v>
      </c>
      <c r="AN50" s="17">
        <f t="shared" si="3"/>
        <v>0</v>
      </c>
      <c r="AO50" s="63">
        <f t="shared" si="4"/>
        <v>0</v>
      </c>
      <c r="AP50" s="17">
        <f t="shared" si="5"/>
        <v>0</v>
      </c>
      <c r="AQ50" s="17">
        <f t="shared" si="6"/>
        <v>0</v>
      </c>
      <c r="AR50" s="64">
        <f t="shared" si="7"/>
        <v>0</v>
      </c>
      <c r="AS50" s="17">
        <f t="shared" si="8"/>
        <v>0</v>
      </c>
      <c r="AT50" s="17">
        <f t="shared" si="9"/>
        <v>0</v>
      </c>
      <c r="AU50" s="17"/>
      <c r="AV50" s="71">
        <f t="shared" si="10"/>
        <v>0</v>
      </c>
      <c r="AW50" s="71">
        <f t="shared" si="11"/>
        <v>0</v>
      </c>
      <c r="AX50" s="71">
        <f t="shared" si="12"/>
        <v>0</v>
      </c>
      <c r="AY50" s="17">
        <f t="shared" si="13"/>
        <v>0</v>
      </c>
      <c r="AZ50" s="17">
        <f t="shared" si="14"/>
        <v>0</v>
      </c>
      <c r="BA50" s="6"/>
      <c r="BB50" s="100">
        <f t="shared" si="15"/>
        <v>0</v>
      </c>
    </row>
    <row r="51" spans="1:54" ht="14.25" customHeight="1" x14ac:dyDescent="0.2">
      <c r="A51" s="69">
        <v>45</v>
      </c>
      <c r="B51" s="52">
        <v>90003918</v>
      </c>
      <c r="C51" s="67" t="s">
        <v>91</v>
      </c>
      <c r="D51" s="8">
        <v>42095</v>
      </c>
      <c r="E51" s="62" t="s">
        <v>54</v>
      </c>
      <c r="F51" s="35" t="s">
        <v>40</v>
      </c>
      <c r="G51" s="35">
        <v>4680101</v>
      </c>
      <c r="H51" s="116"/>
      <c r="I51" s="116"/>
      <c r="J51" s="116"/>
      <c r="K51" s="116"/>
      <c r="L51" s="116"/>
      <c r="M51" s="116"/>
      <c r="N51" s="116"/>
      <c r="O51" s="116"/>
      <c r="P51" s="116"/>
      <c r="Q51" s="116"/>
      <c r="R51" s="116"/>
      <c r="S51" s="116"/>
      <c r="T51" s="116"/>
      <c r="U51" s="116"/>
      <c r="V51" s="116"/>
      <c r="W51" s="116"/>
      <c r="X51" s="116"/>
      <c r="Y51" s="116"/>
      <c r="Z51" s="116"/>
      <c r="AA51" s="116"/>
      <c r="AB51" s="116"/>
      <c r="AC51" s="116"/>
      <c r="AD51" s="116"/>
      <c r="AE51" s="116"/>
      <c r="AF51" s="116"/>
      <c r="AG51" s="116"/>
      <c r="AH51" s="116"/>
      <c r="AI51" s="116"/>
      <c r="AJ51" s="116"/>
      <c r="AK51" s="116"/>
      <c r="AL51" s="64" cm="1">
        <f t="array" ref="AL51">SUM(COUNTIFS($H$6:$AK$6,{"WD","XMS"}))-SUM(AM51:AQ51)</f>
        <v>16</v>
      </c>
      <c r="AM51" s="17">
        <f t="shared" si="2"/>
        <v>0</v>
      </c>
      <c r="AN51" s="17">
        <f t="shared" si="3"/>
        <v>0</v>
      </c>
      <c r="AO51" s="63">
        <f t="shared" si="4"/>
        <v>0</v>
      </c>
      <c r="AP51" s="17">
        <f t="shared" si="5"/>
        <v>0</v>
      </c>
      <c r="AQ51" s="17">
        <f t="shared" si="6"/>
        <v>0</v>
      </c>
      <c r="AR51" s="64">
        <f t="shared" si="7"/>
        <v>0</v>
      </c>
      <c r="AS51" s="17">
        <f t="shared" si="8"/>
        <v>0</v>
      </c>
      <c r="AT51" s="17">
        <f t="shared" si="9"/>
        <v>0</v>
      </c>
      <c r="AU51" s="17"/>
      <c r="AV51" s="71">
        <f t="shared" si="10"/>
        <v>0</v>
      </c>
      <c r="AW51" s="71">
        <f t="shared" si="11"/>
        <v>0</v>
      </c>
      <c r="AX51" s="71">
        <f t="shared" si="12"/>
        <v>0</v>
      </c>
      <c r="AY51" s="17">
        <f t="shared" si="13"/>
        <v>0</v>
      </c>
      <c r="AZ51" s="17">
        <f t="shared" si="14"/>
        <v>0</v>
      </c>
      <c r="BA51" s="6"/>
      <c r="BB51" s="100">
        <f t="shared" si="15"/>
        <v>0</v>
      </c>
    </row>
    <row r="52" spans="1:54" ht="14.25" customHeight="1" x14ac:dyDescent="0.2">
      <c r="A52" s="49">
        <v>46</v>
      </c>
      <c r="B52" s="55">
        <v>90003879</v>
      </c>
      <c r="C52" s="67" t="s">
        <v>92</v>
      </c>
      <c r="D52" s="10"/>
      <c r="E52" s="62" t="s">
        <v>54</v>
      </c>
      <c r="F52" s="35" t="s">
        <v>40</v>
      </c>
      <c r="G52" s="35">
        <v>4680101</v>
      </c>
      <c r="H52" s="116"/>
      <c r="I52" s="116"/>
      <c r="J52" s="116"/>
      <c r="K52" s="116"/>
      <c r="L52" s="116"/>
      <c r="M52" s="116"/>
      <c r="N52" s="116"/>
      <c r="O52" s="116"/>
      <c r="P52" s="116"/>
      <c r="Q52" s="116"/>
      <c r="R52" s="116"/>
      <c r="S52" s="116"/>
      <c r="T52" s="116"/>
      <c r="U52" s="116"/>
      <c r="V52" s="116"/>
      <c r="W52" s="116"/>
      <c r="X52" s="116"/>
      <c r="Y52" s="116"/>
      <c r="Z52" s="116"/>
      <c r="AA52" s="116"/>
      <c r="AB52" s="116"/>
      <c r="AC52" s="116"/>
      <c r="AD52" s="116"/>
      <c r="AE52" s="116"/>
      <c r="AF52" s="116"/>
      <c r="AG52" s="116"/>
      <c r="AH52" s="116"/>
      <c r="AI52" s="116"/>
      <c r="AJ52" s="116"/>
      <c r="AK52" s="116"/>
      <c r="AL52" s="64" cm="1">
        <f t="array" ref="AL52">SUM(COUNTIFS($H$6:$AK$6,{"WD","XMS"}))-SUM(AM52:AQ52)</f>
        <v>16</v>
      </c>
      <c r="AM52" s="17">
        <f t="shared" si="2"/>
        <v>0</v>
      </c>
      <c r="AN52" s="17">
        <f t="shared" si="3"/>
        <v>0</v>
      </c>
      <c r="AO52" s="63">
        <f t="shared" si="4"/>
        <v>0</v>
      </c>
      <c r="AP52" s="17">
        <f t="shared" si="5"/>
        <v>0</v>
      </c>
      <c r="AQ52" s="17">
        <f t="shared" si="6"/>
        <v>0</v>
      </c>
      <c r="AR52" s="64">
        <f t="shared" si="7"/>
        <v>0</v>
      </c>
      <c r="AS52" s="17">
        <f t="shared" si="8"/>
        <v>0</v>
      </c>
      <c r="AT52" s="17">
        <f t="shared" si="9"/>
        <v>0</v>
      </c>
      <c r="AU52" s="17"/>
      <c r="AV52" s="71">
        <f t="shared" si="10"/>
        <v>0</v>
      </c>
      <c r="AW52" s="71">
        <f t="shared" si="11"/>
        <v>0</v>
      </c>
      <c r="AX52" s="71">
        <f t="shared" si="12"/>
        <v>0</v>
      </c>
      <c r="AY52" s="17">
        <f t="shared" si="13"/>
        <v>0</v>
      </c>
      <c r="AZ52" s="17">
        <f t="shared" si="14"/>
        <v>0</v>
      </c>
      <c r="BA52" s="34"/>
      <c r="BB52" s="100">
        <f t="shared" si="15"/>
        <v>0</v>
      </c>
    </row>
    <row r="53" spans="1:54" ht="14.25" customHeight="1" x14ac:dyDescent="0.2">
      <c r="A53" s="69">
        <v>47</v>
      </c>
      <c r="B53" s="56">
        <v>90023267</v>
      </c>
      <c r="C53" s="67" t="s">
        <v>93</v>
      </c>
      <c r="D53" s="10"/>
      <c r="E53" s="62" t="s">
        <v>54</v>
      </c>
      <c r="F53" s="35" t="s">
        <v>40</v>
      </c>
      <c r="G53" s="35">
        <v>4680101</v>
      </c>
      <c r="H53" s="116"/>
      <c r="I53" s="116"/>
      <c r="J53" s="116"/>
      <c r="K53" s="116"/>
      <c r="L53" s="116"/>
      <c r="M53" s="116"/>
      <c r="N53" s="116"/>
      <c r="O53" s="116"/>
      <c r="P53" s="116"/>
      <c r="Q53" s="116"/>
      <c r="R53" s="116"/>
      <c r="S53" s="116"/>
      <c r="T53" s="116"/>
      <c r="U53" s="116"/>
      <c r="V53" s="116"/>
      <c r="W53" s="116"/>
      <c r="X53" s="116"/>
      <c r="Y53" s="116"/>
      <c r="Z53" s="116"/>
      <c r="AA53" s="116"/>
      <c r="AB53" s="116"/>
      <c r="AC53" s="116"/>
      <c r="AD53" s="116"/>
      <c r="AE53" s="116"/>
      <c r="AF53" s="116"/>
      <c r="AG53" s="116"/>
      <c r="AH53" s="116"/>
      <c r="AI53" s="116"/>
      <c r="AJ53" s="116"/>
      <c r="AK53" s="116"/>
      <c r="AL53" s="64" cm="1">
        <f t="array" ref="AL53">SUM(COUNTIFS($H$6:$AK$6,{"WD","XMS"}))-SUM(AM53:AQ53)</f>
        <v>16</v>
      </c>
      <c r="AM53" s="17">
        <f t="shared" si="2"/>
        <v>0</v>
      </c>
      <c r="AN53" s="17">
        <f t="shared" si="3"/>
        <v>0</v>
      </c>
      <c r="AO53" s="63">
        <f t="shared" si="4"/>
        <v>0</v>
      </c>
      <c r="AP53" s="17">
        <f t="shared" si="5"/>
        <v>0</v>
      </c>
      <c r="AQ53" s="17">
        <f t="shared" si="6"/>
        <v>0</v>
      </c>
      <c r="AR53" s="64">
        <f t="shared" si="7"/>
        <v>0</v>
      </c>
      <c r="AS53" s="17">
        <f t="shared" si="8"/>
        <v>0</v>
      </c>
      <c r="AT53" s="17">
        <f t="shared" si="9"/>
        <v>0</v>
      </c>
      <c r="AU53" s="17"/>
      <c r="AV53" s="71">
        <f t="shared" si="10"/>
        <v>0</v>
      </c>
      <c r="AW53" s="71">
        <f t="shared" si="11"/>
        <v>0</v>
      </c>
      <c r="AX53" s="71">
        <f t="shared" si="12"/>
        <v>0</v>
      </c>
      <c r="AY53" s="17">
        <f t="shared" si="13"/>
        <v>0</v>
      </c>
      <c r="AZ53" s="17">
        <f t="shared" si="14"/>
        <v>0</v>
      </c>
      <c r="BA53" s="34"/>
      <c r="BB53" s="100">
        <f t="shared" si="15"/>
        <v>0</v>
      </c>
    </row>
    <row r="54" spans="1:54" ht="14.25" customHeight="1" x14ac:dyDescent="0.2">
      <c r="A54" s="6"/>
      <c r="B54" s="54"/>
      <c r="C54" s="37"/>
      <c r="D54" s="8"/>
      <c r="E54" s="61"/>
      <c r="F54" s="41"/>
      <c r="G54" s="41"/>
      <c r="H54" s="117"/>
      <c r="I54" s="118"/>
      <c r="J54" s="118"/>
      <c r="K54" s="118"/>
      <c r="L54" s="17"/>
      <c r="M54" s="63"/>
      <c r="N54" s="17"/>
      <c r="O54" s="17"/>
      <c r="P54" s="41"/>
      <c r="Q54" s="17"/>
      <c r="R54" s="117"/>
      <c r="S54" s="117"/>
      <c r="T54" s="117"/>
      <c r="U54" s="17"/>
      <c r="V54" s="17"/>
      <c r="W54" s="117"/>
      <c r="X54" s="117"/>
      <c r="Y54" s="117"/>
      <c r="Z54" s="17"/>
      <c r="AA54" s="117"/>
      <c r="AB54" s="117"/>
      <c r="AC54" s="117"/>
      <c r="AD54" s="17"/>
      <c r="AE54" s="17"/>
      <c r="AF54" s="117"/>
      <c r="AG54" s="117"/>
      <c r="AH54" s="117"/>
      <c r="AI54" s="117"/>
      <c r="AJ54" s="117"/>
      <c r="AK54" s="117"/>
      <c r="AL54" s="17"/>
      <c r="AM54" s="17"/>
      <c r="AN54" s="17"/>
      <c r="AO54" s="17"/>
      <c r="AP54" s="17"/>
      <c r="AQ54" s="17"/>
      <c r="AR54" s="17"/>
      <c r="AS54" s="17"/>
      <c r="AT54" s="17"/>
      <c r="AU54" s="17"/>
      <c r="AV54" s="17"/>
      <c r="AW54" s="17"/>
      <c r="AX54" s="17"/>
      <c r="AY54" s="17"/>
      <c r="AZ54" s="6"/>
      <c r="BA54" s="34"/>
    </row>
    <row r="55" spans="1:54" s="19" customFormat="1" x14ac:dyDescent="0.2">
      <c r="A55" s="7"/>
      <c r="B55" s="57"/>
      <c r="C55" s="18"/>
      <c r="D55" s="18"/>
      <c r="E55" s="18"/>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f>SUM(AL54:AL54)</f>
        <v>0</v>
      </c>
      <c r="AM55" s="7">
        <f>SUM(AM54:AM54)</f>
        <v>0</v>
      </c>
      <c r="AN55" s="7">
        <f>SUM(AN54:AN54)</f>
        <v>0</v>
      </c>
      <c r="AO55" s="7">
        <f>SUM(AO54:AO54)</f>
        <v>0</v>
      </c>
      <c r="AP55" s="7">
        <f>SUM(AP54:AP54)</f>
        <v>0</v>
      </c>
      <c r="AQ55" s="7"/>
      <c r="AR55" s="7">
        <f t="shared" ref="AR55:AY55" si="16">SUM(AR54:AR54)</f>
        <v>0</v>
      </c>
      <c r="AS55" s="7">
        <f>SUM(AS54:AS54)</f>
        <v>0</v>
      </c>
      <c r="AT55" s="7">
        <f t="shared" si="16"/>
        <v>0</v>
      </c>
      <c r="AU55" s="7">
        <f t="shared" si="16"/>
        <v>0</v>
      </c>
      <c r="AV55" s="108">
        <f t="shared" si="16"/>
        <v>0</v>
      </c>
      <c r="AW55" s="108">
        <f ca="1">SUM(AW54:AW55)</f>
        <v>0</v>
      </c>
      <c r="AX55" s="108">
        <f t="shared" si="16"/>
        <v>0</v>
      </c>
      <c r="AY55" s="7">
        <f t="shared" si="16"/>
        <v>0</v>
      </c>
      <c r="AZ55" s="48"/>
      <c r="BA55" s="20"/>
    </row>
    <row r="56" spans="1:54" ht="22.5" customHeight="1" x14ac:dyDescent="0.2">
      <c r="A56" s="31"/>
      <c r="B56" s="58"/>
      <c r="C56" s="23" t="s">
        <v>94</v>
      </c>
      <c r="D56" s="42"/>
      <c r="E56" s="42"/>
      <c r="F56" s="21"/>
      <c r="G56" s="21"/>
      <c r="H56" s="31"/>
      <c r="I56" s="31"/>
      <c r="J56" s="31"/>
      <c r="P56" s="31"/>
      <c r="R56" s="25" t="s">
        <v>95</v>
      </c>
      <c r="S56" s="31"/>
      <c r="T56" s="31"/>
      <c r="U56" s="31"/>
      <c r="V56" s="31"/>
      <c r="W56" s="31"/>
      <c r="X56" s="31"/>
      <c r="Y56" s="31"/>
      <c r="Z56" s="31"/>
      <c r="AA56" s="31"/>
      <c r="AB56" s="31"/>
      <c r="AC56" s="31"/>
      <c r="AE56" s="25" t="s">
        <v>96</v>
      </c>
      <c r="AF56" s="31"/>
      <c r="AG56" s="31"/>
      <c r="AH56" s="31"/>
      <c r="AI56" s="31"/>
      <c r="AJ56" s="31"/>
      <c r="AK56" s="31"/>
      <c r="AL56" s="21"/>
      <c r="AM56" s="21"/>
      <c r="AN56" s="21"/>
      <c r="AO56" s="21"/>
      <c r="AP56" s="21"/>
      <c r="AQ56" s="21"/>
      <c r="AR56" s="21"/>
      <c r="AS56" s="21"/>
      <c r="AT56" s="21"/>
      <c r="AU56" s="21"/>
      <c r="AV56" s="109"/>
      <c r="AW56" s="109"/>
      <c r="AX56" s="109"/>
      <c r="AY56" s="21"/>
      <c r="BA56" s="21"/>
    </row>
    <row r="57" spans="1:54" s="12" customFormat="1" ht="56.25" customHeight="1" x14ac:dyDescent="0.2">
      <c r="A57" s="24"/>
      <c r="B57" s="59"/>
      <c r="C57" s="22" t="s">
        <v>73</v>
      </c>
      <c r="D57" s="23"/>
      <c r="E57" s="23"/>
      <c r="F57" s="27"/>
      <c r="G57" s="27"/>
      <c r="H57" s="24"/>
      <c r="I57" s="24"/>
      <c r="J57" s="24"/>
      <c r="K57" s="24"/>
      <c r="L57" s="24"/>
      <c r="M57" s="24"/>
      <c r="N57" s="24"/>
      <c r="O57" s="24"/>
      <c r="P57" s="25"/>
      <c r="Q57" s="24" t="s">
        <v>38</v>
      </c>
      <c r="R57" s="24"/>
      <c r="S57" s="24"/>
      <c r="T57" s="26"/>
      <c r="V57" s="24"/>
      <c r="W57" s="24"/>
      <c r="X57" s="25"/>
      <c r="Y57" s="24"/>
      <c r="Z57" s="24"/>
      <c r="AA57" s="27"/>
      <c r="AB57" s="27"/>
      <c r="AC57" s="27"/>
      <c r="AD57" s="36" t="s">
        <v>97</v>
      </c>
      <c r="AE57" s="43"/>
      <c r="AF57" s="27"/>
      <c r="AG57" s="27"/>
      <c r="AH57" s="27"/>
      <c r="AI57" s="27"/>
      <c r="AJ57" s="27"/>
      <c r="AK57" s="27"/>
      <c r="AL57" s="27"/>
      <c r="AM57" s="27"/>
      <c r="AN57" s="27"/>
      <c r="AO57" s="21"/>
      <c r="AP57" s="21"/>
      <c r="AQ57" s="21"/>
      <c r="AR57" s="21"/>
      <c r="AS57" s="21"/>
      <c r="AT57" s="21"/>
      <c r="AU57" s="21"/>
      <c r="AV57" s="109"/>
      <c r="AW57" s="107"/>
      <c r="AX57" s="109"/>
      <c r="AY57" s="27"/>
      <c r="AZ57" s="46"/>
      <c r="BA57" s="27"/>
    </row>
    <row r="58" spans="1:54" s="12" customFormat="1" ht="22.5" customHeight="1" x14ac:dyDescent="0.2">
      <c r="A58" s="24"/>
      <c r="B58" s="59"/>
      <c r="C58" s="22"/>
      <c r="D58" s="23"/>
      <c r="E58" s="23"/>
      <c r="F58" s="27"/>
      <c r="G58" s="27"/>
      <c r="H58" s="24"/>
      <c r="I58" s="24"/>
      <c r="J58" s="24"/>
      <c r="K58" s="24"/>
      <c r="L58" s="24"/>
      <c r="M58" s="24"/>
      <c r="N58" s="24"/>
      <c r="O58" s="24"/>
      <c r="P58" s="25"/>
      <c r="Q58" s="24"/>
      <c r="R58" s="24"/>
      <c r="S58" s="24"/>
      <c r="T58" s="26"/>
      <c r="V58" s="24"/>
      <c r="W58" s="24"/>
      <c r="X58" s="25"/>
      <c r="Y58" s="24"/>
      <c r="Z58" s="24"/>
      <c r="AA58" s="27"/>
      <c r="AB58" s="27"/>
      <c r="AC58" s="27"/>
      <c r="AD58" s="28"/>
      <c r="AE58" s="43"/>
      <c r="AF58" s="27"/>
      <c r="AG58" s="27"/>
      <c r="AH58" s="27"/>
      <c r="AI58" s="27"/>
      <c r="AJ58" s="27"/>
      <c r="AK58" s="27"/>
      <c r="AL58" s="27"/>
      <c r="AM58" s="27"/>
      <c r="AN58" s="27"/>
      <c r="AO58" s="21"/>
      <c r="AP58" s="21"/>
      <c r="AQ58" s="21"/>
      <c r="AR58" s="21"/>
      <c r="AS58" s="21"/>
      <c r="AT58" s="21"/>
      <c r="AU58" s="21"/>
      <c r="AV58" s="109"/>
      <c r="AW58" s="107"/>
      <c r="AX58" s="109"/>
      <c r="AY58" s="27"/>
      <c r="AZ58" s="46"/>
      <c r="BA58" s="27"/>
    </row>
    <row r="59" spans="1:54" s="12" customFormat="1" ht="22.5" customHeight="1" x14ac:dyDescent="0.2">
      <c r="A59" s="24"/>
      <c r="B59" s="59"/>
      <c r="C59" s="22"/>
      <c r="D59" s="23"/>
      <c r="E59" s="23"/>
      <c r="F59" s="27"/>
      <c r="G59" s="27"/>
      <c r="H59" s="24"/>
      <c r="I59" s="24"/>
      <c r="J59" s="24"/>
      <c r="K59" s="24"/>
      <c r="L59" s="24"/>
      <c r="M59" s="24"/>
      <c r="N59" s="24"/>
      <c r="O59" s="24"/>
      <c r="P59" s="25"/>
      <c r="Q59" s="24"/>
      <c r="R59" s="24"/>
      <c r="S59" s="24"/>
      <c r="T59" s="26"/>
      <c r="V59" s="24"/>
      <c r="W59" s="24"/>
      <c r="X59" s="25"/>
      <c r="Y59" s="24"/>
      <c r="Z59" s="24"/>
      <c r="AA59" s="27"/>
      <c r="AB59" s="27"/>
      <c r="AC59" s="27"/>
      <c r="AD59" s="28"/>
      <c r="AE59" s="43"/>
      <c r="AF59" s="27"/>
      <c r="AG59" s="27"/>
      <c r="AH59" s="27"/>
      <c r="AI59" s="27"/>
      <c r="AJ59" s="27"/>
      <c r="AK59" s="27"/>
      <c r="AL59" s="27"/>
      <c r="AM59" s="27"/>
      <c r="AN59" s="27"/>
      <c r="AO59" s="21"/>
      <c r="AP59" s="21"/>
      <c r="AQ59" s="21"/>
      <c r="AR59" s="21"/>
      <c r="AS59" s="21"/>
      <c r="AT59" s="21"/>
      <c r="AU59" s="21"/>
      <c r="AV59" s="109"/>
      <c r="AW59" s="107"/>
      <c r="AX59" s="109"/>
      <c r="AY59" s="27"/>
      <c r="AZ59" s="46"/>
      <c r="BA59" s="27"/>
    </row>
    <row r="60" spans="1:54" s="12" customFormat="1" ht="22.5" customHeight="1" x14ac:dyDescent="0.2">
      <c r="A60" s="24"/>
      <c r="B60" s="59"/>
      <c r="C60" s="22"/>
      <c r="D60" s="23"/>
      <c r="E60" s="23"/>
      <c r="F60" s="27"/>
      <c r="G60" s="27"/>
      <c r="H60" s="24"/>
      <c r="I60" s="24"/>
      <c r="J60" s="24"/>
      <c r="K60" s="24"/>
      <c r="L60" s="24"/>
      <c r="M60" s="24"/>
      <c r="N60" s="24"/>
      <c r="O60" s="24"/>
      <c r="P60" s="25"/>
      <c r="Q60" s="24"/>
      <c r="R60" s="24"/>
      <c r="S60" s="24"/>
      <c r="T60" s="26"/>
      <c r="V60" s="24"/>
      <c r="W60" s="24"/>
      <c r="X60" s="25"/>
      <c r="Y60" s="24"/>
      <c r="Z60" s="24"/>
      <c r="AA60" s="27"/>
      <c r="AB60" s="27"/>
      <c r="AC60" s="27"/>
      <c r="AD60" s="28"/>
      <c r="AE60" s="43"/>
      <c r="AF60" s="27"/>
      <c r="AG60" s="27"/>
      <c r="AH60" s="27"/>
      <c r="AI60" s="27"/>
      <c r="AJ60" s="27"/>
      <c r="AK60" s="27"/>
      <c r="AL60" s="27"/>
      <c r="AM60" s="27"/>
      <c r="AN60" s="27"/>
      <c r="AO60" s="21"/>
      <c r="AP60" s="21"/>
      <c r="AQ60" s="21"/>
      <c r="AR60" s="21"/>
      <c r="AS60" s="21"/>
      <c r="AT60" s="21"/>
      <c r="AU60" s="21"/>
      <c r="AV60" s="109"/>
      <c r="AW60" s="107"/>
      <c r="AX60" s="109"/>
      <c r="AY60" s="27"/>
      <c r="AZ60" s="46"/>
      <c r="BA60" s="27"/>
    </row>
    <row r="61" spans="1:54" s="12" customFormat="1" ht="22.5" customHeight="1" x14ac:dyDescent="0.2">
      <c r="A61" s="24"/>
      <c r="B61" s="59"/>
      <c r="C61" s="22"/>
      <c r="D61" s="23"/>
      <c r="E61" s="23"/>
      <c r="F61" s="27"/>
      <c r="G61" s="27"/>
      <c r="H61" s="24"/>
      <c r="I61" s="24"/>
      <c r="J61" s="24"/>
      <c r="K61" s="24"/>
      <c r="L61" s="24"/>
      <c r="M61" s="24"/>
      <c r="N61" s="24"/>
      <c r="O61" s="24"/>
      <c r="P61" s="25"/>
      <c r="Q61" s="24"/>
      <c r="R61" s="24"/>
      <c r="S61" s="24"/>
      <c r="T61" s="26"/>
      <c r="V61" s="24"/>
      <c r="W61" s="24"/>
      <c r="X61" s="25"/>
      <c r="Y61" s="24"/>
      <c r="Z61" s="24"/>
      <c r="AA61" s="27"/>
      <c r="AB61" s="27"/>
      <c r="AC61" s="27"/>
      <c r="AD61" s="28"/>
      <c r="AE61" s="43"/>
      <c r="AF61" s="27"/>
      <c r="AG61" s="27"/>
      <c r="AH61" s="27"/>
      <c r="AI61" s="27"/>
      <c r="AJ61" s="27"/>
      <c r="AK61" s="27"/>
      <c r="AL61" s="27"/>
      <c r="AM61" s="27"/>
      <c r="AN61" s="27"/>
      <c r="AO61" s="21"/>
      <c r="AP61" s="21"/>
      <c r="AQ61" s="21"/>
      <c r="AR61" s="21"/>
      <c r="AS61" s="21"/>
      <c r="AT61" s="21"/>
      <c r="AU61" s="21"/>
      <c r="AV61" s="109"/>
      <c r="AW61" s="107"/>
      <c r="AX61" s="109"/>
      <c r="AY61" s="27"/>
      <c r="AZ61" s="46"/>
      <c r="BA61" s="27"/>
    </row>
    <row r="62" spans="1:54" s="12" customFormat="1" ht="22.5" customHeight="1" x14ac:dyDescent="0.2">
      <c r="A62" s="24"/>
      <c r="B62" s="59"/>
      <c r="C62" s="22"/>
      <c r="D62" s="23"/>
      <c r="E62" s="23"/>
      <c r="F62" s="27"/>
      <c r="G62" s="27"/>
      <c r="H62" s="24"/>
      <c r="I62" s="24"/>
      <c r="J62" s="24"/>
      <c r="K62" s="24"/>
      <c r="L62" s="24"/>
      <c r="M62" s="24"/>
      <c r="N62" s="24"/>
      <c r="O62" s="24"/>
      <c r="P62" s="25"/>
      <c r="Q62" s="24"/>
      <c r="R62" s="24"/>
      <c r="S62" s="24"/>
      <c r="T62" s="26"/>
      <c r="V62" s="24"/>
      <c r="W62" s="24"/>
      <c r="X62" s="25"/>
      <c r="Y62" s="24"/>
      <c r="Z62" s="24"/>
      <c r="AA62" s="27"/>
      <c r="AB62" s="27"/>
      <c r="AC62" s="27"/>
      <c r="AD62" s="28"/>
      <c r="AE62" s="43"/>
      <c r="AF62" s="27"/>
      <c r="AG62" s="27"/>
      <c r="AH62" s="27"/>
      <c r="AI62" s="27"/>
      <c r="AJ62" s="27"/>
      <c r="AK62" s="27"/>
      <c r="AL62" s="27"/>
      <c r="AM62" s="27"/>
      <c r="AN62" s="27"/>
      <c r="AO62" s="21"/>
      <c r="AP62" s="21"/>
      <c r="AQ62" s="21"/>
      <c r="AR62" s="21"/>
      <c r="AS62" s="21"/>
      <c r="AT62" s="21"/>
      <c r="AU62" s="21"/>
      <c r="AV62" s="109"/>
      <c r="AW62" s="107"/>
      <c r="AX62" s="109"/>
      <c r="AY62" s="27"/>
      <c r="AZ62" s="46"/>
      <c r="BA62" s="27"/>
    </row>
    <row r="63" spans="1:54" s="12" customFormat="1" ht="22.5" customHeight="1" x14ac:dyDescent="0.2">
      <c r="A63" s="24"/>
      <c r="B63" s="59"/>
      <c r="C63" s="22"/>
      <c r="D63" s="23"/>
      <c r="E63" s="23"/>
      <c r="F63" s="27"/>
      <c r="G63" s="27"/>
      <c r="H63" s="24"/>
      <c r="I63" s="24"/>
      <c r="J63" s="24"/>
      <c r="K63" s="24"/>
      <c r="L63" s="24"/>
      <c r="M63" s="24"/>
      <c r="N63" s="24"/>
      <c r="O63" s="24"/>
      <c r="P63" s="25"/>
      <c r="Q63" s="24"/>
      <c r="R63" s="24"/>
      <c r="S63" s="24"/>
      <c r="T63" s="26"/>
      <c r="V63" s="24"/>
      <c r="W63" s="24"/>
      <c r="X63" s="25"/>
      <c r="Y63" s="24"/>
      <c r="Z63" s="24"/>
      <c r="AA63" s="27"/>
      <c r="AB63" s="27"/>
      <c r="AC63" s="27"/>
      <c r="AD63" s="28"/>
      <c r="AE63" s="43"/>
      <c r="AF63" s="27"/>
      <c r="AG63" s="27"/>
      <c r="AH63" s="27"/>
      <c r="AI63" s="27"/>
      <c r="AJ63" s="27"/>
      <c r="AK63" s="27"/>
      <c r="AL63" s="27"/>
      <c r="AM63" s="27"/>
      <c r="AN63" s="27"/>
      <c r="AO63" s="21"/>
      <c r="AP63" s="21"/>
      <c r="AQ63" s="21"/>
      <c r="AR63" s="21"/>
      <c r="AS63" s="21"/>
      <c r="AT63" s="21"/>
      <c r="AU63" s="21"/>
      <c r="AV63" s="109"/>
      <c r="AW63" s="107"/>
      <c r="AX63" s="109"/>
      <c r="AY63" s="27"/>
      <c r="AZ63" s="46"/>
      <c r="BA63" s="27"/>
    </row>
    <row r="64" spans="1:54" s="12" customFormat="1" ht="22.5" customHeight="1" x14ac:dyDescent="0.2">
      <c r="A64" s="24"/>
      <c r="B64" s="59"/>
      <c r="C64" s="22"/>
      <c r="D64" s="23"/>
      <c r="E64" s="23"/>
      <c r="F64" s="27"/>
      <c r="G64" s="27"/>
      <c r="H64" s="24"/>
      <c r="I64" s="24"/>
      <c r="J64" s="24"/>
      <c r="K64" s="24"/>
      <c r="L64" s="24"/>
      <c r="M64" s="24"/>
      <c r="N64" s="24"/>
      <c r="O64" s="24"/>
      <c r="P64" s="25"/>
      <c r="Q64" s="24"/>
      <c r="R64" s="24"/>
      <c r="S64" s="24"/>
      <c r="T64" s="26"/>
      <c r="V64" s="24"/>
      <c r="W64" s="24"/>
      <c r="X64" s="25"/>
      <c r="Y64" s="24"/>
      <c r="Z64" s="24"/>
      <c r="AA64" s="27"/>
      <c r="AB64" s="27"/>
      <c r="AC64" s="27"/>
      <c r="AD64" s="28"/>
      <c r="AE64" s="43"/>
      <c r="AF64" s="27"/>
      <c r="AG64" s="27"/>
      <c r="AH64" s="27"/>
      <c r="AI64" s="27"/>
      <c r="AJ64" s="27"/>
      <c r="AK64" s="27"/>
      <c r="AL64" s="27"/>
      <c r="AM64" s="27"/>
      <c r="AN64" s="27"/>
      <c r="AO64" s="21"/>
      <c r="AP64" s="21"/>
      <c r="AQ64" s="21"/>
      <c r="AR64" s="21"/>
      <c r="AS64" s="21"/>
      <c r="AT64" s="21"/>
      <c r="AU64" s="21"/>
      <c r="AV64" s="109"/>
      <c r="AW64" s="107"/>
      <c r="AX64" s="109"/>
      <c r="AY64" s="27"/>
      <c r="AZ64" s="46"/>
      <c r="BA64" s="27"/>
    </row>
    <row r="65" spans="1:53" x14ac:dyDescent="0.2">
      <c r="A65" s="31"/>
      <c r="B65" s="58"/>
      <c r="C65" s="29" t="s">
        <v>98</v>
      </c>
      <c r="D65" s="29"/>
      <c r="E65" s="29"/>
      <c r="F65" s="21"/>
      <c r="G65" s="21"/>
      <c r="H65" s="29">
        <f t="shared" ref="H65:AF65" si="17">COUNTIF(H6:H53,"P")</f>
        <v>0</v>
      </c>
      <c r="I65" s="29">
        <f t="shared" si="17"/>
        <v>0</v>
      </c>
      <c r="J65" s="29">
        <f t="shared" si="17"/>
        <v>0</v>
      </c>
      <c r="K65" s="39">
        <f t="shared" si="17"/>
        <v>0</v>
      </c>
      <c r="L65" s="39">
        <f t="shared" si="17"/>
        <v>0</v>
      </c>
      <c r="M65" s="39">
        <f t="shared" si="17"/>
        <v>0</v>
      </c>
      <c r="N65" s="39">
        <f t="shared" si="17"/>
        <v>0</v>
      </c>
      <c r="O65" s="39">
        <f t="shared" si="17"/>
        <v>0</v>
      </c>
      <c r="P65" s="29">
        <f t="shared" si="17"/>
        <v>0</v>
      </c>
      <c r="Q65" s="29">
        <f t="shared" si="17"/>
        <v>0</v>
      </c>
      <c r="R65" s="29">
        <f t="shared" si="17"/>
        <v>0</v>
      </c>
      <c r="S65" s="29">
        <f t="shared" si="17"/>
        <v>0</v>
      </c>
      <c r="T65" s="29">
        <f t="shared" si="17"/>
        <v>0</v>
      </c>
      <c r="U65" s="29">
        <f t="shared" si="17"/>
        <v>0</v>
      </c>
      <c r="V65" s="29">
        <f t="shared" si="17"/>
        <v>0</v>
      </c>
      <c r="W65" s="29">
        <f t="shared" si="17"/>
        <v>0</v>
      </c>
      <c r="X65" s="29">
        <f t="shared" si="17"/>
        <v>0</v>
      </c>
      <c r="Y65" s="29">
        <f t="shared" si="17"/>
        <v>0</v>
      </c>
      <c r="Z65" s="29">
        <f t="shared" si="17"/>
        <v>0</v>
      </c>
      <c r="AA65" s="29">
        <f t="shared" si="17"/>
        <v>0</v>
      </c>
      <c r="AB65" s="29">
        <f t="shared" si="17"/>
        <v>0</v>
      </c>
      <c r="AC65" s="29">
        <f t="shared" si="17"/>
        <v>1</v>
      </c>
      <c r="AD65" s="29">
        <f t="shared" si="17"/>
        <v>0</v>
      </c>
      <c r="AE65" s="29">
        <f t="shared" si="17"/>
        <v>0</v>
      </c>
      <c r="AF65" s="29">
        <f t="shared" si="17"/>
        <v>0</v>
      </c>
      <c r="AG65" s="29"/>
      <c r="AH65" s="29"/>
      <c r="AI65" s="29"/>
      <c r="AJ65" s="29">
        <f>COUNTIF(AJ6:AJ53,"P")</f>
        <v>0</v>
      </c>
      <c r="AK65" s="29"/>
      <c r="AL65" s="21"/>
      <c r="AM65" s="21"/>
      <c r="AN65" s="21"/>
      <c r="AO65" s="21"/>
      <c r="AP65" s="21"/>
      <c r="AQ65" s="21"/>
      <c r="AR65" s="21"/>
      <c r="AS65" s="21"/>
      <c r="AT65" s="21"/>
      <c r="AU65" s="21"/>
      <c r="AV65" s="109"/>
      <c r="AW65" s="109"/>
      <c r="AX65" s="109"/>
      <c r="AY65" s="21"/>
      <c r="BA65" s="21"/>
    </row>
    <row r="66" spans="1:53" x14ac:dyDescent="0.2">
      <c r="C66" s="44" t="s">
        <v>99</v>
      </c>
      <c r="D66" s="44"/>
      <c r="E66" s="44"/>
      <c r="H66" s="44">
        <f t="shared" ref="H66:AF66" si="18">COUNTIF(H54:H55,"S")</f>
        <v>0</v>
      </c>
      <c r="I66" s="44">
        <f t="shared" si="18"/>
        <v>0</v>
      </c>
      <c r="J66" s="44">
        <f t="shared" si="18"/>
        <v>0</v>
      </c>
      <c r="K66" s="45">
        <f t="shared" si="18"/>
        <v>0</v>
      </c>
      <c r="L66" s="45">
        <f t="shared" si="18"/>
        <v>0</v>
      </c>
      <c r="M66" s="45">
        <f t="shared" si="18"/>
        <v>0</v>
      </c>
      <c r="N66" s="45">
        <f t="shared" si="18"/>
        <v>0</v>
      </c>
      <c r="O66" s="45">
        <f t="shared" si="18"/>
        <v>0</v>
      </c>
      <c r="P66" s="44">
        <f t="shared" si="18"/>
        <v>0</v>
      </c>
      <c r="Q66" s="44">
        <f t="shared" si="18"/>
        <v>0</v>
      </c>
      <c r="R66" s="44">
        <f t="shared" si="18"/>
        <v>0</v>
      </c>
      <c r="S66" s="44">
        <f t="shared" si="18"/>
        <v>0</v>
      </c>
      <c r="T66" s="44">
        <f t="shared" si="18"/>
        <v>0</v>
      </c>
      <c r="U66" s="44">
        <f t="shared" si="18"/>
        <v>0</v>
      </c>
      <c r="V66" s="44">
        <f t="shared" si="18"/>
        <v>0</v>
      </c>
      <c r="W66" s="44">
        <f t="shared" si="18"/>
        <v>0</v>
      </c>
      <c r="X66" s="44">
        <f t="shared" si="18"/>
        <v>0</v>
      </c>
      <c r="Y66" s="44">
        <f t="shared" si="18"/>
        <v>0</v>
      </c>
      <c r="Z66" s="44">
        <f t="shared" si="18"/>
        <v>0</v>
      </c>
      <c r="AA66" s="44">
        <f t="shared" si="18"/>
        <v>0</v>
      </c>
      <c r="AB66" s="44">
        <f t="shared" si="18"/>
        <v>0</v>
      </c>
      <c r="AC66" s="44">
        <f t="shared" si="18"/>
        <v>0</v>
      </c>
      <c r="AD66" s="44">
        <f t="shared" si="18"/>
        <v>0</v>
      </c>
      <c r="AE66" s="44">
        <f t="shared" si="18"/>
        <v>0</v>
      </c>
      <c r="AF66" s="44">
        <f t="shared" si="18"/>
        <v>0</v>
      </c>
      <c r="AG66" s="44"/>
      <c r="AH66" s="44"/>
      <c r="AI66" s="44"/>
      <c r="AJ66" s="44">
        <f>COUNTIF(AJ54:AJ55,"S")</f>
        <v>0</v>
      </c>
      <c r="AK66" s="44"/>
      <c r="AO66" s="21"/>
      <c r="AP66" s="21"/>
      <c r="AQ66" s="21"/>
      <c r="AR66" s="21"/>
      <c r="AS66" s="21"/>
      <c r="AT66" s="21"/>
      <c r="AU66" s="21"/>
      <c r="AV66" s="109"/>
      <c r="AX66" s="109"/>
    </row>
    <row r="67" spans="1:53" x14ac:dyDescent="0.2">
      <c r="C67" s="44" t="s">
        <v>100</v>
      </c>
      <c r="D67" s="44"/>
      <c r="E67" s="44"/>
      <c r="H67" s="44">
        <f t="shared" ref="H67:AF67" si="19">COUNTIF(H54:H55,"UP")</f>
        <v>0</v>
      </c>
      <c r="I67" s="44">
        <f t="shared" si="19"/>
        <v>0</v>
      </c>
      <c r="J67" s="44">
        <f t="shared" si="19"/>
        <v>0</v>
      </c>
      <c r="K67" s="45">
        <f t="shared" si="19"/>
        <v>0</v>
      </c>
      <c r="L67" s="45">
        <f t="shared" si="19"/>
        <v>0</v>
      </c>
      <c r="M67" s="45">
        <f t="shared" si="19"/>
        <v>0</v>
      </c>
      <c r="N67" s="45">
        <f t="shared" si="19"/>
        <v>0</v>
      </c>
      <c r="O67" s="45">
        <f t="shared" si="19"/>
        <v>0</v>
      </c>
      <c r="P67" s="44">
        <f t="shared" si="19"/>
        <v>0</v>
      </c>
      <c r="Q67" s="44">
        <f t="shared" si="19"/>
        <v>0</v>
      </c>
      <c r="R67" s="44">
        <f t="shared" si="19"/>
        <v>0</v>
      </c>
      <c r="S67" s="44">
        <f t="shared" si="19"/>
        <v>0</v>
      </c>
      <c r="T67" s="44">
        <f t="shared" si="19"/>
        <v>0</v>
      </c>
      <c r="U67" s="44">
        <f t="shared" si="19"/>
        <v>0</v>
      </c>
      <c r="V67" s="44">
        <f t="shared" si="19"/>
        <v>0</v>
      </c>
      <c r="W67" s="44">
        <f t="shared" si="19"/>
        <v>0</v>
      </c>
      <c r="X67" s="44">
        <f t="shared" si="19"/>
        <v>0</v>
      </c>
      <c r="Y67" s="44">
        <f t="shared" si="19"/>
        <v>0</v>
      </c>
      <c r="Z67" s="44">
        <f t="shared" si="19"/>
        <v>0</v>
      </c>
      <c r="AA67" s="44">
        <f t="shared" si="19"/>
        <v>0</v>
      </c>
      <c r="AB67" s="44">
        <f t="shared" si="19"/>
        <v>0</v>
      </c>
      <c r="AC67" s="44">
        <f t="shared" si="19"/>
        <v>0</v>
      </c>
      <c r="AD67" s="44">
        <f t="shared" si="19"/>
        <v>0</v>
      </c>
      <c r="AE67" s="44">
        <f t="shared" si="19"/>
        <v>0</v>
      </c>
      <c r="AF67" s="44">
        <f t="shared" si="19"/>
        <v>0</v>
      </c>
      <c r="AG67" s="44"/>
      <c r="AH67" s="44"/>
      <c r="AI67" s="44"/>
      <c r="AJ67" s="44">
        <f>COUNTIF(AJ54:AJ55,"UP")</f>
        <v>0</v>
      </c>
      <c r="AK67" s="44"/>
      <c r="AO67" s="21"/>
      <c r="AP67" s="21"/>
      <c r="AQ67" s="21"/>
      <c r="AR67" s="21"/>
      <c r="AS67" s="21"/>
      <c r="AT67" s="21"/>
      <c r="AU67" s="21"/>
      <c r="AV67" s="109"/>
      <c r="AX67" s="109"/>
    </row>
    <row r="68" spans="1:53" x14ac:dyDescent="0.2">
      <c r="C68" s="30" t="s">
        <v>101</v>
      </c>
      <c r="D68" s="30"/>
      <c r="E68" s="30"/>
      <c r="H68" s="30">
        <f t="shared" ref="H68:AF68" si="20">COUNTIF(H54:H56,"S85")</f>
        <v>0</v>
      </c>
      <c r="I68" s="30">
        <f t="shared" si="20"/>
        <v>0</v>
      </c>
      <c r="J68" s="30">
        <f t="shared" si="20"/>
        <v>0</v>
      </c>
      <c r="K68" s="40">
        <f t="shared" si="20"/>
        <v>0</v>
      </c>
      <c r="L68" s="40">
        <f t="shared" si="20"/>
        <v>0</v>
      </c>
      <c r="M68" s="40">
        <f t="shared" si="20"/>
        <v>0</v>
      </c>
      <c r="N68" s="40">
        <f t="shared" si="20"/>
        <v>0</v>
      </c>
      <c r="O68" s="40">
        <f t="shared" si="20"/>
        <v>0</v>
      </c>
      <c r="P68" s="30">
        <f t="shared" si="20"/>
        <v>0</v>
      </c>
      <c r="Q68" s="30">
        <f t="shared" si="20"/>
        <v>0</v>
      </c>
      <c r="R68" s="30">
        <f t="shared" si="20"/>
        <v>0</v>
      </c>
      <c r="S68" s="30">
        <f t="shared" si="20"/>
        <v>0</v>
      </c>
      <c r="T68" s="30">
        <f t="shared" si="20"/>
        <v>0</v>
      </c>
      <c r="U68" s="30">
        <f t="shared" si="20"/>
        <v>0</v>
      </c>
      <c r="V68" s="30">
        <f t="shared" si="20"/>
        <v>0</v>
      </c>
      <c r="W68" s="30">
        <f t="shared" si="20"/>
        <v>0</v>
      </c>
      <c r="X68" s="30">
        <f t="shared" si="20"/>
        <v>0</v>
      </c>
      <c r="Y68" s="30">
        <f t="shared" si="20"/>
        <v>0</v>
      </c>
      <c r="Z68" s="30">
        <f t="shared" si="20"/>
        <v>0</v>
      </c>
      <c r="AA68" s="30">
        <f t="shared" si="20"/>
        <v>0</v>
      </c>
      <c r="AB68" s="30">
        <f t="shared" si="20"/>
        <v>0</v>
      </c>
      <c r="AC68" s="30">
        <f t="shared" si="20"/>
        <v>0</v>
      </c>
      <c r="AD68" s="30">
        <f t="shared" si="20"/>
        <v>0</v>
      </c>
      <c r="AE68" s="30">
        <f t="shared" si="20"/>
        <v>0</v>
      </c>
      <c r="AF68" s="30">
        <f t="shared" si="20"/>
        <v>0</v>
      </c>
      <c r="AG68" s="30"/>
      <c r="AH68" s="30"/>
      <c r="AI68" s="30"/>
      <c r="AJ68" s="30">
        <f>COUNTIF(AJ54:AJ56,"S85")</f>
        <v>0</v>
      </c>
      <c r="AK68" s="30"/>
      <c r="AO68" s="21"/>
      <c r="AP68" s="21"/>
      <c r="AQ68" s="21"/>
      <c r="AR68" s="21"/>
      <c r="AS68" s="21"/>
      <c r="AT68" s="21"/>
      <c r="AU68" s="21"/>
      <c r="AV68" s="109"/>
      <c r="AX68" s="109"/>
    </row>
    <row r="69" spans="1:53" x14ac:dyDescent="0.2">
      <c r="C69" s="3" t="s">
        <v>102</v>
      </c>
      <c r="AO69" s="21"/>
      <c r="AP69" s="21"/>
      <c r="AQ69" s="21"/>
      <c r="AR69" s="21"/>
      <c r="AS69" s="21"/>
      <c r="AT69" s="21"/>
      <c r="AU69" s="21"/>
      <c r="AV69" s="109"/>
      <c r="AX69" s="109"/>
    </row>
    <row r="70" spans="1:53" x14ac:dyDescent="0.2">
      <c r="C70" s="3" t="s">
        <v>103</v>
      </c>
      <c r="D70" s="33" t="s">
        <v>104</v>
      </c>
      <c r="E70" s="33"/>
      <c r="AO70" s="21"/>
      <c r="AP70" s="21"/>
      <c r="AQ70" s="21"/>
      <c r="AR70" s="21"/>
      <c r="AS70" s="21"/>
      <c r="AT70" s="21"/>
      <c r="AU70" s="21"/>
      <c r="AV70" s="109"/>
      <c r="AX70" s="109"/>
    </row>
    <row r="71" spans="1:53" x14ac:dyDescent="0.2">
      <c r="C71" s="3" t="s">
        <v>105</v>
      </c>
      <c r="AO71" s="21"/>
      <c r="AP71" s="21"/>
      <c r="AQ71" s="21"/>
      <c r="AR71" s="21"/>
      <c r="AS71" s="21"/>
      <c r="AT71" s="21"/>
      <c r="AU71" s="21"/>
      <c r="AV71" s="109"/>
      <c r="AX71" s="109"/>
    </row>
    <row r="72" spans="1:53" x14ac:dyDescent="0.2">
      <c r="C72" s="3" t="s">
        <v>106</v>
      </c>
      <c r="AO72" s="21"/>
      <c r="AP72" s="21"/>
      <c r="AQ72" s="21"/>
      <c r="AR72" s="21"/>
      <c r="AS72" s="21"/>
      <c r="AT72" s="21"/>
      <c r="AU72" s="21"/>
      <c r="AV72" s="109"/>
      <c r="AX72" s="109"/>
    </row>
    <row r="73" spans="1:53" x14ac:dyDescent="0.2">
      <c r="C73" s="3" t="s">
        <v>107</v>
      </c>
      <c r="AO73" s="21"/>
      <c r="AP73" s="21"/>
      <c r="AQ73" s="21"/>
      <c r="AR73" s="21"/>
      <c r="AS73" s="21"/>
      <c r="AT73" s="21"/>
      <c r="AU73" s="21"/>
      <c r="AV73" s="109"/>
      <c r="AX73" s="109"/>
    </row>
    <row r="74" spans="1:53" x14ac:dyDescent="0.2">
      <c r="C74" s="3" t="s">
        <v>108</v>
      </c>
      <c r="AO74" s="21"/>
      <c r="AP74" s="21"/>
      <c r="AQ74" s="21"/>
      <c r="AR74" s="21"/>
      <c r="AS74" s="21"/>
      <c r="AT74" s="21"/>
      <c r="AU74" s="21"/>
      <c r="AV74" s="109"/>
      <c r="AX74" s="109"/>
    </row>
    <row r="75" spans="1:53" x14ac:dyDescent="0.2">
      <c r="C75" s="3" t="s">
        <v>109</v>
      </c>
      <c r="AO75" s="21"/>
      <c r="AP75" s="21"/>
      <c r="AQ75" s="21"/>
      <c r="AR75" s="21"/>
      <c r="AS75" s="21"/>
      <c r="AT75" s="21"/>
      <c r="AU75" s="21"/>
      <c r="AV75" s="109"/>
      <c r="AX75" s="109"/>
    </row>
    <row r="76" spans="1:53" x14ac:dyDescent="0.2">
      <c r="C76" s="3" t="s">
        <v>110</v>
      </c>
      <c r="AO76" s="21"/>
      <c r="AP76" s="21"/>
      <c r="AQ76" s="21"/>
      <c r="AR76" s="21"/>
      <c r="AS76" s="21"/>
      <c r="AT76" s="21"/>
      <c r="AU76" s="21"/>
      <c r="AV76" s="109"/>
      <c r="AX76" s="109"/>
    </row>
    <row r="77" spans="1:53" x14ac:dyDescent="0.2">
      <c r="C77" s="3" t="s">
        <v>111</v>
      </c>
      <c r="AO77" s="21"/>
      <c r="AP77" s="21"/>
      <c r="AQ77" s="21"/>
      <c r="AR77" s="21"/>
      <c r="AS77" s="21"/>
      <c r="AT77" s="21"/>
      <c r="AU77" s="21"/>
      <c r="AV77" s="109"/>
      <c r="AX77" s="109"/>
    </row>
    <row r="78" spans="1:53" x14ac:dyDescent="0.2">
      <c r="C78" s="3" t="s">
        <v>112</v>
      </c>
      <c r="AO78" s="21"/>
      <c r="AP78" s="21"/>
      <c r="AQ78" s="21"/>
      <c r="AR78" s="21"/>
      <c r="AS78" s="21"/>
      <c r="AT78" s="21"/>
      <c r="AU78" s="21"/>
      <c r="AV78" s="109"/>
      <c r="AX78" s="109"/>
    </row>
    <row r="79" spans="1:53" x14ac:dyDescent="0.2">
      <c r="C79" s="3" t="s">
        <v>113</v>
      </c>
      <c r="AO79" s="21"/>
      <c r="AP79" s="21"/>
      <c r="AQ79" s="21"/>
      <c r="AR79" s="21"/>
      <c r="AS79" s="21"/>
      <c r="AT79" s="21"/>
      <c r="AU79" s="21"/>
      <c r="AV79" s="109"/>
      <c r="AX79" s="109"/>
    </row>
    <row r="80" spans="1:53" x14ac:dyDescent="0.2">
      <c r="C80" s="91" t="s">
        <v>114</v>
      </c>
      <c r="AO80" s="21"/>
      <c r="AP80" s="21"/>
      <c r="AQ80" s="21"/>
      <c r="AR80" s="21"/>
      <c r="AS80" s="21"/>
      <c r="AT80" s="21"/>
      <c r="AU80" s="21"/>
      <c r="AV80" s="109"/>
      <c r="AX80" s="109"/>
    </row>
    <row r="81" spans="41:50" x14ac:dyDescent="0.2">
      <c r="AO81" s="21"/>
      <c r="AP81" s="21"/>
      <c r="AQ81" s="21"/>
      <c r="AR81" s="21"/>
      <c r="AS81" s="21"/>
      <c r="AT81" s="21"/>
      <c r="AU81" s="21"/>
      <c r="AV81" s="109"/>
      <c r="AX81" s="109"/>
    </row>
  </sheetData>
  <autoFilter ref="A6:BA6"/>
  <mergeCells count="9">
    <mergeCell ref="BA4:BA6"/>
    <mergeCell ref="BB4:BB6"/>
    <mergeCell ref="H1:I1"/>
    <mergeCell ref="A4:A6"/>
    <mergeCell ref="C4:C6"/>
    <mergeCell ref="D4:D6"/>
    <mergeCell ref="E4:E6"/>
    <mergeCell ref="F4:F6"/>
    <mergeCell ref="G4:G6"/>
  </mergeCells>
  <conditionalFormatting sqref="H4:AK53">
    <cfRule type="expression" dxfId="46" priority="4">
      <formula>AND(H$6="XMS",WEEKDAY(H$4,2)&lt;6)</formula>
    </cfRule>
    <cfRule type="expression" dxfId="45" priority="5">
      <formula>H$6="HLD"</formula>
    </cfRule>
    <cfRule type="expression" dxfId="44" priority="6" stopIfTrue="1">
      <formula>OR(H$6="OFF",AND(H$6="XMS",WEEKDAY(H$4,2)&gt;5))</formula>
    </cfRule>
  </conditionalFormatting>
  <conditionalFormatting sqref="BB1:BB6 BB54:BB1048576">
    <cfRule type="cellIs" dxfId="43" priority="7" operator="greaterThan">
      <formula>40</formula>
    </cfRule>
  </conditionalFormatting>
  <dataValidations count="1">
    <dataValidation allowBlank="1" showErrorMessage="1" sqref="D19 D22:D33 D44:D54"/>
  </dataValidations>
  <pageMargins left="0.5" right="0" top="0" bottom="0" header="0" footer="0"/>
  <pageSetup paperSize="9" scale="6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7"/>
  <sheetViews>
    <sheetView zoomScale="70" zoomScaleNormal="70" zoomScaleSheetLayoutView="80" workbookViewId="0">
      <pane xSplit="7" ySplit="7" topLeftCell="H8" activePane="bottomRight" state="frozen"/>
      <selection pane="topRight" activeCell="M115" sqref="M115"/>
      <selection pane="bottomLeft" activeCell="M115" sqref="M115"/>
      <selection pane="bottomRight" activeCell="M115" sqref="M115"/>
    </sheetView>
  </sheetViews>
  <sheetFormatPr defaultColWidth="8.5703125" defaultRowHeight="15" x14ac:dyDescent="0.25"/>
  <cols>
    <col min="1" max="1" width="1.5703125" style="169" customWidth="1"/>
    <col min="2" max="2" width="0.5703125" style="136" customWidth="1"/>
    <col min="3" max="3" width="5.42578125" style="134" customWidth="1"/>
    <col min="4" max="4" width="20.42578125" style="135" customWidth="1"/>
    <col min="5" max="5" width="23.5703125" style="136" customWidth="1"/>
    <col min="6" max="6" width="11.5703125" style="136" customWidth="1"/>
    <col min="7" max="7" width="24.5703125" style="136" customWidth="1"/>
    <col min="8" max="8" width="10.5703125" style="134" customWidth="1"/>
    <col min="9" max="9" width="11.5703125" style="134" customWidth="1"/>
    <col min="10" max="10" width="12" style="134" customWidth="1"/>
    <col min="11" max="11" width="13.5703125" style="134" customWidth="1"/>
    <col min="12" max="12" width="14" style="137" customWidth="1"/>
    <col min="13" max="13" width="12.42578125" style="137" customWidth="1"/>
    <col min="14" max="14" width="23.5703125" style="177" customWidth="1"/>
    <col min="15" max="15" width="17.42578125" style="177" customWidth="1"/>
    <col min="16" max="16" width="16.5703125" style="136" customWidth="1"/>
    <col min="17" max="17" width="15.5703125" style="136" customWidth="1"/>
    <col min="18" max="18" width="14.42578125" style="136" bestFit="1" customWidth="1"/>
    <col min="19" max="19" width="62.5703125" style="136" customWidth="1"/>
    <col min="20" max="20" width="27.42578125" style="136" customWidth="1"/>
    <col min="21" max="21" width="0.5703125" style="136" customWidth="1"/>
    <col min="22" max="16384" width="8.5703125" style="136"/>
  </cols>
  <sheetData>
    <row r="1" spans="3:20" s="169" customFormat="1" ht="5.0999999999999996" customHeight="1" x14ac:dyDescent="0.25">
      <c r="C1" s="170"/>
      <c r="D1" s="171"/>
      <c r="E1" s="169" t="s">
        <v>115</v>
      </c>
      <c r="H1" s="170"/>
      <c r="I1" s="170"/>
      <c r="J1" s="170"/>
      <c r="K1" s="170"/>
      <c r="L1" s="172"/>
      <c r="M1" s="172"/>
      <c r="N1" s="176"/>
      <c r="O1" s="176"/>
    </row>
    <row r="2" spans="3:20" ht="5.0999999999999996" customHeight="1" x14ac:dyDescent="0.25"/>
    <row r="3" spans="3:20" ht="39" customHeight="1" x14ac:dyDescent="0.25">
      <c r="C3" s="212" t="s">
        <v>116</v>
      </c>
      <c r="D3" s="212"/>
      <c r="E3" s="212"/>
      <c r="F3" s="212"/>
      <c r="G3" s="212"/>
      <c r="H3" s="212"/>
      <c r="I3" s="212"/>
      <c r="J3" s="212"/>
      <c r="K3" s="212"/>
      <c r="L3" s="212"/>
      <c r="M3" s="212"/>
      <c r="N3" s="212"/>
      <c r="O3" s="212"/>
      <c r="P3" s="212"/>
      <c r="Q3" s="212"/>
      <c r="R3" s="212"/>
      <c r="S3" s="212"/>
    </row>
    <row r="4" spans="3:20" ht="5.0999999999999996" customHeight="1" x14ac:dyDescent="0.25"/>
    <row r="5" spans="3:20" ht="18" customHeight="1" x14ac:dyDescent="0.25">
      <c r="C5" s="136" t="s">
        <v>117</v>
      </c>
      <c r="D5" s="138"/>
      <c r="E5" s="139">
        <v>44659</v>
      </c>
      <c r="S5" s="140" t="s">
        <v>118</v>
      </c>
      <c r="T5" s="134" t="s">
        <v>119</v>
      </c>
    </row>
    <row r="6" spans="3:20" ht="5.0999999999999996" customHeight="1" x14ac:dyDescent="0.25"/>
    <row r="7" spans="3:20" ht="45" customHeight="1" x14ac:dyDescent="0.25">
      <c r="C7" s="141" t="s">
        <v>120</v>
      </c>
      <c r="D7" s="141" t="s">
        <v>121</v>
      </c>
      <c r="E7" s="141" t="s">
        <v>122</v>
      </c>
      <c r="F7" s="141" t="s">
        <v>123</v>
      </c>
      <c r="G7" s="141" t="s">
        <v>124</v>
      </c>
      <c r="H7" s="141" t="s">
        <v>125</v>
      </c>
      <c r="I7" s="141" t="s">
        <v>126</v>
      </c>
      <c r="J7" s="141" t="s">
        <v>127</v>
      </c>
      <c r="K7" s="141" t="s">
        <v>128</v>
      </c>
      <c r="L7" s="142" t="s">
        <v>129</v>
      </c>
      <c r="M7" s="142" t="s">
        <v>130</v>
      </c>
      <c r="N7" s="142" t="s">
        <v>131</v>
      </c>
      <c r="O7" s="178" t="s">
        <v>132</v>
      </c>
      <c r="P7" s="141" t="s">
        <v>133</v>
      </c>
      <c r="Q7" s="141" t="s">
        <v>134</v>
      </c>
      <c r="R7" s="141" t="s">
        <v>135</v>
      </c>
      <c r="S7" s="141" t="s">
        <v>136</v>
      </c>
      <c r="T7" s="141" t="s">
        <v>137</v>
      </c>
    </row>
    <row r="8" spans="3:20" ht="18" customHeight="1" x14ac:dyDescent="0.25">
      <c r="C8" s="143">
        <v>1</v>
      </c>
      <c r="D8" s="144">
        <v>10019384</v>
      </c>
      <c r="E8" s="145" t="s">
        <v>38</v>
      </c>
      <c r="F8" s="145" t="s">
        <v>40</v>
      </c>
      <c r="G8" s="145" t="s">
        <v>39</v>
      </c>
      <c r="H8" s="146" t="s">
        <v>138</v>
      </c>
      <c r="I8" s="147">
        <v>29831</v>
      </c>
      <c r="J8" s="146" t="s">
        <v>139</v>
      </c>
      <c r="K8" s="146" t="s">
        <v>140</v>
      </c>
      <c r="L8" s="148">
        <v>44368</v>
      </c>
      <c r="M8" s="148"/>
      <c r="N8" s="179"/>
      <c r="O8" s="179"/>
      <c r="P8" s="149" t="s">
        <v>141</v>
      </c>
      <c r="Q8" s="149" t="s">
        <v>142</v>
      </c>
      <c r="R8" s="149" t="s">
        <v>143</v>
      </c>
      <c r="S8" s="149" t="s">
        <v>144</v>
      </c>
      <c r="T8" s="145"/>
    </row>
    <row r="9" spans="3:20" ht="18" customHeight="1" x14ac:dyDescent="0.25">
      <c r="C9" s="143">
        <v>2</v>
      </c>
      <c r="D9" s="144">
        <v>90021508</v>
      </c>
      <c r="E9" s="145" t="s">
        <v>43</v>
      </c>
      <c r="F9" s="145" t="s">
        <v>40</v>
      </c>
      <c r="G9" s="145" t="s">
        <v>44</v>
      </c>
      <c r="H9" s="146" t="s">
        <v>138</v>
      </c>
      <c r="I9" s="147">
        <v>33825</v>
      </c>
      <c r="J9" s="146" t="s">
        <v>145</v>
      </c>
      <c r="K9" s="146" t="s">
        <v>140</v>
      </c>
      <c r="L9" s="148">
        <v>43080</v>
      </c>
      <c r="M9" s="148"/>
      <c r="N9" s="179"/>
      <c r="O9" s="179"/>
      <c r="P9" s="149" t="s">
        <v>146</v>
      </c>
      <c r="Q9" s="149" t="s">
        <v>146</v>
      </c>
      <c r="R9" s="150" t="s">
        <v>147</v>
      </c>
      <c r="S9" s="149" t="s">
        <v>148</v>
      </c>
      <c r="T9" s="145"/>
    </row>
    <row r="10" spans="3:20" ht="18" customHeight="1" x14ac:dyDescent="0.25">
      <c r="C10" s="143">
        <v>3</v>
      </c>
      <c r="D10" s="144">
        <v>86001557</v>
      </c>
      <c r="E10" s="145" t="s">
        <v>48</v>
      </c>
      <c r="F10" s="145" t="s">
        <v>40</v>
      </c>
      <c r="G10" s="145" t="s">
        <v>149</v>
      </c>
      <c r="H10" s="146" t="s">
        <v>138</v>
      </c>
      <c r="I10" s="147">
        <v>28058</v>
      </c>
      <c r="J10" s="146" t="s">
        <v>150</v>
      </c>
      <c r="K10" s="146" t="s">
        <v>140</v>
      </c>
      <c r="L10" s="148">
        <v>36318</v>
      </c>
      <c r="M10" s="148"/>
      <c r="N10" s="179"/>
      <c r="O10" s="179"/>
      <c r="P10" s="150" t="s">
        <v>151</v>
      </c>
      <c r="Q10" s="150" t="s">
        <v>142</v>
      </c>
      <c r="R10" s="150" t="s">
        <v>143</v>
      </c>
      <c r="S10" s="149" t="s">
        <v>152</v>
      </c>
      <c r="T10" s="145"/>
    </row>
    <row r="11" spans="3:20" ht="18" customHeight="1" x14ac:dyDescent="0.25">
      <c r="C11" s="143">
        <v>4</v>
      </c>
      <c r="D11" s="144">
        <v>86001555</v>
      </c>
      <c r="E11" s="145" t="s">
        <v>76</v>
      </c>
      <c r="F11" s="145" t="s">
        <v>40</v>
      </c>
      <c r="G11" s="145" t="s">
        <v>149</v>
      </c>
      <c r="H11" s="146" t="s">
        <v>138</v>
      </c>
      <c r="I11" s="147">
        <v>24980</v>
      </c>
      <c r="J11" s="146" t="s">
        <v>153</v>
      </c>
      <c r="K11" s="146" t="s">
        <v>140</v>
      </c>
      <c r="L11" s="148">
        <v>37196</v>
      </c>
      <c r="M11" s="148"/>
      <c r="N11" s="179"/>
      <c r="O11" s="179"/>
      <c r="P11" s="150" t="s">
        <v>154</v>
      </c>
      <c r="Q11" s="150" t="s">
        <v>142</v>
      </c>
      <c r="R11" s="150" t="s">
        <v>143</v>
      </c>
      <c r="S11" s="149" t="s">
        <v>155</v>
      </c>
      <c r="T11" s="145"/>
    </row>
    <row r="12" spans="3:20" ht="18" customHeight="1" x14ac:dyDescent="0.25">
      <c r="C12" s="143">
        <v>5</v>
      </c>
      <c r="D12" s="144">
        <v>86001562</v>
      </c>
      <c r="E12" s="145" t="s">
        <v>45</v>
      </c>
      <c r="F12" s="145" t="s">
        <v>40</v>
      </c>
      <c r="G12" s="145" t="s">
        <v>156</v>
      </c>
      <c r="H12" s="146" t="s">
        <v>138</v>
      </c>
      <c r="I12" s="147">
        <v>27038</v>
      </c>
      <c r="J12" s="146" t="s">
        <v>157</v>
      </c>
      <c r="K12" s="146" t="s">
        <v>140</v>
      </c>
      <c r="L12" s="148">
        <v>38139</v>
      </c>
      <c r="M12" s="148"/>
      <c r="N12" s="179"/>
      <c r="O12" s="179"/>
      <c r="P12" s="150" t="s">
        <v>141</v>
      </c>
      <c r="Q12" s="150" t="s">
        <v>142</v>
      </c>
      <c r="R12" s="150" t="s">
        <v>143</v>
      </c>
      <c r="S12" s="149" t="s">
        <v>158</v>
      </c>
      <c r="T12" s="145"/>
    </row>
    <row r="13" spans="3:20" ht="18" customHeight="1" x14ac:dyDescent="0.25">
      <c r="C13" s="143">
        <v>6</v>
      </c>
      <c r="D13" s="144">
        <v>86001550</v>
      </c>
      <c r="E13" s="145" t="s">
        <v>73</v>
      </c>
      <c r="F13" s="145" t="s">
        <v>40</v>
      </c>
      <c r="G13" s="145" t="s">
        <v>159</v>
      </c>
      <c r="H13" s="146" t="s">
        <v>138</v>
      </c>
      <c r="I13" s="147">
        <v>29410</v>
      </c>
      <c r="J13" s="146" t="s">
        <v>160</v>
      </c>
      <c r="K13" s="146" t="s">
        <v>140</v>
      </c>
      <c r="L13" s="148">
        <v>36318</v>
      </c>
      <c r="M13" s="148"/>
      <c r="N13" s="179"/>
      <c r="O13" s="179"/>
      <c r="P13" s="150" t="s">
        <v>161</v>
      </c>
      <c r="Q13" s="150" t="s">
        <v>142</v>
      </c>
      <c r="R13" s="150" t="s">
        <v>143</v>
      </c>
      <c r="S13" s="149" t="s">
        <v>162</v>
      </c>
      <c r="T13" s="145"/>
    </row>
    <row r="14" spans="3:20" ht="18" customHeight="1" x14ac:dyDescent="0.25">
      <c r="C14" s="143">
        <v>7</v>
      </c>
      <c r="D14" s="144">
        <v>86001539</v>
      </c>
      <c r="E14" s="145" t="s">
        <v>75</v>
      </c>
      <c r="F14" s="145" t="s">
        <v>40</v>
      </c>
      <c r="G14" s="145" t="s">
        <v>163</v>
      </c>
      <c r="H14" s="146" t="s">
        <v>138</v>
      </c>
      <c r="I14" s="147">
        <v>26703</v>
      </c>
      <c r="J14" s="146" t="s">
        <v>164</v>
      </c>
      <c r="K14" s="146" t="s">
        <v>140</v>
      </c>
      <c r="L14" s="148">
        <v>36161</v>
      </c>
      <c r="M14" s="148"/>
      <c r="N14" s="179"/>
      <c r="O14" s="179"/>
      <c r="P14" s="150" t="s">
        <v>154</v>
      </c>
      <c r="Q14" s="150" t="s">
        <v>142</v>
      </c>
      <c r="R14" s="150" t="s">
        <v>143</v>
      </c>
      <c r="S14" s="149" t="s">
        <v>165</v>
      </c>
      <c r="T14" s="145"/>
    </row>
    <row r="15" spans="3:20" ht="18" customHeight="1" x14ac:dyDescent="0.25">
      <c r="C15" s="143">
        <v>8</v>
      </c>
      <c r="D15" s="144">
        <v>90003879</v>
      </c>
      <c r="E15" s="145" t="s">
        <v>92</v>
      </c>
      <c r="F15" s="145" t="s">
        <v>40</v>
      </c>
      <c r="G15" s="145" t="s">
        <v>50</v>
      </c>
      <c r="H15" s="146" t="s">
        <v>138</v>
      </c>
      <c r="I15" s="147">
        <v>33970</v>
      </c>
      <c r="J15" s="146" t="s">
        <v>166</v>
      </c>
      <c r="K15" s="146" t="s">
        <v>140</v>
      </c>
      <c r="L15" s="148">
        <v>41730</v>
      </c>
      <c r="M15" s="148"/>
      <c r="N15" s="179"/>
      <c r="O15" s="179"/>
      <c r="P15" s="150" t="s">
        <v>167</v>
      </c>
      <c r="Q15" s="150" t="s">
        <v>168</v>
      </c>
      <c r="R15" s="150" t="s">
        <v>169</v>
      </c>
      <c r="S15" s="149" t="s">
        <v>170</v>
      </c>
      <c r="T15" s="145"/>
    </row>
    <row r="16" spans="3:20" ht="18" customHeight="1" x14ac:dyDescent="0.25">
      <c r="C16" s="143">
        <v>9</v>
      </c>
      <c r="D16" s="144">
        <v>90003867</v>
      </c>
      <c r="E16" s="145" t="s">
        <v>68</v>
      </c>
      <c r="F16" s="145" t="s">
        <v>40</v>
      </c>
      <c r="G16" s="145" t="s">
        <v>50</v>
      </c>
      <c r="H16" s="146" t="s">
        <v>138</v>
      </c>
      <c r="I16" s="147">
        <v>29458</v>
      </c>
      <c r="J16" s="146" t="s">
        <v>171</v>
      </c>
      <c r="K16" s="146" t="s">
        <v>140</v>
      </c>
      <c r="L16" s="148">
        <v>42095</v>
      </c>
      <c r="M16" s="148"/>
      <c r="N16" s="179"/>
      <c r="O16" s="179"/>
      <c r="P16" s="150" t="s">
        <v>172</v>
      </c>
      <c r="Q16" s="150" t="s">
        <v>142</v>
      </c>
      <c r="R16" s="150" t="s">
        <v>143</v>
      </c>
      <c r="S16" s="149" t="s">
        <v>173</v>
      </c>
      <c r="T16" s="145"/>
    </row>
    <row r="17" spans="3:20" ht="18" customHeight="1" x14ac:dyDescent="0.25">
      <c r="C17" s="143">
        <v>10</v>
      </c>
      <c r="D17" s="144">
        <v>90000845</v>
      </c>
      <c r="E17" s="145" t="s">
        <v>62</v>
      </c>
      <c r="F17" s="145" t="s">
        <v>40</v>
      </c>
      <c r="G17" s="145" t="s">
        <v>50</v>
      </c>
      <c r="H17" s="146" t="s">
        <v>138</v>
      </c>
      <c r="I17" s="147">
        <v>32310</v>
      </c>
      <c r="J17" s="146" t="s">
        <v>174</v>
      </c>
      <c r="K17" s="146" t="s">
        <v>140</v>
      </c>
      <c r="L17" s="148">
        <v>38973</v>
      </c>
      <c r="M17" s="148"/>
      <c r="N17" s="179"/>
      <c r="O17" s="179"/>
      <c r="P17" s="150" t="s">
        <v>175</v>
      </c>
      <c r="Q17" s="150" t="s">
        <v>142</v>
      </c>
      <c r="R17" s="150" t="s">
        <v>143</v>
      </c>
      <c r="S17" s="149" t="s">
        <v>176</v>
      </c>
      <c r="T17" s="145"/>
    </row>
    <row r="18" spans="3:20" ht="18" customHeight="1" x14ac:dyDescent="0.25">
      <c r="C18" s="143">
        <v>11</v>
      </c>
      <c r="D18" s="144">
        <v>86008626</v>
      </c>
      <c r="E18" s="145" t="s">
        <v>79</v>
      </c>
      <c r="F18" s="145" t="s">
        <v>40</v>
      </c>
      <c r="G18" s="145" t="s">
        <v>50</v>
      </c>
      <c r="H18" s="146" t="s">
        <v>138</v>
      </c>
      <c r="I18" s="147">
        <v>29375</v>
      </c>
      <c r="J18" s="146" t="s">
        <v>177</v>
      </c>
      <c r="K18" s="146" t="s">
        <v>140</v>
      </c>
      <c r="L18" s="148">
        <v>38840</v>
      </c>
      <c r="M18" s="148"/>
      <c r="N18" s="179"/>
      <c r="O18" s="179"/>
      <c r="P18" s="150" t="s">
        <v>178</v>
      </c>
      <c r="Q18" s="150" t="s">
        <v>142</v>
      </c>
      <c r="R18" s="150" t="s">
        <v>143</v>
      </c>
      <c r="S18" s="149" t="s">
        <v>179</v>
      </c>
      <c r="T18" s="145"/>
    </row>
    <row r="19" spans="3:20" ht="18" customHeight="1" x14ac:dyDescent="0.25">
      <c r="C19" s="143">
        <v>12</v>
      </c>
      <c r="D19" s="144">
        <v>86008630</v>
      </c>
      <c r="E19" s="145" t="s">
        <v>81</v>
      </c>
      <c r="F19" s="145" t="s">
        <v>40</v>
      </c>
      <c r="G19" s="145" t="s">
        <v>50</v>
      </c>
      <c r="H19" s="146" t="s">
        <v>138</v>
      </c>
      <c r="I19" s="147">
        <v>30065</v>
      </c>
      <c r="J19" s="146" t="s">
        <v>180</v>
      </c>
      <c r="K19" s="146" t="s">
        <v>140</v>
      </c>
      <c r="L19" s="148">
        <v>38992</v>
      </c>
      <c r="M19" s="148"/>
      <c r="N19" s="179"/>
      <c r="O19" s="179"/>
      <c r="P19" s="150" t="s">
        <v>181</v>
      </c>
      <c r="Q19" s="150" t="s">
        <v>142</v>
      </c>
      <c r="R19" s="150" t="s">
        <v>143</v>
      </c>
      <c r="S19" s="149" t="s">
        <v>182</v>
      </c>
      <c r="T19" s="145"/>
    </row>
    <row r="20" spans="3:20" ht="18" customHeight="1" x14ac:dyDescent="0.25">
      <c r="C20" s="143">
        <v>13</v>
      </c>
      <c r="D20" s="144">
        <v>86001547</v>
      </c>
      <c r="E20" s="145" t="s">
        <v>49</v>
      </c>
      <c r="F20" s="145" t="s">
        <v>40</v>
      </c>
      <c r="G20" s="145" t="s">
        <v>50</v>
      </c>
      <c r="H20" s="146" t="s">
        <v>138</v>
      </c>
      <c r="I20" s="147">
        <v>28206</v>
      </c>
      <c r="J20" s="146" t="s">
        <v>183</v>
      </c>
      <c r="K20" s="146" t="s">
        <v>140</v>
      </c>
      <c r="L20" s="148">
        <v>37196</v>
      </c>
      <c r="M20" s="148"/>
      <c r="N20" s="179"/>
      <c r="O20" s="179"/>
      <c r="P20" s="150" t="s">
        <v>151</v>
      </c>
      <c r="Q20" s="150" t="s">
        <v>142</v>
      </c>
      <c r="R20" s="150" t="s">
        <v>143</v>
      </c>
      <c r="S20" s="149" t="s">
        <v>152</v>
      </c>
      <c r="T20" s="145"/>
    </row>
    <row r="21" spans="3:20" ht="18" customHeight="1" x14ac:dyDescent="0.25">
      <c r="C21" s="143">
        <v>14</v>
      </c>
      <c r="D21" s="144">
        <v>86001560</v>
      </c>
      <c r="E21" s="145" t="s">
        <v>51</v>
      </c>
      <c r="F21" s="145" t="s">
        <v>40</v>
      </c>
      <c r="G21" s="145" t="s">
        <v>50</v>
      </c>
      <c r="H21" s="146" t="s">
        <v>138</v>
      </c>
      <c r="I21" s="147">
        <v>27557</v>
      </c>
      <c r="J21" s="146" t="s">
        <v>184</v>
      </c>
      <c r="K21" s="146" t="s">
        <v>140</v>
      </c>
      <c r="L21" s="148">
        <v>37956</v>
      </c>
      <c r="M21" s="148"/>
      <c r="N21" s="179"/>
      <c r="O21" s="179"/>
      <c r="P21" s="150" t="s">
        <v>185</v>
      </c>
      <c r="Q21" s="150" t="s">
        <v>142</v>
      </c>
      <c r="R21" s="150" t="s">
        <v>143</v>
      </c>
      <c r="S21" s="149" t="s">
        <v>186</v>
      </c>
      <c r="T21" s="145"/>
    </row>
    <row r="22" spans="3:20" ht="18" customHeight="1" x14ac:dyDescent="0.25">
      <c r="C22" s="143">
        <v>15</v>
      </c>
      <c r="D22" s="144">
        <v>86001548</v>
      </c>
      <c r="E22" s="145" t="s">
        <v>78</v>
      </c>
      <c r="F22" s="145" t="s">
        <v>40</v>
      </c>
      <c r="G22" s="145" t="s">
        <v>50</v>
      </c>
      <c r="H22" s="146" t="s">
        <v>138</v>
      </c>
      <c r="I22" s="147">
        <v>28320</v>
      </c>
      <c r="J22" s="146" t="s">
        <v>187</v>
      </c>
      <c r="K22" s="146" t="s">
        <v>140</v>
      </c>
      <c r="L22" s="148">
        <v>37196</v>
      </c>
      <c r="M22" s="148"/>
      <c r="N22" s="179"/>
      <c r="O22" s="179"/>
      <c r="P22" s="150" t="s">
        <v>188</v>
      </c>
      <c r="Q22" s="150" t="s">
        <v>142</v>
      </c>
      <c r="R22" s="150" t="s">
        <v>143</v>
      </c>
      <c r="S22" s="149" t="s">
        <v>189</v>
      </c>
      <c r="T22" s="145"/>
    </row>
    <row r="23" spans="3:20" ht="18" customHeight="1" x14ac:dyDescent="0.25">
      <c r="C23" s="143">
        <v>16</v>
      </c>
      <c r="D23" s="144">
        <v>86001549</v>
      </c>
      <c r="E23" s="145" t="s">
        <v>190</v>
      </c>
      <c r="F23" s="145" t="s">
        <v>40</v>
      </c>
      <c r="G23" s="145" t="s">
        <v>54</v>
      </c>
      <c r="H23" s="146" t="s">
        <v>138</v>
      </c>
      <c r="I23" s="147">
        <v>29024</v>
      </c>
      <c r="J23" s="146" t="s">
        <v>191</v>
      </c>
      <c r="K23" s="146" t="s">
        <v>140</v>
      </c>
      <c r="L23" s="148">
        <v>37074</v>
      </c>
      <c r="M23" s="148"/>
      <c r="N23" s="179"/>
      <c r="O23" s="179"/>
      <c r="P23" s="150" t="s">
        <v>192</v>
      </c>
      <c r="Q23" s="150" t="s">
        <v>142</v>
      </c>
      <c r="R23" s="150" t="s">
        <v>143</v>
      </c>
      <c r="S23" s="149" t="s">
        <v>193</v>
      </c>
      <c r="T23" s="145"/>
    </row>
    <row r="24" spans="3:20" ht="18" customHeight="1" x14ac:dyDescent="0.25">
      <c r="C24" s="143">
        <v>17</v>
      </c>
      <c r="D24" s="144">
        <v>86001558</v>
      </c>
      <c r="E24" s="145" t="s">
        <v>55</v>
      </c>
      <c r="F24" s="145" t="s">
        <v>40</v>
      </c>
      <c r="G24" s="145" t="s">
        <v>54</v>
      </c>
      <c r="H24" s="146" t="s">
        <v>138</v>
      </c>
      <c r="I24" s="147">
        <v>25429</v>
      </c>
      <c r="J24" s="146" t="s">
        <v>194</v>
      </c>
      <c r="K24" s="146" t="s">
        <v>140</v>
      </c>
      <c r="L24" s="148">
        <v>37347</v>
      </c>
      <c r="M24" s="148"/>
      <c r="N24" s="179"/>
      <c r="O24" s="179"/>
      <c r="P24" s="150" t="s">
        <v>154</v>
      </c>
      <c r="Q24" s="150" t="s">
        <v>142</v>
      </c>
      <c r="R24" s="150" t="s">
        <v>143</v>
      </c>
      <c r="S24" s="149" t="s">
        <v>195</v>
      </c>
      <c r="T24" s="145"/>
    </row>
    <row r="25" spans="3:20" ht="18" customHeight="1" x14ac:dyDescent="0.25">
      <c r="C25" s="143">
        <v>18</v>
      </c>
      <c r="D25" s="144">
        <v>86001559</v>
      </c>
      <c r="E25" s="145" t="s">
        <v>56</v>
      </c>
      <c r="F25" s="145" t="s">
        <v>40</v>
      </c>
      <c r="G25" s="145" t="s">
        <v>54</v>
      </c>
      <c r="H25" s="146" t="s">
        <v>138</v>
      </c>
      <c r="I25" s="147">
        <v>26167</v>
      </c>
      <c r="J25" s="146" t="s">
        <v>196</v>
      </c>
      <c r="K25" s="146" t="s">
        <v>140</v>
      </c>
      <c r="L25" s="148">
        <v>37347</v>
      </c>
      <c r="M25" s="148"/>
      <c r="N25" s="179"/>
      <c r="O25" s="179"/>
      <c r="P25" s="150" t="s">
        <v>197</v>
      </c>
      <c r="Q25" s="150" t="s">
        <v>142</v>
      </c>
      <c r="R25" s="150" t="s">
        <v>143</v>
      </c>
      <c r="S25" s="149" t="s">
        <v>198</v>
      </c>
      <c r="T25" s="145"/>
    </row>
    <row r="26" spans="3:20" ht="18" customHeight="1" x14ac:dyDescent="0.25">
      <c r="C26" s="143">
        <v>19</v>
      </c>
      <c r="D26" s="144">
        <v>86001563</v>
      </c>
      <c r="E26" s="145" t="s">
        <v>57</v>
      </c>
      <c r="F26" s="145" t="s">
        <v>40</v>
      </c>
      <c r="G26" s="145" t="s">
        <v>54</v>
      </c>
      <c r="H26" s="146" t="s">
        <v>138</v>
      </c>
      <c r="I26" s="147">
        <v>27218</v>
      </c>
      <c r="J26" s="146" t="s">
        <v>199</v>
      </c>
      <c r="K26" s="146" t="s">
        <v>140</v>
      </c>
      <c r="L26" s="148">
        <v>38261</v>
      </c>
      <c r="M26" s="148"/>
      <c r="N26" s="179"/>
      <c r="O26" s="179"/>
      <c r="P26" s="150" t="s">
        <v>175</v>
      </c>
      <c r="Q26" s="150" t="s">
        <v>142</v>
      </c>
      <c r="R26" s="150" t="s">
        <v>143</v>
      </c>
      <c r="S26" s="149" t="s">
        <v>200</v>
      </c>
      <c r="T26" s="145"/>
    </row>
    <row r="27" spans="3:20" ht="18" customHeight="1" x14ac:dyDescent="0.25">
      <c r="C27" s="143">
        <v>20</v>
      </c>
      <c r="D27" s="144">
        <v>86023010</v>
      </c>
      <c r="E27" s="145" t="s">
        <v>58</v>
      </c>
      <c r="F27" s="145" t="s">
        <v>40</v>
      </c>
      <c r="G27" s="145" t="s">
        <v>54</v>
      </c>
      <c r="H27" s="146" t="s">
        <v>138</v>
      </c>
      <c r="I27" s="147">
        <v>31514</v>
      </c>
      <c r="J27" s="146" t="s">
        <v>201</v>
      </c>
      <c r="K27" s="146" t="s">
        <v>140</v>
      </c>
      <c r="L27" s="148">
        <v>40330</v>
      </c>
      <c r="M27" s="148"/>
      <c r="N27" s="179"/>
      <c r="O27" s="179"/>
      <c r="P27" s="150" t="s">
        <v>202</v>
      </c>
      <c r="Q27" s="150" t="s">
        <v>142</v>
      </c>
      <c r="R27" s="150" t="s">
        <v>143</v>
      </c>
      <c r="S27" s="149" t="s">
        <v>203</v>
      </c>
      <c r="T27" s="145"/>
    </row>
    <row r="28" spans="3:20" ht="18" customHeight="1" x14ac:dyDescent="0.25">
      <c r="C28" s="143">
        <v>21</v>
      </c>
      <c r="D28" s="144">
        <v>86010715</v>
      </c>
      <c r="E28" s="155" t="s">
        <v>59</v>
      </c>
      <c r="F28" s="145" t="s">
        <v>40</v>
      </c>
      <c r="G28" s="145" t="s">
        <v>54</v>
      </c>
      <c r="H28" s="146" t="s">
        <v>138</v>
      </c>
      <c r="I28" s="147">
        <v>32182</v>
      </c>
      <c r="J28" s="146" t="s">
        <v>204</v>
      </c>
      <c r="K28" s="146" t="s">
        <v>205</v>
      </c>
      <c r="L28" s="148">
        <v>39539</v>
      </c>
      <c r="M28" s="148">
        <v>44712</v>
      </c>
      <c r="N28" s="179" t="s">
        <v>206</v>
      </c>
      <c r="O28" s="179"/>
      <c r="P28" s="150" t="s">
        <v>175</v>
      </c>
      <c r="Q28" s="150" t="s">
        <v>142</v>
      </c>
      <c r="R28" s="150" t="s">
        <v>143</v>
      </c>
      <c r="S28" s="149" t="s">
        <v>207</v>
      </c>
      <c r="T28" s="145"/>
    </row>
    <row r="29" spans="3:20" ht="18" customHeight="1" x14ac:dyDescent="0.25">
      <c r="C29" s="143">
        <v>22</v>
      </c>
      <c r="D29" s="144">
        <v>86010574</v>
      </c>
      <c r="E29" s="145" t="s">
        <v>60</v>
      </c>
      <c r="F29" s="145" t="s">
        <v>40</v>
      </c>
      <c r="G29" s="145" t="s">
        <v>54</v>
      </c>
      <c r="H29" s="146" t="s">
        <v>138</v>
      </c>
      <c r="I29" s="147">
        <v>31155</v>
      </c>
      <c r="J29" s="146" t="s">
        <v>208</v>
      </c>
      <c r="K29" s="146" t="s">
        <v>140</v>
      </c>
      <c r="L29" s="148">
        <v>39539</v>
      </c>
      <c r="M29" s="148"/>
      <c r="N29" s="179"/>
      <c r="O29" s="179"/>
      <c r="P29" s="150" t="s">
        <v>178</v>
      </c>
      <c r="Q29" s="150" t="s">
        <v>142</v>
      </c>
      <c r="R29" s="150" t="s">
        <v>143</v>
      </c>
      <c r="S29" s="149" t="s">
        <v>209</v>
      </c>
      <c r="T29" s="145"/>
    </row>
    <row r="30" spans="3:20" ht="18" customHeight="1" x14ac:dyDescent="0.25">
      <c r="C30" s="143">
        <v>23</v>
      </c>
      <c r="D30" s="144">
        <v>90003945</v>
      </c>
      <c r="E30" s="145" t="s">
        <v>64</v>
      </c>
      <c r="F30" s="145" t="s">
        <v>40</v>
      </c>
      <c r="G30" s="145" t="s">
        <v>54</v>
      </c>
      <c r="H30" s="146" t="s">
        <v>138</v>
      </c>
      <c r="I30" s="147">
        <v>31023</v>
      </c>
      <c r="J30" s="146" t="s">
        <v>210</v>
      </c>
      <c r="K30" s="146" t="s">
        <v>140</v>
      </c>
      <c r="L30" s="148">
        <v>42095</v>
      </c>
      <c r="M30" s="148"/>
      <c r="N30" s="179"/>
      <c r="O30" s="179"/>
      <c r="P30" s="150" t="s">
        <v>175</v>
      </c>
      <c r="Q30" s="150" t="s">
        <v>142</v>
      </c>
      <c r="R30" s="150" t="s">
        <v>143</v>
      </c>
      <c r="S30" s="149" t="s">
        <v>211</v>
      </c>
      <c r="T30" s="145"/>
    </row>
    <row r="31" spans="3:20" ht="18" customHeight="1" x14ac:dyDescent="0.25">
      <c r="C31" s="143">
        <v>24</v>
      </c>
      <c r="D31" s="144">
        <v>90003914</v>
      </c>
      <c r="E31" s="145" t="s">
        <v>65</v>
      </c>
      <c r="F31" s="145" t="s">
        <v>40</v>
      </c>
      <c r="G31" s="145" t="s">
        <v>54</v>
      </c>
      <c r="H31" s="146" t="s">
        <v>138</v>
      </c>
      <c r="I31" s="147">
        <v>31396</v>
      </c>
      <c r="J31" s="146" t="s">
        <v>212</v>
      </c>
      <c r="K31" s="146" t="s">
        <v>140</v>
      </c>
      <c r="L31" s="148">
        <v>42095</v>
      </c>
      <c r="M31" s="148"/>
      <c r="N31" s="179"/>
      <c r="O31" s="179"/>
      <c r="P31" s="150" t="s">
        <v>151</v>
      </c>
      <c r="Q31" s="150" t="s">
        <v>142</v>
      </c>
      <c r="R31" s="150" t="s">
        <v>143</v>
      </c>
      <c r="S31" s="149" t="s">
        <v>213</v>
      </c>
      <c r="T31" s="145"/>
    </row>
    <row r="32" spans="3:20" ht="18" customHeight="1" x14ac:dyDescent="0.25">
      <c r="C32" s="143">
        <v>25</v>
      </c>
      <c r="D32" s="144">
        <v>90003931</v>
      </c>
      <c r="E32" s="145" t="s">
        <v>66</v>
      </c>
      <c r="F32" s="145" t="s">
        <v>40</v>
      </c>
      <c r="G32" s="145" t="s">
        <v>54</v>
      </c>
      <c r="H32" s="146" t="s">
        <v>138</v>
      </c>
      <c r="I32" s="147">
        <v>25069</v>
      </c>
      <c r="J32" s="146" t="s">
        <v>214</v>
      </c>
      <c r="K32" s="146" t="s">
        <v>140</v>
      </c>
      <c r="L32" s="148">
        <v>42095</v>
      </c>
      <c r="M32" s="148"/>
      <c r="N32" s="179"/>
      <c r="O32" s="179"/>
      <c r="P32" s="150" t="s">
        <v>215</v>
      </c>
      <c r="Q32" s="150" t="s">
        <v>142</v>
      </c>
      <c r="R32" s="150" t="s">
        <v>143</v>
      </c>
      <c r="S32" s="149" t="s">
        <v>216</v>
      </c>
      <c r="T32" s="145"/>
    </row>
    <row r="33" spans="3:20" ht="18" customHeight="1" x14ac:dyDescent="0.25">
      <c r="C33" s="143">
        <v>26</v>
      </c>
      <c r="D33" s="144">
        <v>90003934</v>
      </c>
      <c r="E33" s="145" t="s">
        <v>67</v>
      </c>
      <c r="F33" s="145" t="s">
        <v>40</v>
      </c>
      <c r="G33" s="145" t="s">
        <v>54</v>
      </c>
      <c r="H33" s="146" t="s">
        <v>138</v>
      </c>
      <c r="I33" s="147">
        <v>26986</v>
      </c>
      <c r="J33" s="146" t="s">
        <v>217</v>
      </c>
      <c r="K33" s="146" t="s">
        <v>140</v>
      </c>
      <c r="L33" s="148">
        <v>42095</v>
      </c>
      <c r="M33" s="148"/>
      <c r="N33" s="179"/>
      <c r="O33" s="179"/>
      <c r="P33" s="150" t="s">
        <v>197</v>
      </c>
      <c r="Q33" s="150" t="s">
        <v>142</v>
      </c>
      <c r="R33" s="150" t="s">
        <v>143</v>
      </c>
      <c r="S33" s="149" t="s">
        <v>218</v>
      </c>
      <c r="T33" s="145"/>
    </row>
    <row r="34" spans="3:20" ht="18" customHeight="1" x14ac:dyDescent="0.25">
      <c r="C34" s="143">
        <v>27</v>
      </c>
      <c r="D34" s="144">
        <v>90003946</v>
      </c>
      <c r="E34" s="145" t="s">
        <v>70</v>
      </c>
      <c r="F34" s="145" t="s">
        <v>40</v>
      </c>
      <c r="G34" s="145" t="s">
        <v>54</v>
      </c>
      <c r="H34" s="146" t="s">
        <v>138</v>
      </c>
      <c r="I34" s="147">
        <v>30620</v>
      </c>
      <c r="J34" s="146" t="s">
        <v>219</v>
      </c>
      <c r="K34" s="146" t="s">
        <v>140</v>
      </c>
      <c r="L34" s="148">
        <v>42095</v>
      </c>
      <c r="M34" s="148"/>
      <c r="N34" s="179"/>
      <c r="O34" s="179"/>
      <c r="P34" s="150" t="s">
        <v>172</v>
      </c>
      <c r="Q34" s="150" t="s">
        <v>142</v>
      </c>
      <c r="R34" s="150" t="s">
        <v>143</v>
      </c>
      <c r="S34" s="149" t="s">
        <v>220</v>
      </c>
      <c r="T34" s="145"/>
    </row>
    <row r="35" spans="3:20" ht="18" customHeight="1" x14ac:dyDescent="0.25">
      <c r="C35" s="143">
        <v>28</v>
      </c>
      <c r="D35" s="144">
        <v>90003864</v>
      </c>
      <c r="E35" s="145" t="s">
        <v>71</v>
      </c>
      <c r="F35" s="145" t="s">
        <v>40</v>
      </c>
      <c r="G35" s="145" t="s">
        <v>54</v>
      </c>
      <c r="H35" s="146" t="s">
        <v>138</v>
      </c>
      <c r="I35" s="147">
        <v>30877</v>
      </c>
      <c r="J35" s="146" t="s">
        <v>221</v>
      </c>
      <c r="K35" s="146" t="s">
        <v>140</v>
      </c>
      <c r="L35" s="148">
        <v>42095</v>
      </c>
      <c r="M35" s="148"/>
      <c r="N35" s="179"/>
      <c r="O35" s="179"/>
      <c r="P35" s="150" t="s">
        <v>172</v>
      </c>
      <c r="Q35" s="150" t="s">
        <v>142</v>
      </c>
      <c r="R35" s="150" t="s">
        <v>143</v>
      </c>
      <c r="S35" s="149" t="s">
        <v>222</v>
      </c>
      <c r="T35" s="145"/>
    </row>
    <row r="36" spans="3:20" ht="18" customHeight="1" x14ac:dyDescent="0.25">
      <c r="C36" s="143">
        <v>29</v>
      </c>
      <c r="D36" s="144">
        <v>90000820</v>
      </c>
      <c r="E36" s="145" t="s">
        <v>63</v>
      </c>
      <c r="F36" s="145" t="s">
        <v>40</v>
      </c>
      <c r="G36" s="145" t="s">
        <v>54</v>
      </c>
      <c r="H36" s="146" t="s">
        <v>138</v>
      </c>
      <c r="I36" s="147">
        <v>27486</v>
      </c>
      <c r="J36" s="146" t="s">
        <v>223</v>
      </c>
      <c r="K36" s="146" t="s">
        <v>140</v>
      </c>
      <c r="L36" s="148">
        <v>35638</v>
      </c>
      <c r="M36" s="148"/>
      <c r="N36" s="179"/>
      <c r="O36" s="179"/>
      <c r="P36" s="150" t="s">
        <v>141</v>
      </c>
      <c r="Q36" s="150" t="s">
        <v>142</v>
      </c>
      <c r="R36" s="150" t="s">
        <v>143</v>
      </c>
      <c r="S36" s="149" t="s">
        <v>224</v>
      </c>
      <c r="T36" s="145"/>
    </row>
    <row r="37" spans="3:20" ht="18" customHeight="1" x14ac:dyDescent="0.25">
      <c r="C37" s="143">
        <v>30</v>
      </c>
      <c r="D37" s="144">
        <v>86008628</v>
      </c>
      <c r="E37" s="145" t="s">
        <v>80</v>
      </c>
      <c r="F37" s="145" t="s">
        <v>40</v>
      </c>
      <c r="G37" s="145" t="s">
        <v>54</v>
      </c>
      <c r="H37" s="146" t="s">
        <v>138</v>
      </c>
      <c r="I37" s="147">
        <v>26399</v>
      </c>
      <c r="J37" s="146" t="s">
        <v>225</v>
      </c>
      <c r="K37" s="146" t="s">
        <v>140</v>
      </c>
      <c r="L37" s="148">
        <v>38840</v>
      </c>
      <c r="M37" s="148"/>
      <c r="N37" s="179"/>
      <c r="O37" s="179"/>
      <c r="P37" s="150" t="s">
        <v>154</v>
      </c>
      <c r="Q37" s="150" t="s">
        <v>142</v>
      </c>
      <c r="R37" s="150" t="s">
        <v>143</v>
      </c>
      <c r="S37" s="149" t="s">
        <v>226</v>
      </c>
      <c r="T37" s="145"/>
    </row>
    <row r="38" spans="3:20" ht="18" customHeight="1" x14ac:dyDescent="0.25">
      <c r="C38" s="143">
        <v>31</v>
      </c>
      <c r="D38" s="144">
        <v>86008646</v>
      </c>
      <c r="E38" s="145" t="s">
        <v>82</v>
      </c>
      <c r="F38" s="145" t="s">
        <v>40</v>
      </c>
      <c r="G38" s="145" t="s">
        <v>54</v>
      </c>
      <c r="H38" s="146" t="s">
        <v>138</v>
      </c>
      <c r="I38" s="147">
        <v>31277</v>
      </c>
      <c r="J38" s="146" t="s">
        <v>227</v>
      </c>
      <c r="K38" s="146" t="s">
        <v>140</v>
      </c>
      <c r="L38" s="148">
        <v>39203</v>
      </c>
      <c r="M38" s="148"/>
      <c r="N38" s="179"/>
      <c r="O38" s="179"/>
      <c r="P38" s="150" t="s">
        <v>181</v>
      </c>
      <c r="Q38" s="150" t="s">
        <v>142</v>
      </c>
      <c r="R38" s="150" t="s">
        <v>143</v>
      </c>
      <c r="S38" s="149" t="s">
        <v>228</v>
      </c>
      <c r="T38" s="145"/>
    </row>
    <row r="39" spans="3:20" ht="18" customHeight="1" x14ac:dyDescent="0.25">
      <c r="C39" s="143">
        <v>32</v>
      </c>
      <c r="D39" s="144">
        <v>86016726</v>
      </c>
      <c r="E39" s="145" t="s">
        <v>83</v>
      </c>
      <c r="F39" s="145" t="s">
        <v>40</v>
      </c>
      <c r="G39" s="145" t="s">
        <v>54</v>
      </c>
      <c r="H39" s="146" t="s">
        <v>138</v>
      </c>
      <c r="I39" s="147">
        <v>30909</v>
      </c>
      <c r="J39" s="146" t="s">
        <v>229</v>
      </c>
      <c r="K39" s="146" t="s">
        <v>140</v>
      </c>
      <c r="L39" s="148">
        <v>39934</v>
      </c>
      <c r="M39" s="148"/>
      <c r="N39" s="179"/>
      <c r="O39" s="179"/>
      <c r="P39" s="150" t="s">
        <v>230</v>
      </c>
      <c r="Q39" s="150" t="s">
        <v>142</v>
      </c>
      <c r="R39" s="150" t="s">
        <v>143</v>
      </c>
      <c r="S39" s="149" t="s">
        <v>231</v>
      </c>
      <c r="T39" s="145"/>
    </row>
    <row r="40" spans="3:20" ht="18" customHeight="1" x14ac:dyDescent="0.25">
      <c r="C40" s="143">
        <v>33</v>
      </c>
      <c r="D40" s="144">
        <v>86026504</v>
      </c>
      <c r="E40" s="145" t="s">
        <v>84</v>
      </c>
      <c r="F40" s="145" t="s">
        <v>40</v>
      </c>
      <c r="G40" s="145" t="s">
        <v>54</v>
      </c>
      <c r="H40" s="146" t="s">
        <v>138</v>
      </c>
      <c r="I40" s="147">
        <v>24630</v>
      </c>
      <c r="J40" s="146" t="s">
        <v>232</v>
      </c>
      <c r="K40" s="146" t="s">
        <v>140</v>
      </c>
      <c r="L40" s="148">
        <v>40513</v>
      </c>
      <c r="M40" s="148"/>
      <c r="N40" s="179"/>
      <c r="O40" s="179"/>
      <c r="P40" s="150" t="s">
        <v>233</v>
      </c>
      <c r="Q40" s="150" t="s">
        <v>142</v>
      </c>
      <c r="R40" s="150" t="s">
        <v>143</v>
      </c>
      <c r="S40" s="149" t="s">
        <v>234</v>
      </c>
      <c r="T40" s="145"/>
    </row>
    <row r="41" spans="3:20" ht="18" customHeight="1" x14ac:dyDescent="0.25">
      <c r="C41" s="143">
        <v>34</v>
      </c>
      <c r="D41" s="144">
        <v>86029886</v>
      </c>
      <c r="E41" s="155" t="s">
        <v>85</v>
      </c>
      <c r="F41" s="145" t="s">
        <v>40</v>
      </c>
      <c r="G41" s="145" t="s">
        <v>54</v>
      </c>
      <c r="H41" s="146" t="s">
        <v>138</v>
      </c>
      <c r="I41" s="147">
        <v>31183</v>
      </c>
      <c r="J41" s="146" t="s">
        <v>235</v>
      </c>
      <c r="K41" s="146" t="s">
        <v>205</v>
      </c>
      <c r="L41" s="148">
        <v>40909</v>
      </c>
      <c r="M41" s="148">
        <v>44681</v>
      </c>
      <c r="N41" s="179" t="s">
        <v>206</v>
      </c>
      <c r="O41" s="179" t="s">
        <v>236</v>
      </c>
      <c r="P41" s="149" t="s">
        <v>237</v>
      </c>
      <c r="Q41" s="150" t="s">
        <v>142</v>
      </c>
      <c r="R41" s="150" t="s">
        <v>143</v>
      </c>
      <c r="S41" s="149" t="s">
        <v>238</v>
      </c>
      <c r="T41" s="145"/>
    </row>
    <row r="42" spans="3:20" ht="18" customHeight="1" x14ac:dyDescent="0.25">
      <c r="C42" s="143">
        <v>35</v>
      </c>
      <c r="D42" s="144">
        <v>90003918</v>
      </c>
      <c r="E42" s="145" t="s">
        <v>91</v>
      </c>
      <c r="F42" s="145" t="s">
        <v>40</v>
      </c>
      <c r="G42" s="145" t="s">
        <v>54</v>
      </c>
      <c r="H42" s="146" t="s">
        <v>138</v>
      </c>
      <c r="I42" s="147">
        <v>31193</v>
      </c>
      <c r="J42" s="146" t="s">
        <v>239</v>
      </c>
      <c r="K42" s="146" t="s">
        <v>140</v>
      </c>
      <c r="L42" s="148">
        <v>42095</v>
      </c>
      <c r="M42" s="148"/>
      <c r="N42" s="179"/>
      <c r="O42" s="179"/>
      <c r="P42" s="150" t="s">
        <v>240</v>
      </c>
      <c r="Q42" s="150" t="s">
        <v>142</v>
      </c>
      <c r="R42" s="150" t="s">
        <v>143</v>
      </c>
      <c r="S42" s="149" t="s">
        <v>241</v>
      </c>
      <c r="T42" s="145"/>
    </row>
    <row r="43" spans="3:20" ht="18" customHeight="1" x14ac:dyDescent="0.25">
      <c r="C43" s="143">
        <v>36</v>
      </c>
      <c r="D43" s="144">
        <v>90000846</v>
      </c>
      <c r="E43" s="145" t="s">
        <v>86</v>
      </c>
      <c r="F43" s="145" t="s">
        <v>40</v>
      </c>
      <c r="G43" s="145" t="s">
        <v>54</v>
      </c>
      <c r="H43" s="146" t="s">
        <v>138</v>
      </c>
      <c r="I43" s="147">
        <v>30162</v>
      </c>
      <c r="J43" s="146" t="s">
        <v>242</v>
      </c>
      <c r="K43" s="146" t="s">
        <v>140</v>
      </c>
      <c r="L43" s="148">
        <v>39539</v>
      </c>
      <c r="M43" s="148"/>
      <c r="N43" s="179"/>
      <c r="O43" s="179"/>
      <c r="P43" s="150" t="s">
        <v>181</v>
      </c>
      <c r="Q43" s="150" t="s">
        <v>142</v>
      </c>
      <c r="R43" s="150" t="s">
        <v>143</v>
      </c>
      <c r="S43" s="149" t="s">
        <v>243</v>
      </c>
      <c r="T43" s="145"/>
    </row>
    <row r="44" spans="3:20" ht="18" customHeight="1" x14ac:dyDescent="0.25">
      <c r="C44" s="143">
        <v>37</v>
      </c>
      <c r="D44" s="144">
        <v>90000851</v>
      </c>
      <c r="E44" s="145" t="s">
        <v>87</v>
      </c>
      <c r="F44" s="145" t="s">
        <v>40</v>
      </c>
      <c r="G44" s="145" t="s">
        <v>54</v>
      </c>
      <c r="H44" s="146" t="s">
        <v>138</v>
      </c>
      <c r="I44" s="147">
        <v>29899</v>
      </c>
      <c r="J44" s="146" t="s">
        <v>244</v>
      </c>
      <c r="K44" s="146" t="s">
        <v>140</v>
      </c>
      <c r="L44" s="148">
        <v>39800</v>
      </c>
      <c r="M44" s="148"/>
      <c r="N44" s="179"/>
      <c r="O44" s="179"/>
      <c r="P44" s="150" t="s">
        <v>230</v>
      </c>
      <c r="Q44" s="150" t="s">
        <v>142</v>
      </c>
      <c r="R44" s="150" t="s">
        <v>143</v>
      </c>
      <c r="S44" s="149" t="s">
        <v>231</v>
      </c>
      <c r="T44" s="145"/>
    </row>
    <row r="45" spans="3:20" ht="18" customHeight="1" x14ac:dyDescent="0.25">
      <c r="C45" s="143">
        <v>38</v>
      </c>
      <c r="D45" s="144">
        <v>90000853</v>
      </c>
      <c r="E45" s="145" t="s">
        <v>88</v>
      </c>
      <c r="F45" s="145" t="s">
        <v>40</v>
      </c>
      <c r="G45" s="145" t="s">
        <v>54</v>
      </c>
      <c r="H45" s="146" t="s">
        <v>138</v>
      </c>
      <c r="I45" s="147">
        <v>32412</v>
      </c>
      <c r="J45" s="146" t="s">
        <v>245</v>
      </c>
      <c r="K45" s="146" t="s">
        <v>140</v>
      </c>
      <c r="L45" s="148">
        <v>39156</v>
      </c>
      <c r="M45" s="148"/>
      <c r="N45" s="179"/>
      <c r="O45" s="179"/>
      <c r="P45" s="150" t="s">
        <v>240</v>
      </c>
      <c r="Q45" s="150" t="s">
        <v>142</v>
      </c>
      <c r="R45" s="150" t="s">
        <v>143</v>
      </c>
      <c r="S45" s="149" t="s">
        <v>246</v>
      </c>
      <c r="T45" s="145"/>
    </row>
    <row r="46" spans="3:20" ht="18" customHeight="1" x14ac:dyDescent="0.25">
      <c r="C46" s="143">
        <v>39</v>
      </c>
      <c r="D46" s="144">
        <v>90003855</v>
      </c>
      <c r="E46" s="155" t="s">
        <v>89</v>
      </c>
      <c r="F46" s="145" t="s">
        <v>40</v>
      </c>
      <c r="G46" s="145" t="s">
        <v>54</v>
      </c>
      <c r="H46" s="146" t="s">
        <v>138</v>
      </c>
      <c r="I46" s="147">
        <v>31588</v>
      </c>
      <c r="J46" s="146" t="s">
        <v>247</v>
      </c>
      <c r="K46" s="146" t="s">
        <v>205</v>
      </c>
      <c r="L46" s="148">
        <v>42095</v>
      </c>
      <c r="M46" s="148">
        <v>44712</v>
      </c>
      <c r="N46" s="179" t="s">
        <v>206</v>
      </c>
      <c r="O46" s="179"/>
      <c r="P46" s="150" t="s">
        <v>230</v>
      </c>
      <c r="Q46" s="150" t="s">
        <v>142</v>
      </c>
      <c r="R46" s="150" t="s">
        <v>143</v>
      </c>
      <c r="S46" s="149" t="s">
        <v>248</v>
      </c>
      <c r="T46" s="145"/>
    </row>
    <row r="47" spans="3:20" ht="18" customHeight="1" x14ac:dyDescent="0.25">
      <c r="C47" s="143">
        <v>40</v>
      </c>
      <c r="D47" s="144">
        <v>90003911</v>
      </c>
      <c r="E47" s="145" t="s">
        <v>90</v>
      </c>
      <c r="F47" s="145" t="s">
        <v>40</v>
      </c>
      <c r="G47" s="145" t="s">
        <v>54</v>
      </c>
      <c r="H47" s="146" t="s">
        <v>138</v>
      </c>
      <c r="I47" s="147">
        <v>26630</v>
      </c>
      <c r="J47" s="146" t="s">
        <v>249</v>
      </c>
      <c r="K47" s="146" t="s">
        <v>140</v>
      </c>
      <c r="L47" s="148">
        <v>42095</v>
      </c>
      <c r="M47" s="148"/>
      <c r="N47" s="179"/>
      <c r="O47" s="179"/>
      <c r="P47" s="150" t="s">
        <v>181</v>
      </c>
      <c r="Q47" s="150" t="s">
        <v>142</v>
      </c>
      <c r="R47" s="150" t="s">
        <v>143</v>
      </c>
      <c r="S47" s="149" t="s">
        <v>250</v>
      </c>
      <c r="T47" s="145"/>
    </row>
    <row r="48" spans="3:20" ht="18" customHeight="1" x14ac:dyDescent="0.25">
      <c r="C48" s="143">
        <v>41</v>
      </c>
      <c r="D48" s="144">
        <v>90023267</v>
      </c>
      <c r="E48" s="145" t="s">
        <v>93</v>
      </c>
      <c r="F48" s="145" t="s">
        <v>40</v>
      </c>
      <c r="G48" s="145" t="s">
        <v>54</v>
      </c>
      <c r="H48" s="146" t="s">
        <v>138</v>
      </c>
      <c r="I48" s="147">
        <v>34275</v>
      </c>
      <c r="J48" s="146" t="s">
        <v>251</v>
      </c>
      <c r="K48" s="146" t="s">
        <v>140</v>
      </c>
      <c r="L48" s="148">
        <v>43221</v>
      </c>
      <c r="M48" s="148"/>
      <c r="N48" s="179"/>
      <c r="O48" s="179"/>
      <c r="P48" s="150" t="s">
        <v>167</v>
      </c>
      <c r="Q48" s="150" t="s">
        <v>168</v>
      </c>
      <c r="R48" s="150" t="s">
        <v>169</v>
      </c>
      <c r="S48" s="149" t="s">
        <v>252</v>
      </c>
      <c r="T48" s="145"/>
    </row>
    <row r="49" spans="3:20" ht="18" customHeight="1" x14ac:dyDescent="0.25">
      <c r="C49" s="143">
        <v>42</v>
      </c>
      <c r="D49" s="144" t="s">
        <v>253</v>
      </c>
      <c r="E49" s="145" t="s">
        <v>254</v>
      </c>
      <c r="F49" s="145" t="s">
        <v>40</v>
      </c>
      <c r="G49" s="145" t="s">
        <v>54</v>
      </c>
      <c r="H49" s="146" t="s">
        <v>255</v>
      </c>
      <c r="I49" s="147">
        <v>32971</v>
      </c>
      <c r="J49" s="146" t="s">
        <v>256</v>
      </c>
      <c r="K49" s="146" t="s">
        <v>140</v>
      </c>
      <c r="L49" s="148">
        <v>44287</v>
      </c>
      <c r="M49" s="148"/>
      <c r="N49" s="179"/>
      <c r="O49" s="179"/>
      <c r="P49" s="150"/>
      <c r="Q49" s="150"/>
      <c r="R49" s="150"/>
      <c r="S49" s="149"/>
      <c r="T49" s="145"/>
    </row>
    <row r="50" spans="3:20" ht="18" customHeight="1" x14ac:dyDescent="0.25">
      <c r="C50" s="143">
        <v>43</v>
      </c>
      <c r="D50" s="144" t="s">
        <v>257</v>
      </c>
      <c r="E50" s="145" t="s">
        <v>258</v>
      </c>
      <c r="F50" s="145" t="s">
        <v>40</v>
      </c>
      <c r="G50" s="145" t="s">
        <v>54</v>
      </c>
      <c r="H50" s="146" t="s">
        <v>255</v>
      </c>
      <c r="I50" s="147">
        <v>30630</v>
      </c>
      <c r="J50" s="146" t="s">
        <v>259</v>
      </c>
      <c r="K50" s="146" t="s">
        <v>140</v>
      </c>
      <c r="L50" s="148">
        <v>44287</v>
      </c>
      <c r="M50" s="148"/>
      <c r="N50" s="179"/>
      <c r="O50" s="179"/>
      <c r="P50" s="149" t="s">
        <v>178</v>
      </c>
      <c r="Q50" s="149" t="s">
        <v>142</v>
      </c>
      <c r="R50" s="149" t="s">
        <v>143</v>
      </c>
      <c r="S50" s="149" t="s">
        <v>260</v>
      </c>
      <c r="T50" s="145"/>
    </row>
    <row r="51" spans="3:20" ht="18" customHeight="1" x14ac:dyDescent="0.25">
      <c r="C51" s="143">
        <v>44</v>
      </c>
      <c r="D51" s="144" t="s">
        <v>261</v>
      </c>
      <c r="E51" s="145" t="s">
        <v>262</v>
      </c>
      <c r="F51" s="145" t="s">
        <v>40</v>
      </c>
      <c r="G51" s="145" t="s">
        <v>54</v>
      </c>
      <c r="H51" s="146" t="s">
        <v>255</v>
      </c>
      <c r="I51" s="147">
        <v>26793</v>
      </c>
      <c r="J51" s="146" t="s">
        <v>263</v>
      </c>
      <c r="K51" s="146" t="s">
        <v>140</v>
      </c>
      <c r="L51" s="148">
        <v>44287</v>
      </c>
      <c r="M51" s="148"/>
      <c r="N51" s="179"/>
      <c r="O51" s="179"/>
      <c r="P51" s="149" t="s">
        <v>264</v>
      </c>
      <c r="Q51" s="150" t="s">
        <v>265</v>
      </c>
      <c r="R51" s="149" t="s">
        <v>143</v>
      </c>
      <c r="S51" s="149" t="s">
        <v>266</v>
      </c>
      <c r="T51" s="145"/>
    </row>
    <row r="52" spans="3:20" ht="18" customHeight="1" x14ac:dyDescent="0.25">
      <c r="C52" s="143">
        <v>45</v>
      </c>
      <c r="D52" s="144" t="s">
        <v>267</v>
      </c>
      <c r="E52" s="145" t="s">
        <v>268</v>
      </c>
      <c r="F52" s="145" t="s">
        <v>40</v>
      </c>
      <c r="G52" s="145" t="s">
        <v>54</v>
      </c>
      <c r="H52" s="146" t="s">
        <v>255</v>
      </c>
      <c r="I52" s="147">
        <v>29574</v>
      </c>
      <c r="J52" s="146" t="s">
        <v>269</v>
      </c>
      <c r="K52" s="146" t="s">
        <v>140</v>
      </c>
      <c r="L52" s="148">
        <v>44287</v>
      </c>
      <c r="M52" s="148"/>
      <c r="N52" s="179"/>
      <c r="O52" s="179"/>
      <c r="P52" s="150" t="s">
        <v>230</v>
      </c>
      <c r="Q52" s="149" t="s">
        <v>142</v>
      </c>
      <c r="R52" s="149" t="s">
        <v>143</v>
      </c>
      <c r="S52" s="149" t="s">
        <v>270</v>
      </c>
      <c r="T52" s="145"/>
    </row>
    <row r="53" spans="3:20" ht="18" customHeight="1" x14ac:dyDescent="0.25">
      <c r="C53" s="143">
        <v>46</v>
      </c>
      <c r="D53" s="144" t="s">
        <v>271</v>
      </c>
      <c r="E53" s="145" t="s">
        <v>272</v>
      </c>
      <c r="F53" s="145" t="s">
        <v>40</v>
      </c>
      <c r="G53" s="145" t="s">
        <v>54</v>
      </c>
      <c r="H53" s="146" t="s">
        <v>255</v>
      </c>
      <c r="I53" s="147">
        <v>32947</v>
      </c>
      <c r="J53" s="146" t="s">
        <v>273</v>
      </c>
      <c r="K53" s="146" t="s">
        <v>140</v>
      </c>
      <c r="L53" s="148">
        <v>44287</v>
      </c>
      <c r="M53" s="148"/>
      <c r="N53" s="179"/>
      <c r="O53" s="179"/>
      <c r="P53" s="150" t="s">
        <v>274</v>
      </c>
      <c r="Q53" s="149" t="s">
        <v>142</v>
      </c>
      <c r="R53" s="149" t="s">
        <v>143</v>
      </c>
      <c r="S53" s="149" t="s">
        <v>275</v>
      </c>
      <c r="T53" s="145"/>
    </row>
    <row r="54" spans="3:20" ht="18" customHeight="1" x14ac:dyDescent="0.25">
      <c r="C54" s="143">
        <v>47</v>
      </c>
      <c r="D54" s="144" t="s">
        <v>276</v>
      </c>
      <c r="E54" s="145" t="s">
        <v>277</v>
      </c>
      <c r="F54" s="145" t="s">
        <v>40</v>
      </c>
      <c r="G54" s="145" t="s">
        <v>54</v>
      </c>
      <c r="H54" s="146" t="s">
        <v>255</v>
      </c>
      <c r="I54" s="147">
        <v>32538</v>
      </c>
      <c r="J54" s="146" t="s">
        <v>278</v>
      </c>
      <c r="K54" s="146" t="s">
        <v>140</v>
      </c>
      <c r="L54" s="148">
        <v>44287</v>
      </c>
      <c r="M54" s="148"/>
      <c r="N54" s="179"/>
      <c r="O54" s="179"/>
      <c r="P54" s="150" t="s">
        <v>279</v>
      </c>
      <c r="Q54" s="149" t="s">
        <v>142</v>
      </c>
      <c r="R54" s="149" t="s">
        <v>143</v>
      </c>
      <c r="S54" s="149" t="s">
        <v>280</v>
      </c>
      <c r="T54" s="145"/>
    </row>
    <row r="55" spans="3:20" ht="18" customHeight="1" x14ac:dyDescent="0.25">
      <c r="C55" s="143">
        <v>48</v>
      </c>
      <c r="D55" s="144" t="s">
        <v>281</v>
      </c>
      <c r="E55" s="145" t="s">
        <v>282</v>
      </c>
      <c r="F55" s="145" t="s">
        <v>40</v>
      </c>
      <c r="G55" s="145" t="s">
        <v>54</v>
      </c>
      <c r="H55" s="146" t="s">
        <v>255</v>
      </c>
      <c r="I55" s="147">
        <v>33079</v>
      </c>
      <c r="J55" s="146" t="s">
        <v>283</v>
      </c>
      <c r="K55" s="146" t="s">
        <v>140</v>
      </c>
      <c r="L55" s="148">
        <v>44287</v>
      </c>
      <c r="M55" s="148"/>
      <c r="N55" s="179"/>
      <c r="O55" s="179"/>
      <c r="P55" s="150" t="s">
        <v>240</v>
      </c>
      <c r="Q55" s="149" t="s">
        <v>142</v>
      </c>
      <c r="R55" s="149" t="s">
        <v>143</v>
      </c>
      <c r="S55" s="149" t="s">
        <v>284</v>
      </c>
      <c r="T55" s="145"/>
    </row>
    <row r="56" spans="3:20" ht="18" customHeight="1" x14ac:dyDescent="0.25">
      <c r="C56" s="143">
        <v>49</v>
      </c>
      <c r="D56" s="144" t="s">
        <v>285</v>
      </c>
      <c r="E56" s="145" t="s">
        <v>286</v>
      </c>
      <c r="F56" s="145" t="s">
        <v>40</v>
      </c>
      <c r="G56" s="145" t="s">
        <v>54</v>
      </c>
      <c r="H56" s="146" t="s">
        <v>255</v>
      </c>
      <c r="I56" s="147">
        <v>32563</v>
      </c>
      <c r="J56" s="146" t="s">
        <v>287</v>
      </c>
      <c r="K56" s="146" t="s">
        <v>140</v>
      </c>
      <c r="L56" s="148">
        <v>44287</v>
      </c>
      <c r="M56" s="148"/>
      <c r="N56" s="179"/>
      <c r="O56" s="179"/>
      <c r="P56" s="150" t="s">
        <v>178</v>
      </c>
      <c r="Q56" s="149" t="s">
        <v>142</v>
      </c>
      <c r="R56" s="149" t="s">
        <v>143</v>
      </c>
      <c r="S56" s="149" t="s">
        <v>288</v>
      </c>
      <c r="T56" s="145"/>
    </row>
    <row r="57" spans="3:20" ht="18" customHeight="1" x14ac:dyDescent="0.25">
      <c r="C57" s="143">
        <v>50</v>
      </c>
      <c r="D57" s="144" t="s">
        <v>289</v>
      </c>
      <c r="E57" s="145" t="s">
        <v>290</v>
      </c>
      <c r="F57" s="145" t="s">
        <v>40</v>
      </c>
      <c r="G57" s="145" t="s">
        <v>54</v>
      </c>
      <c r="H57" s="146" t="s">
        <v>255</v>
      </c>
      <c r="I57" s="147">
        <v>29665</v>
      </c>
      <c r="J57" s="146" t="s">
        <v>291</v>
      </c>
      <c r="K57" s="146" t="s">
        <v>140</v>
      </c>
      <c r="L57" s="148">
        <v>44287</v>
      </c>
      <c r="M57" s="148"/>
      <c r="N57" s="179"/>
      <c r="O57" s="179"/>
      <c r="P57" s="150" t="s">
        <v>292</v>
      </c>
      <c r="Q57" s="149" t="s">
        <v>142</v>
      </c>
      <c r="R57" s="149" t="s">
        <v>143</v>
      </c>
      <c r="S57" s="149" t="s">
        <v>293</v>
      </c>
      <c r="T57" s="145"/>
    </row>
    <row r="58" spans="3:20" ht="18" customHeight="1" x14ac:dyDescent="0.25">
      <c r="C58" s="143">
        <v>51</v>
      </c>
      <c r="D58" s="144" t="s">
        <v>294</v>
      </c>
      <c r="E58" s="145" t="s">
        <v>295</v>
      </c>
      <c r="F58" s="145" t="s">
        <v>40</v>
      </c>
      <c r="G58" s="145" t="s">
        <v>54</v>
      </c>
      <c r="H58" s="146" t="s">
        <v>255</v>
      </c>
      <c r="I58" s="147">
        <v>32966</v>
      </c>
      <c r="J58" s="146" t="s">
        <v>296</v>
      </c>
      <c r="K58" s="146" t="s">
        <v>140</v>
      </c>
      <c r="L58" s="148">
        <v>44287</v>
      </c>
      <c r="M58" s="148"/>
      <c r="N58" s="179"/>
      <c r="O58" s="179"/>
      <c r="P58" s="150" t="s">
        <v>175</v>
      </c>
      <c r="Q58" s="149" t="s">
        <v>142</v>
      </c>
      <c r="R58" s="149" t="s">
        <v>143</v>
      </c>
      <c r="S58" s="149" t="s">
        <v>297</v>
      </c>
      <c r="T58" s="145"/>
    </row>
    <row r="59" spans="3:20" ht="18" customHeight="1" x14ac:dyDescent="0.25">
      <c r="C59" s="143">
        <v>52</v>
      </c>
      <c r="D59" s="144" t="s">
        <v>298</v>
      </c>
      <c r="E59" s="145" t="s">
        <v>299</v>
      </c>
      <c r="F59" s="145" t="s">
        <v>40</v>
      </c>
      <c r="G59" s="145" t="s">
        <v>54</v>
      </c>
      <c r="H59" s="146" t="s">
        <v>255</v>
      </c>
      <c r="I59" s="147">
        <v>31703</v>
      </c>
      <c r="J59" s="146" t="s">
        <v>300</v>
      </c>
      <c r="K59" s="146" t="s">
        <v>140</v>
      </c>
      <c r="L59" s="148">
        <v>44287</v>
      </c>
      <c r="M59" s="148"/>
      <c r="N59" s="179"/>
      <c r="O59" s="179"/>
      <c r="P59" s="150" t="s">
        <v>197</v>
      </c>
      <c r="Q59" s="149" t="s">
        <v>142</v>
      </c>
      <c r="R59" s="149" t="s">
        <v>143</v>
      </c>
      <c r="S59" s="149" t="s">
        <v>301</v>
      </c>
      <c r="T59" s="145"/>
    </row>
    <row r="60" spans="3:20" ht="18" customHeight="1" x14ac:dyDescent="0.25">
      <c r="C60" s="143">
        <v>53</v>
      </c>
      <c r="D60" s="144" t="s">
        <v>302</v>
      </c>
      <c r="E60" s="145" t="s">
        <v>303</v>
      </c>
      <c r="F60" s="145" t="s">
        <v>40</v>
      </c>
      <c r="G60" s="145" t="s">
        <v>54</v>
      </c>
      <c r="H60" s="146" t="s">
        <v>255</v>
      </c>
      <c r="I60" s="147">
        <v>31613</v>
      </c>
      <c r="J60" s="146" t="s">
        <v>304</v>
      </c>
      <c r="K60" s="146" t="s">
        <v>140</v>
      </c>
      <c r="L60" s="148">
        <v>44287</v>
      </c>
      <c r="M60" s="148"/>
      <c r="N60" s="179"/>
      <c r="O60" s="179"/>
      <c r="P60" s="150" t="s">
        <v>181</v>
      </c>
      <c r="Q60" s="149" t="s">
        <v>142</v>
      </c>
      <c r="R60" s="149" t="s">
        <v>143</v>
      </c>
      <c r="S60" s="149" t="s">
        <v>305</v>
      </c>
      <c r="T60" s="145"/>
    </row>
    <row r="61" spans="3:20" ht="18" customHeight="1" x14ac:dyDescent="0.25">
      <c r="C61" s="143">
        <v>54</v>
      </c>
      <c r="D61" s="144" t="s">
        <v>306</v>
      </c>
      <c r="E61" s="145" t="s">
        <v>307</v>
      </c>
      <c r="F61" s="145" t="s">
        <v>40</v>
      </c>
      <c r="G61" s="145" t="s">
        <v>54</v>
      </c>
      <c r="H61" s="146" t="s">
        <v>255</v>
      </c>
      <c r="I61" s="147">
        <v>24762</v>
      </c>
      <c r="J61" s="146" t="s">
        <v>308</v>
      </c>
      <c r="K61" s="146" t="s">
        <v>140</v>
      </c>
      <c r="L61" s="148">
        <v>44287</v>
      </c>
      <c r="M61" s="148"/>
      <c r="N61" s="179"/>
      <c r="O61" s="179"/>
      <c r="P61" s="150" t="s">
        <v>309</v>
      </c>
      <c r="Q61" s="149" t="s">
        <v>142</v>
      </c>
      <c r="R61" s="149" t="s">
        <v>143</v>
      </c>
      <c r="S61" s="149" t="s">
        <v>310</v>
      </c>
      <c r="T61" s="145"/>
    </row>
    <row r="62" spans="3:20" ht="18" customHeight="1" x14ac:dyDescent="0.25">
      <c r="C62" s="143">
        <v>55</v>
      </c>
      <c r="D62" s="144" t="s">
        <v>311</v>
      </c>
      <c r="E62" s="145" t="s">
        <v>312</v>
      </c>
      <c r="F62" s="145" t="s">
        <v>40</v>
      </c>
      <c r="G62" s="145" t="s">
        <v>54</v>
      </c>
      <c r="H62" s="146" t="s">
        <v>255</v>
      </c>
      <c r="I62" s="147">
        <v>30193</v>
      </c>
      <c r="J62" s="146" t="s">
        <v>313</v>
      </c>
      <c r="K62" s="146" t="s">
        <v>140</v>
      </c>
      <c r="L62" s="148">
        <v>44287</v>
      </c>
      <c r="M62" s="148"/>
      <c r="N62" s="179"/>
      <c r="O62" s="179"/>
      <c r="P62" s="150" t="s">
        <v>197</v>
      </c>
      <c r="Q62" s="149" t="s">
        <v>142</v>
      </c>
      <c r="R62" s="149" t="s">
        <v>143</v>
      </c>
      <c r="S62" s="149" t="s">
        <v>314</v>
      </c>
      <c r="T62" s="145"/>
    </row>
    <row r="63" spans="3:20" ht="18" customHeight="1" x14ac:dyDescent="0.25">
      <c r="C63" s="143">
        <v>56</v>
      </c>
      <c r="D63" s="144" t="s">
        <v>315</v>
      </c>
      <c r="E63" s="145" t="s">
        <v>316</v>
      </c>
      <c r="F63" s="145" t="s">
        <v>40</v>
      </c>
      <c r="G63" s="145" t="s">
        <v>54</v>
      </c>
      <c r="H63" s="146" t="s">
        <v>255</v>
      </c>
      <c r="I63" s="147">
        <v>31850</v>
      </c>
      <c r="J63" s="146" t="s">
        <v>317</v>
      </c>
      <c r="K63" s="146" t="s">
        <v>140</v>
      </c>
      <c r="L63" s="148">
        <v>44287</v>
      </c>
      <c r="M63" s="148"/>
      <c r="N63" s="179"/>
      <c r="O63" s="179"/>
      <c r="P63" s="150" t="s">
        <v>240</v>
      </c>
      <c r="Q63" s="149" t="s">
        <v>142</v>
      </c>
      <c r="R63" s="149" t="s">
        <v>143</v>
      </c>
      <c r="S63" s="149" t="s">
        <v>318</v>
      </c>
      <c r="T63" s="145"/>
    </row>
    <row r="64" spans="3:20" ht="18" customHeight="1" x14ac:dyDescent="0.25">
      <c r="C64" s="143">
        <v>57</v>
      </c>
      <c r="D64" s="144" t="s">
        <v>319</v>
      </c>
      <c r="E64" s="145" t="s">
        <v>320</v>
      </c>
      <c r="F64" s="145" t="s">
        <v>40</v>
      </c>
      <c r="G64" s="145" t="s">
        <v>54</v>
      </c>
      <c r="H64" s="146" t="s">
        <v>255</v>
      </c>
      <c r="I64" s="147">
        <v>33801</v>
      </c>
      <c r="J64" s="146" t="s">
        <v>321</v>
      </c>
      <c r="K64" s="146" t="s">
        <v>140</v>
      </c>
      <c r="L64" s="148">
        <v>44287</v>
      </c>
      <c r="M64" s="148"/>
      <c r="N64" s="179"/>
      <c r="O64" s="179"/>
      <c r="P64" s="150" t="s">
        <v>240</v>
      </c>
      <c r="Q64" s="149" t="s">
        <v>142</v>
      </c>
      <c r="R64" s="149" t="s">
        <v>143</v>
      </c>
      <c r="S64" s="149" t="s">
        <v>322</v>
      </c>
      <c r="T64" s="145"/>
    </row>
    <row r="65" spans="3:20" ht="18" customHeight="1" x14ac:dyDescent="0.25">
      <c r="C65" s="143">
        <v>58</v>
      </c>
      <c r="D65" s="144" t="s">
        <v>323</v>
      </c>
      <c r="E65" s="145" t="s">
        <v>324</v>
      </c>
      <c r="F65" s="145" t="s">
        <v>40</v>
      </c>
      <c r="G65" s="145" t="s">
        <v>54</v>
      </c>
      <c r="H65" s="146" t="s">
        <v>255</v>
      </c>
      <c r="I65" s="147">
        <v>28225</v>
      </c>
      <c r="J65" s="146" t="s">
        <v>325</v>
      </c>
      <c r="K65" s="146" t="s">
        <v>140</v>
      </c>
      <c r="L65" s="148">
        <v>44287</v>
      </c>
      <c r="M65" s="148"/>
      <c r="N65" s="179"/>
      <c r="O65" s="179"/>
      <c r="P65" s="150" t="s">
        <v>326</v>
      </c>
      <c r="Q65" s="149" t="s">
        <v>142</v>
      </c>
      <c r="R65" s="149" t="s">
        <v>143</v>
      </c>
      <c r="S65" s="149" t="s">
        <v>327</v>
      </c>
      <c r="T65" s="145"/>
    </row>
    <row r="66" spans="3:20" ht="18" customHeight="1" x14ac:dyDescent="0.25">
      <c r="C66" s="143">
        <v>59</v>
      </c>
      <c r="D66" s="144" t="s">
        <v>328</v>
      </c>
      <c r="E66" s="145" t="s">
        <v>329</v>
      </c>
      <c r="F66" s="145" t="s">
        <v>40</v>
      </c>
      <c r="G66" s="145" t="s">
        <v>54</v>
      </c>
      <c r="H66" s="146" t="s">
        <v>255</v>
      </c>
      <c r="I66" s="147">
        <v>31413</v>
      </c>
      <c r="J66" s="146">
        <v>938670438</v>
      </c>
      <c r="K66" s="146" t="s">
        <v>140</v>
      </c>
      <c r="L66" s="148">
        <v>44287</v>
      </c>
      <c r="M66" s="148"/>
      <c r="N66" s="179"/>
      <c r="O66" s="179"/>
      <c r="P66" s="150" t="s">
        <v>230</v>
      </c>
      <c r="Q66" s="149" t="s">
        <v>142</v>
      </c>
      <c r="R66" s="149" t="s">
        <v>143</v>
      </c>
      <c r="S66" s="149" t="s">
        <v>330</v>
      </c>
      <c r="T66" s="145"/>
    </row>
    <row r="67" spans="3:20" ht="18" customHeight="1" x14ac:dyDescent="0.25">
      <c r="C67" s="143">
        <v>60</v>
      </c>
      <c r="D67" s="144" t="s">
        <v>331</v>
      </c>
      <c r="E67" s="145" t="s">
        <v>332</v>
      </c>
      <c r="F67" s="145" t="s">
        <v>40</v>
      </c>
      <c r="G67" s="145" t="s">
        <v>54</v>
      </c>
      <c r="H67" s="146" t="s">
        <v>255</v>
      </c>
      <c r="I67" s="147">
        <v>31738</v>
      </c>
      <c r="J67" s="146" t="s">
        <v>333</v>
      </c>
      <c r="K67" s="146" t="s">
        <v>140</v>
      </c>
      <c r="L67" s="148">
        <v>44287</v>
      </c>
      <c r="M67" s="148"/>
      <c r="N67" s="179"/>
      <c r="O67" s="179"/>
      <c r="P67" s="150" t="s">
        <v>292</v>
      </c>
      <c r="Q67" s="149" t="s">
        <v>142</v>
      </c>
      <c r="R67" s="149" t="s">
        <v>143</v>
      </c>
      <c r="S67" s="149" t="s">
        <v>334</v>
      </c>
      <c r="T67" s="145"/>
    </row>
    <row r="68" spans="3:20" ht="18" customHeight="1" x14ac:dyDescent="0.25">
      <c r="C68" s="143">
        <v>61</v>
      </c>
      <c r="D68" s="144" t="s">
        <v>335</v>
      </c>
      <c r="E68" s="145" t="s">
        <v>336</v>
      </c>
      <c r="F68" s="145" t="s">
        <v>40</v>
      </c>
      <c r="G68" s="145" t="s">
        <v>54</v>
      </c>
      <c r="H68" s="146" t="s">
        <v>255</v>
      </c>
      <c r="I68" s="147">
        <v>31703</v>
      </c>
      <c r="J68" s="146" t="s">
        <v>337</v>
      </c>
      <c r="K68" s="146" t="s">
        <v>140</v>
      </c>
      <c r="L68" s="148">
        <v>44287</v>
      </c>
      <c r="M68" s="148"/>
      <c r="N68" s="179"/>
      <c r="O68" s="179"/>
      <c r="P68" s="150" t="s">
        <v>172</v>
      </c>
      <c r="Q68" s="149" t="s">
        <v>142</v>
      </c>
      <c r="R68" s="149" t="s">
        <v>143</v>
      </c>
      <c r="S68" s="149" t="s">
        <v>338</v>
      </c>
      <c r="T68" s="145"/>
    </row>
    <row r="69" spans="3:20" ht="18" customHeight="1" x14ac:dyDescent="0.25">
      <c r="C69" s="143">
        <v>62</v>
      </c>
      <c r="D69" s="144" t="s">
        <v>339</v>
      </c>
      <c r="E69" s="145" t="s">
        <v>340</v>
      </c>
      <c r="F69" s="145" t="s">
        <v>40</v>
      </c>
      <c r="G69" s="145" t="s">
        <v>54</v>
      </c>
      <c r="H69" s="146" t="s">
        <v>255</v>
      </c>
      <c r="I69" s="147">
        <v>23969</v>
      </c>
      <c r="J69" s="146" t="s">
        <v>341</v>
      </c>
      <c r="K69" s="146" t="s">
        <v>140</v>
      </c>
      <c r="L69" s="148">
        <v>44287</v>
      </c>
      <c r="M69" s="148"/>
      <c r="N69" s="179"/>
      <c r="O69" s="179"/>
      <c r="P69" s="150" t="s">
        <v>175</v>
      </c>
      <c r="Q69" s="149" t="s">
        <v>142</v>
      </c>
      <c r="R69" s="149" t="s">
        <v>143</v>
      </c>
      <c r="S69" s="149" t="s">
        <v>342</v>
      </c>
      <c r="T69" s="145"/>
    </row>
    <row r="70" spans="3:20" ht="18" customHeight="1" x14ac:dyDescent="0.25">
      <c r="C70" s="143">
        <v>63</v>
      </c>
      <c r="D70" s="144" t="s">
        <v>343</v>
      </c>
      <c r="E70" s="145" t="s">
        <v>344</v>
      </c>
      <c r="F70" s="145" t="s">
        <v>40</v>
      </c>
      <c r="G70" s="145" t="s">
        <v>54</v>
      </c>
      <c r="H70" s="146" t="s">
        <v>255</v>
      </c>
      <c r="I70" s="147">
        <v>31001</v>
      </c>
      <c r="J70" s="146" t="s">
        <v>345</v>
      </c>
      <c r="K70" s="146" t="s">
        <v>140</v>
      </c>
      <c r="L70" s="148">
        <v>44287</v>
      </c>
      <c r="M70" s="148"/>
      <c r="N70" s="179"/>
      <c r="O70" s="179"/>
      <c r="P70" s="150" t="s">
        <v>175</v>
      </c>
      <c r="Q70" s="149" t="s">
        <v>142</v>
      </c>
      <c r="R70" s="149" t="s">
        <v>143</v>
      </c>
      <c r="S70" s="149" t="s">
        <v>346</v>
      </c>
      <c r="T70" s="145"/>
    </row>
    <row r="71" spans="3:20" ht="18" customHeight="1" x14ac:dyDescent="0.25">
      <c r="C71" s="143">
        <v>64</v>
      </c>
      <c r="D71" s="144" t="s">
        <v>347</v>
      </c>
      <c r="E71" s="145" t="s">
        <v>348</v>
      </c>
      <c r="F71" s="145" t="s">
        <v>40</v>
      </c>
      <c r="G71" s="145" t="s">
        <v>54</v>
      </c>
      <c r="H71" s="146" t="s">
        <v>255</v>
      </c>
      <c r="I71" s="147">
        <v>25576</v>
      </c>
      <c r="J71" s="146" t="s">
        <v>349</v>
      </c>
      <c r="K71" s="146" t="s">
        <v>140</v>
      </c>
      <c r="L71" s="148">
        <v>44287</v>
      </c>
      <c r="M71" s="148"/>
      <c r="N71" s="179"/>
      <c r="O71" s="179"/>
      <c r="P71" s="150" t="s">
        <v>178</v>
      </c>
      <c r="Q71" s="149" t="s">
        <v>142</v>
      </c>
      <c r="R71" s="149" t="s">
        <v>143</v>
      </c>
      <c r="S71" s="150" t="s">
        <v>350</v>
      </c>
      <c r="T71" s="145"/>
    </row>
    <row r="72" spans="3:20" ht="18" customHeight="1" x14ac:dyDescent="0.25">
      <c r="C72" s="143">
        <v>65</v>
      </c>
      <c r="D72" s="144" t="s">
        <v>351</v>
      </c>
      <c r="E72" s="145" t="s">
        <v>352</v>
      </c>
      <c r="F72" s="145" t="s">
        <v>40</v>
      </c>
      <c r="G72" s="145" t="s">
        <v>54</v>
      </c>
      <c r="H72" s="146" t="s">
        <v>255</v>
      </c>
      <c r="I72" s="147">
        <v>24133</v>
      </c>
      <c r="J72" s="146" t="s">
        <v>353</v>
      </c>
      <c r="K72" s="146" t="s">
        <v>140</v>
      </c>
      <c r="L72" s="148">
        <v>44287</v>
      </c>
      <c r="M72" s="148"/>
      <c r="N72" s="179"/>
      <c r="O72" s="179"/>
      <c r="P72" s="150" t="s">
        <v>292</v>
      </c>
      <c r="Q72" s="149" t="s">
        <v>142</v>
      </c>
      <c r="R72" s="149" t="s">
        <v>143</v>
      </c>
      <c r="S72" s="149" t="s">
        <v>354</v>
      </c>
      <c r="T72" s="145"/>
    </row>
    <row r="73" spans="3:20" ht="18" customHeight="1" x14ac:dyDescent="0.25">
      <c r="C73" s="143">
        <v>66</v>
      </c>
      <c r="D73" s="144" t="s">
        <v>355</v>
      </c>
      <c r="E73" s="145" t="s">
        <v>356</v>
      </c>
      <c r="F73" s="145" t="s">
        <v>40</v>
      </c>
      <c r="G73" s="145" t="s">
        <v>54</v>
      </c>
      <c r="H73" s="146" t="s">
        <v>255</v>
      </c>
      <c r="I73" s="147">
        <v>32789</v>
      </c>
      <c r="J73" s="146" t="s">
        <v>357</v>
      </c>
      <c r="K73" s="146" t="s">
        <v>140</v>
      </c>
      <c r="L73" s="148">
        <v>44287</v>
      </c>
      <c r="M73" s="148"/>
      <c r="N73" s="179"/>
      <c r="O73" s="179"/>
      <c r="P73" s="150" t="s">
        <v>175</v>
      </c>
      <c r="Q73" s="149" t="s">
        <v>142</v>
      </c>
      <c r="R73" s="149" t="s">
        <v>143</v>
      </c>
      <c r="S73" s="149" t="s">
        <v>358</v>
      </c>
      <c r="T73" s="145"/>
    </row>
    <row r="74" spans="3:20" ht="18" customHeight="1" x14ac:dyDescent="0.25">
      <c r="C74" s="143">
        <v>67</v>
      </c>
      <c r="D74" s="144" t="s">
        <v>359</v>
      </c>
      <c r="E74" s="145" t="s">
        <v>360</v>
      </c>
      <c r="F74" s="145" t="s">
        <v>40</v>
      </c>
      <c r="G74" s="145" t="s">
        <v>54</v>
      </c>
      <c r="H74" s="146" t="s">
        <v>255</v>
      </c>
      <c r="I74" s="147">
        <v>33144</v>
      </c>
      <c r="J74" s="146" t="s">
        <v>361</v>
      </c>
      <c r="K74" s="146" t="s">
        <v>140</v>
      </c>
      <c r="L74" s="148">
        <v>44287</v>
      </c>
      <c r="M74" s="148"/>
      <c r="N74" s="179"/>
      <c r="O74" s="179"/>
      <c r="P74" s="150" t="s">
        <v>202</v>
      </c>
      <c r="Q74" s="149" t="s">
        <v>142</v>
      </c>
      <c r="R74" s="149" t="s">
        <v>143</v>
      </c>
      <c r="S74" s="150" t="s">
        <v>362</v>
      </c>
      <c r="T74" s="145"/>
    </row>
    <row r="75" spans="3:20" ht="18" customHeight="1" x14ac:dyDescent="0.25">
      <c r="C75" s="143">
        <v>68</v>
      </c>
      <c r="D75" s="144" t="s">
        <v>363</v>
      </c>
      <c r="E75" s="151" t="s">
        <v>364</v>
      </c>
      <c r="F75" s="145" t="s">
        <v>40</v>
      </c>
      <c r="G75" s="145" t="s">
        <v>365</v>
      </c>
      <c r="H75" s="146" t="s">
        <v>366</v>
      </c>
      <c r="I75" s="147">
        <v>26952</v>
      </c>
      <c r="J75" s="146" t="s">
        <v>367</v>
      </c>
      <c r="K75" s="146" t="s">
        <v>140</v>
      </c>
      <c r="L75" s="148">
        <v>44287</v>
      </c>
      <c r="M75" s="148"/>
      <c r="N75" s="179"/>
      <c r="O75" s="179"/>
      <c r="P75" s="150" t="s">
        <v>178</v>
      </c>
      <c r="Q75" s="149" t="s">
        <v>142</v>
      </c>
      <c r="R75" s="149" t="s">
        <v>143</v>
      </c>
      <c r="S75" s="150" t="s">
        <v>350</v>
      </c>
      <c r="T75" s="145"/>
    </row>
    <row r="76" spans="3:20" ht="18" customHeight="1" x14ac:dyDescent="0.25">
      <c r="C76" s="143">
        <v>69</v>
      </c>
      <c r="D76" s="144" t="s">
        <v>368</v>
      </c>
      <c r="E76" s="151" t="s">
        <v>369</v>
      </c>
      <c r="F76" s="145" t="s">
        <v>40</v>
      </c>
      <c r="G76" s="145" t="s">
        <v>365</v>
      </c>
      <c r="H76" s="146" t="s">
        <v>366</v>
      </c>
      <c r="I76" s="147">
        <v>26453</v>
      </c>
      <c r="J76" s="146" t="s">
        <v>308</v>
      </c>
      <c r="K76" s="146" t="s">
        <v>140</v>
      </c>
      <c r="L76" s="148">
        <v>44287</v>
      </c>
      <c r="M76" s="148"/>
      <c r="N76" s="179"/>
      <c r="O76" s="179"/>
      <c r="P76" s="150" t="s">
        <v>175</v>
      </c>
      <c r="Q76" s="149" t="s">
        <v>142</v>
      </c>
      <c r="R76" s="149" t="s">
        <v>143</v>
      </c>
      <c r="S76" s="150" t="s">
        <v>370</v>
      </c>
      <c r="T76" s="145"/>
    </row>
    <row r="77" spans="3:20" ht="18" customHeight="1" x14ac:dyDescent="0.25">
      <c r="C77" s="143">
        <v>70</v>
      </c>
      <c r="D77" s="144" t="s">
        <v>371</v>
      </c>
      <c r="E77" s="151" t="s">
        <v>372</v>
      </c>
      <c r="F77" s="145" t="s">
        <v>40</v>
      </c>
      <c r="G77" s="145" t="s">
        <v>365</v>
      </c>
      <c r="H77" s="146" t="s">
        <v>366</v>
      </c>
      <c r="I77" s="147">
        <v>28782</v>
      </c>
      <c r="J77" s="146" t="s">
        <v>373</v>
      </c>
      <c r="K77" s="146" t="s">
        <v>140</v>
      </c>
      <c r="L77" s="148">
        <v>44287</v>
      </c>
      <c r="M77" s="148"/>
      <c r="N77" s="179"/>
      <c r="O77" s="179"/>
      <c r="P77" s="150" t="s">
        <v>178</v>
      </c>
      <c r="Q77" s="149" t="s">
        <v>142</v>
      </c>
      <c r="R77" s="149" t="s">
        <v>143</v>
      </c>
      <c r="S77" s="150" t="s">
        <v>374</v>
      </c>
      <c r="T77" s="145"/>
    </row>
    <row r="78" spans="3:20" ht="18" customHeight="1" x14ac:dyDescent="0.25">
      <c r="C78" s="143">
        <v>71</v>
      </c>
      <c r="D78" s="144" t="s">
        <v>375</v>
      </c>
      <c r="E78" s="151" t="s">
        <v>376</v>
      </c>
      <c r="F78" s="145" t="s">
        <v>40</v>
      </c>
      <c r="G78" s="145" t="s">
        <v>365</v>
      </c>
      <c r="H78" s="146" t="s">
        <v>366</v>
      </c>
      <c r="I78" s="147">
        <v>33064</v>
      </c>
      <c r="J78" s="146" t="s">
        <v>377</v>
      </c>
      <c r="K78" s="146" t="s">
        <v>140</v>
      </c>
      <c r="L78" s="148">
        <v>44308</v>
      </c>
      <c r="M78" s="148"/>
      <c r="N78" s="179"/>
      <c r="O78" s="179"/>
      <c r="P78" s="150" t="s">
        <v>378</v>
      </c>
      <c r="Q78" s="149" t="s">
        <v>142</v>
      </c>
      <c r="R78" s="149" t="s">
        <v>143</v>
      </c>
      <c r="S78" s="149" t="s">
        <v>379</v>
      </c>
      <c r="T78" s="145"/>
    </row>
    <row r="79" spans="3:20" ht="18" customHeight="1" x14ac:dyDescent="0.25">
      <c r="C79" s="143">
        <v>72</v>
      </c>
      <c r="D79" s="144" t="s">
        <v>380</v>
      </c>
      <c r="E79" s="151" t="s">
        <v>381</v>
      </c>
      <c r="F79" s="145" t="s">
        <v>40</v>
      </c>
      <c r="G79" s="145" t="s">
        <v>365</v>
      </c>
      <c r="H79" s="146" t="s">
        <v>366</v>
      </c>
      <c r="I79" s="147">
        <v>27769</v>
      </c>
      <c r="J79" s="146" t="s">
        <v>382</v>
      </c>
      <c r="K79" s="146" t="s">
        <v>140</v>
      </c>
      <c r="L79" s="148">
        <v>44308</v>
      </c>
      <c r="M79" s="148"/>
      <c r="N79" s="179"/>
      <c r="O79" s="179"/>
      <c r="P79" s="150" t="s">
        <v>240</v>
      </c>
      <c r="Q79" s="149" t="s">
        <v>142</v>
      </c>
      <c r="R79" s="149" t="s">
        <v>143</v>
      </c>
      <c r="S79" s="149" t="s">
        <v>383</v>
      </c>
      <c r="T79" s="145"/>
    </row>
    <row r="80" spans="3:20" ht="18" customHeight="1" x14ac:dyDescent="0.25">
      <c r="C80" s="143">
        <v>73</v>
      </c>
      <c r="D80" s="144" t="s">
        <v>384</v>
      </c>
      <c r="E80" s="151" t="s">
        <v>385</v>
      </c>
      <c r="F80" s="145" t="s">
        <v>40</v>
      </c>
      <c r="G80" s="145" t="s">
        <v>365</v>
      </c>
      <c r="H80" s="146" t="s">
        <v>366</v>
      </c>
      <c r="I80" s="147">
        <v>31108</v>
      </c>
      <c r="J80" s="146" t="s">
        <v>386</v>
      </c>
      <c r="K80" s="146" t="s">
        <v>140</v>
      </c>
      <c r="L80" s="148">
        <v>44308</v>
      </c>
      <c r="M80" s="148"/>
      <c r="N80" s="179"/>
      <c r="O80" s="179"/>
      <c r="P80" s="150" t="s">
        <v>240</v>
      </c>
      <c r="Q80" s="149" t="s">
        <v>142</v>
      </c>
      <c r="R80" s="149" t="s">
        <v>143</v>
      </c>
      <c r="S80" s="149" t="s">
        <v>387</v>
      </c>
      <c r="T80" s="145"/>
    </row>
    <row r="81" spans="3:20" ht="18" customHeight="1" x14ac:dyDescent="0.25">
      <c r="C81" s="143">
        <v>74</v>
      </c>
      <c r="D81" s="144" t="s">
        <v>388</v>
      </c>
      <c r="E81" s="151" t="s">
        <v>389</v>
      </c>
      <c r="F81" s="145" t="s">
        <v>40</v>
      </c>
      <c r="G81" s="145" t="s">
        <v>365</v>
      </c>
      <c r="H81" s="146" t="s">
        <v>366</v>
      </c>
      <c r="I81" s="147">
        <v>34540</v>
      </c>
      <c r="J81" s="146" t="s">
        <v>390</v>
      </c>
      <c r="K81" s="146" t="s">
        <v>140</v>
      </c>
      <c r="L81" s="148">
        <v>44308</v>
      </c>
      <c r="M81" s="148"/>
      <c r="N81" s="179"/>
      <c r="O81" s="179"/>
      <c r="P81" s="150" t="s">
        <v>240</v>
      </c>
      <c r="Q81" s="149" t="s">
        <v>142</v>
      </c>
      <c r="R81" s="149" t="s">
        <v>143</v>
      </c>
      <c r="S81" s="149" t="s">
        <v>391</v>
      </c>
      <c r="T81" s="145"/>
    </row>
    <row r="82" spans="3:20" ht="18" customHeight="1" x14ac:dyDescent="0.25">
      <c r="C82" s="143">
        <v>75</v>
      </c>
      <c r="D82" s="144" t="s">
        <v>392</v>
      </c>
      <c r="E82" s="151" t="s">
        <v>393</v>
      </c>
      <c r="F82" s="145" t="s">
        <v>40</v>
      </c>
      <c r="G82" s="145" t="s">
        <v>365</v>
      </c>
      <c r="H82" s="146" t="s">
        <v>366</v>
      </c>
      <c r="I82" s="147">
        <v>32195</v>
      </c>
      <c r="J82" s="146" t="s">
        <v>394</v>
      </c>
      <c r="K82" s="146" t="s">
        <v>140</v>
      </c>
      <c r="L82" s="148">
        <v>44308</v>
      </c>
      <c r="M82" s="148"/>
      <c r="N82" s="179"/>
      <c r="O82" s="179"/>
      <c r="P82" s="150" t="s">
        <v>172</v>
      </c>
      <c r="Q82" s="149" t="s">
        <v>142</v>
      </c>
      <c r="R82" s="149" t="s">
        <v>143</v>
      </c>
      <c r="S82" s="149" t="s">
        <v>395</v>
      </c>
      <c r="T82" s="145"/>
    </row>
    <row r="83" spans="3:20" ht="18" customHeight="1" x14ac:dyDescent="0.25">
      <c r="C83" s="143">
        <v>76</v>
      </c>
      <c r="D83" s="144" t="s">
        <v>396</v>
      </c>
      <c r="E83" s="151" t="s">
        <v>397</v>
      </c>
      <c r="F83" s="145" t="s">
        <v>40</v>
      </c>
      <c r="G83" s="145" t="s">
        <v>365</v>
      </c>
      <c r="H83" s="146" t="s">
        <v>366</v>
      </c>
      <c r="I83" s="147">
        <v>34870</v>
      </c>
      <c r="J83" s="146" t="s">
        <v>398</v>
      </c>
      <c r="K83" s="146" t="s">
        <v>140</v>
      </c>
      <c r="L83" s="148">
        <v>44303</v>
      </c>
      <c r="M83" s="148"/>
      <c r="N83" s="179"/>
      <c r="O83" s="179"/>
      <c r="P83" s="150" t="s">
        <v>399</v>
      </c>
      <c r="Q83" s="149" t="s">
        <v>142</v>
      </c>
      <c r="R83" s="149" t="s">
        <v>143</v>
      </c>
      <c r="S83" s="149" t="s">
        <v>400</v>
      </c>
      <c r="T83" s="145"/>
    </row>
    <row r="84" spans="3:20" ht="18" customHeight="1" x14ac:dyDescent="0.25">
      <c r="C84" s="143">
        <v>77</v>
      </c>
      <c r="D84" s="144" t="s">
        <v>401</v>
      </c>
      <c r="E84" s="151" t="s">
        <v>402</v>
      </c>
      <c r="F84" s="145" t="s">
        <v>40</v>
      </c>
      <c r="G84" s="145" t="s">
        <v>365</v>
      </c>
      <c r="H84" s="146" t="s">
        <v>366</v>
      </c>
      <c r="I84" s="147">
        <v>30219</v>
      </c>
      <c r="J84" s="146" t="s">
        <v>403</v>
      </c>
      <c r="K84" s="146" t="s">
        <v>140</v>
      </c>
      <c r="L84" s="148">
        <v>44303</v>
      </c>
      <c r="M84" s="148"/>
      <c r="N84" s="179"/>
      <c r="O84" s="179"/>
      <c r="P84" s="150" t="s">
        <v>404</v>
      </c>
      <c r="Q84" s="149" t="s">
        <v>142</v>
      </c>
      <c r="R84" s="149" t="s">
        <v>143</v>
      </c>
      <c r="S84" s="149" t="s">
        <v>405</v>
      </c>
      <c r="T84" s="145"/>
    </row>
    <row r="85" spans="3:20" ht="18" customHeight="1" x14ac:dyDescent="0.25">
      <c r="C85" s="143">
        <v>78</v>
      </c>
      <c r="D85" s="144" t="s">
        <v>406</v>
      </c>
      <c r="E85" s="155" t="s">
        <v>407</v>
      </c>
      <c r="F85" s="145" t="s">
        <v>40</v>
      </c>
      <c r="G85" s="145" t="s">
        <v>365</v>
      </c>
      <c r="H85" s="146" t="s">
        <v>366</v>
      </c>
      <c r="I85" s="147">
        <v>36229</v>
      </c>
      <c r="J85" s="146" t="s">
        <v>408</v>
      </c>
      <c r="K85" s="146" t="s">
        <v>205</v>
      </c>
      <c r="L85" s="148">
        <v>44333</v>
      </c>
      <c r="M85" s="148">
        <v>44698</v>
      </c>
      <c r="N85" s="179" t="s">
        <v>409</v>
      </c>
      <c r="O85" s="179" t="s">
        <v>410</v>
      </c>
      <c r="P85" s="150" t="s">
        <v>230</v>
      </c>
      <c r="Q85" s="149" t="s">
        <v>142</v>
      </c>
      <c r="R85" s="149" t="s">
        <v>143</v>
      </c>
      <c r="S85" s="149" t="s">
        <v>411</v>
      </c>
      <c r="T85" s="145"/>
    </row>
    <row r="86" spans="3:20" ht="18" customHeight="1" x14ac:dyDescent="0.25">
      <c r="C86" s="143">
        <v>79</v>
      </c>
      <c r="D86" s="144" t="s">
        <v>412</v>
      </c>
      <c r="E86" s="155" t="s">
        <v>413</v>
      </c>
      <c r="F86" s="145" t="s">
        <v>40</v>
      </c>
      <c r="G86" s="145" t="s">
        <v>365</v>
      </c>
      <c r="H86" s="146" t="s">
        <v>366</v>
      </c>
      <c r="I86" s="147">
        <v>33470</v>
      </c>
      <c r="J86" s="146" t="s">
        <v>414</v>
      </c>
      <c r="K86" s="146" t="s">
        <v>205</v>
      </c>
      <c r="L86" s="148">
        <v>44334</v>
      </c>
      <c r="M86" s="148">
        <v>44714</v>
      </c>
      <c r="N86" s="179" t="s">
        <v>206</v>
      </c>
      <c r="O86" s="179"/>
      <c r="P86" s="150" t="s">
        <v>240</v>
      </c>
      <c r="Q86" s="149" t="s">
        <v>142</v>
      </c>
      <c r="R86" s="149" t="s">
        <v>143</v>
      </c>
      <c r="S86" s="149" t="s">
        <v>415</v>
      </c>
      <c r="T86" s="145"/>
    </row>
    <row r="87" spans="3:20" ht="18" customHeight="1" x14ac:dyDescent="0.25">
      <c r="C87" s="143">
        <v>80</v>
      </c>
      <c r="D87" s="144" t="s">
        <v>416</v>
      </c>
      <c r="E87" s="151" t="s">
        <v>417</v>
      </c>
      <c r="F87" s="145" t="s">
        <v>40</v>
      </c>
      <c r="G87" s="145" t="s">
        <v>365</v>
      </c>
      <c r="H87" s="146" t="s">
        <v>366</v>
      </c>
      <c r="I87" s="147">
        <v>37627</v>
      </c>
      <c r="J87" s="146" t="s">
        <v>418</v>
      </c>
      <c r="K87" s="146" t="s">
        <v>140</v>
      </c>
      <c r="L87" s="148">
        <v>44344</v>
      </c>
      <c r="M87" s="148"/>
      <c r="N87" s="179"/>
      <c r="O87" s="179"/>
      <c r="P87" s="150" t="s">
        <v>215</v>
      </c>
      <c r="Q87" s="149" t="s">
        <v>142</v>
      </c>
      <c r="R87" s="149" t="s">
        <v>143</v>
      </c>
      <c r="S87" s="149" t="s">
        <v>419</v>
      </c>
      <c r="T87" s="145"/>
    </row>
    <row r="88" spans="3:20" ht="18" customHeight="1" x14ac:dyDescent="0.25">
      <c r="C88" s="143">
        <v>81</v>
      </c>
      <c r="D88" s="144" t="s">
        <v>420</v>
      </c>
      <c r="E88" s="151" t="s">
        <v>421</v>
      </c>
      <c r="F88" s="145" t="s">
        <v>40</v>
      </c>
      <c r="G88" s="145" t="s">
        <v>365</v>
      </c>
      <c r="H88" s="146" t="s">
        <v>366</v>
      </c>
      <c r="I88" s="147">
        <v>35348</v>
      </c>
      <c r="J88" s="146" t="s">
        <v>422</v>
      </c>
      <c r="K88" s="146" t="s">
        <v>140</v>
      </c>
      <c r="L88" s="148">
        <v>44344</v>
      </c>
      <c r="M88" s="148"/>
      <c r="N88" s="179"/>
      <c r="O88" s="179"/>
      <c r="P88" s="150" t="s">
        <v>423</v>
      </c>
      <c r="Q88" s="149" t="s">
        <v>424</v>
      </c>
      <c r="R88" s="150" t="s">
        <v>169</v>
      </c>
      <c r="S88" s="149" t="s">
        <v>425</v>
      </c>
      <c r="T88" s="145"/>
    </row>
    <row r="89" spans="3:20" ht="18" customHeight="1" x14ac:dyDescent="0.25">
      <c r="C89" s="143">
        <v>82</v>
      </c>
      <c r="D89" s="144" t="s">
        <v>426</v>
      </c>
      <c r="E89" s="151" t="s">
        <v>427</v>
      </c>
      <c r="F89" s="145" t="s">
        <v>40</v>
      </c>
      <c r="G89" s="145" t="s">
        <v>365</v>
      </c>
      <c r="H89" s="146" t="s">
        <v>366</v>
      </c>
      <c r="I89" s="147">
        <v>35631</v>
      </c>
      <c r="J89" s="146" t="s">
        <v>428</v>
      </c>
      <c r="K89" s="146" t="s">
        <v>140</v>
      </c>
      <c r="L89" s="148">
        <v>44344</v>
      </c>
      <c r="M89" s="148"/>
      <c r="N89" s="179"/>
      <c r="O89" s="179"/>
      <c r="P89" s="150" t="s">
        <v>215</v>
      </c>
      <c r="Q89" s="149" t="s">
        <v>142</v>
      </c>
      <c r="R89" s="149" t="s">
        <v>143</v>
      </c>
      <c r="S89" s="149" t="s">
        <v>429</v>
      </c>
      <c r="T89" s="145"/>
    </row>
    <row r="90" spans="3:20" ht="24" customHeight="1" x14ac:dyDescent="0.25">
      <c r="C90" s="143">
        <v>83</v>
      </c>
      <c r="D90" s="144" t="s">
        <v>430</v>
      </c>
      <c r="E90" s="155" t="s">
        <v>431</v>
      </c>
      <c r="F90" s="145" t="s">
        <v>40</v>
      </c>
      <c r="G90" s="145" t="s">
        <v>365</v>
      </c>
      <c r="H90" s="146" t="s">
        <v>366</v>
      </c>
      <c r="I90" s="147">
        <v>31797</v>
      </c>
      <c r="J90" s="146" t="s">
        <v>432</v>
      </c>
      <c r="K90" s="146" t="s">
        <v>205</v>
      </c>
      <c r="L90" s="148">
        <v>44344</v>
      </c>
      <c r="M90" s="148">
        <v>44663</v>
      </c>
      <c r="N90" s="179" t="s">
        <v>206</v>
      </c>
      <c r="O90" s="179"/>
      <c r="P90" s="150" t="s">
        <v>141</v>
      </c>
      <c r="Q90" s="149" t="s">
        <v>142</v>
      </c>
      <c r="R90" s="149" t="s">
        <v>143</v>
      </c>
      <c r="S90" s="149" t="s">
        <v>433</v>
      </c>
      <c r="T90" s="145"/>
    </row>
    <row r="91" spans="3:20" ht="18" customHeight="1" x14ac:dyDescent="0.25">
      <c r="C91" s="143">
        <v>84</v>
      </c>
      <c r="D91" s="144" t="s">
        <v>434</v>
      </c>
      <c r="E91" s="151" t="s">
        <v>435</v>
      </c>
      <c r="F91" s="145" t="s">
        <v>40</v>
      </c>
      <c r="G91" s="145" t="s">
        <v>365</v>
      </c>
      <c r="H91" s="146" t="s">
        <v>366</v>
      </c>
      <c r="I91" s="147">
        <v>32282</v>
      </c>
      <c r="J91" s="146" t="s">
        <v>436</v>
      </c>
      <c r="K91" s="146" t="s">
        <v>140</v>
      </c>
      <c r="L91" s="148">
        <v>44344</v>
      </c>
      <c r="M91" s="148"/>
      <c r="N91" s="179"/>
      <c r="O91" s="179"/>
      <c r="P91" s="150" t="s">
        <v>202</v>
      </c>
      <c r="Q91" s="149" t="s">
        <v>142</v>
      </c>
      <c r="R91" s="149" t="s">
        <v>143</v>
      </c>
      <c r="S91" s="149" t="s">
        <v>437</v>
      </c>
      <c r="T91" s="145"/>
    </row>
    <row r="92" spans="3:20" ht="18" customHeight="1" x14ac:dyDescent="0.25">
      <c r="C92" s="143">
        <v>85</v>
      </c>
      <c r="D92" s="144" t="s">
        <v>438</v>
      </c>
      <c r="E92" s="151" t="s">
        <v>439</v>
      </c>
      <c r="F92" s="145" t="s">
        <v>40</v>
      </c>
      <c r="G92" s="145" t="s">
        <v>365</v>
      </c>
      <c r="H92" s="146" t="s">
        <v>366</v>
      </c>
      <c r="I92" s="147">
        <v>33407</v>
      </c>
      <c r="J92" s="146" t="s">
        <v>440</v>
      </c>
      <c r="K92" s="146" t="s">
        <v>140</v>
      </c>
      <c r="L92" s="148">
        <v>44344</v>
      </c>
      <c r="M92" s="148"/>
      <c r="N92" s="179"/>
      <c r="O92" s="179"/>
      <c r="P92" s="150" t="s">
        <v>292</v>
      </c>
      <c r="Q92" s="149" t="s">
        <v>142</v>
      </c>
      <c r="R92" s="149" t="s">
        <v>143</v>
      </c>
      <c r="S92" s="149" t="s">
        <v>441</v>
      </c>
      <c r="T92" s="145"/>
    </row>
    <row r="93" spans="3:20" ht="39" customHeight="1" x14ac:dyDescent="0.25">
      <c r="C93" s="143">
        <v>86</v>
      </c>
      <c r="D93" s="144" t="s">
        <v>442</v>
      </c>
      <c r="E93" s="155" t="s">
        <v>443</v>
      </c>
      <c r="F93" s="145" t="s">
        <v>40</v>
      </c>
      <c r="G93" s="145" t="s">
        <v>365</v>
      </c>
      <c r="H93" s="146" t="s">
        <v>366</v>
      </c>
      <c r="I93" s="147">
        <v>34484</v>
      </c>
      <c r="J93" s="146" t="s">
        <v>444</v>
      </c>
      <c r="K93" s="146" t="s">
        <v>205</v>
      </c>
      <c r="L93" s="148">
        <v>44350</v>
      </c>
      <c r="M93" s="148">
        <v>44707</v>
      </c>
      <c r="N93" s="179" t="s">
        <v>409</v>
      </c>
      <c r="O93" s="179"/>
      <c r="P93" s="150" t="s">
        <v>215</v>
      </c>
      <c r="Q93" s="149" t="s">
        <v>142</v>
      </c>
      <c r="R93" s="149" t="s">
        <v>143</v>
      </c>
      <c r="S93" s="149" t="s">
        <v>445</v>
      </c>
      <c r="T93" s="145" t="s">
        <v>446</v>
      </c>
    </row>
    <row r="94" spans="3:20" ht="18" customHeight="1" x14ac:dyDescent="0.25">
      <c r="C94" s="143">
        <v>87</v>
      </c>
      <c r="D94" s="144" t="s">
        <v>447</v>
      </c>
      <c r="E94" s="151" t="s">
        <v>448</v>
      </c>
      <c r="F94" s="145" t="s">
        <v>40</v>
      </c>
      <c r="G94" s="145" t="s">
        <v>365</v>
      </c>
      <c r="H94" s="146" t="s">
        <v>366</v>
      </c>
      <c r="I94" s="147">
        <v>36445</v>
      </c>
      <c r="J94" s="146" t="s">
        <v>449</v>
      </c>
      <c r="K94" s="146" t="s">
        <v>140</v>
      </c>
      <c r="L94" s="148">
        <v>44365</v>
      </c>
      <c r="M94" s="148"/>
      <c r="N94" s="179"/>
      <c r="O94" s="179"/>
      <c r="P94" s="150" t="s">
        <v>450</v>
      </c>
      <c r="Q94" s="149" t="s">
        <v>142</v>
      </c>
      <c r="R94" s="149" t="s">
        <v>143</v>
      </c>
      <c r="S94" s="149" t="s">
        <v>451</v>
      </c>
      <c r="T94" s="145"/>
    </row>
    <row r="95" spans="3:20" ht="18" customHeight="1" x14ac:dyDescent="0.25">
      <c r="C95" s="143">
        <v>88</v>
      </c>
      <c r="D95" s="144" t="s">
        <v>452</v>
      </c>
      <c r="E95" s="155" t="s">
        <v>453</v>
      </c>
      <c r="F95" s="145" t="s">
        <v>40</v>
      </c>
      <c r="G95" s="145" t="s">
        <v>365</v>
      </c>
      <c r="H95" s="146" t="s">
        <v>366</v>
      </c>
      <c r="I95" s="147">
        <v>31305</v>
      </c>
      <c r="J95" s="146" t="s">
        <v>454</v>
      </c>
      <c r="K95" s="146" t="s">
        <v>205</v>
      </c>
      <c r="L95" s="148">
        <v>44365</v>
      </c>
      <c r="M95" s="148"/>
      <c r="N95" s="179"/>
      <c r="O95" s="179"/>
      <c r="P95" s="150" t="s">
        <v>178</v>
      </c>
      <c r="Q95" s="149" t="s">
        <v>142</v>
      </c>
      <c r="R95" s="149" t="s">
        <v>143</v>
      </c>
      <c r="S95" s="149" t="s">
        <v>455</v>
      </c>
      <c r="T95" s="145"/>
    </row>
    <row r="96" spans="3:20" ht="39" customHeight="1" x14ac:dyDescent="0.25">
      <c r="C96" s="143">
        <v>89</v>
      </c>
      <c r="D96" s="144" t="s">
        <v>456</v>
      </c>
      <c r="E96" s="155" t="s">
        <v>457</v>
      </c>
      <c r="F96" s="145" t="s">
        <v>40</v>
      </c>
      <c r="G96" s="145" t="s">
        <v>365</v>
      </c>
      <c r="H96" s="146" t="s">
        <v>366</v>
      </c>
      <c r="I96" s="147">
        <v>33759</v>
      </c>
      <c r="J96" s="146" t="s">
        <v>458</v>
      </c>
      <c r="K96" s="146" t="s">
        <v>205</v>
      </c>
      <c r="L96" s="148">
        <v>44369</v>
      </c>
      <c r="M96" s="148">
        <v>44707</v>
      </c>
      <c r="N96" s="179" t="s">
        <v>409</v>
      </c>
      <c r="O96" s="179"/>
      <c r="P96" s="150" t="s">
        <v>378</v>
      </c>
      <c r="Q96" s="149" t="s">
        <v>142</v>
      </c>
      <c r="R96" s="149" t="s">
        <v>143</v>
      </c>
      <c r="S96" s="149" t="s">
        <v>459</v>
      </c>
      <c r="T96" s="191" t="s">
        <v>460</v>
      </c>
    </row>
    <row r="97" spans="3:20" ht="18" customHeight="1" x14ac:dyDescent="0.25">
      <c r="C97" s="143">
        <v>90</v>
      </c>
      <c r="D97" s="144" t="s">
        <v>461</v>
      </c>
      <c r="E97" s="151" t="s">
        <v>462</v>
      </c>
      <c r="F97" s="145" t="s">
        <v>40</v>
      </c>
      <c r="G97" s="145" t="s">
        <v>365</v>
      </c>
      <c r="H97" s="146" t="s">
        <v>366</v>
      </c>
      <c r="I97" s="147">
        <v>35309</v>
      </c>
      <c r="J97" s="146" t="s">
        <v>463</v>
      </c>
      <c r="K97" s="146" t="s">
        <v>140</v>
      </c>
      <c r="L97" s="148">
        <v>44372</v>
      </c>
      <c r="M97" s="148"/>
      <c r="N97" s="179"/>
      <c r="O97" s="179"/>
      <c r="P97" s="150" t="s">
        <v>172</v>
      </c>
      <c r="Q97" s="149" t="s">
        <v>142</v>
      </c>
      <c r="R97" s="149" t="s">
        <v>143</v>
      </c>
      <c r="S97" s="149" t="s">
        <v>464</v>
      </c>
      <c r="T97" s="145"/>
    </row>
    <row r="98" spans="3:20" ht="18" customHeight="1" x14ac:dyDescent="0.25">
      <c r="C98" s="143">
        <v>91</v>
      </c>
      <c r="D98" s="144" t="s">
        <v>465</v>
      </c>
      <c r="E98" s="151" t="s">
        <v>466</v>
      </c>
      <c r="F98" s="145" t="s">
        <v>40</v>
      </c>
      <c r="G98" s="145" t="s">
        <v>365</v>
      </c>
      <c r="H98" s="146" t="s">
        <v>366</v>
      </c>
      <c r="I98" s="147">
        <v>29803</v>
      </c>
      <c r="J98" s="146" t="s">
        <v>467</v>
      </c>
      <c r="K98" s="146" t="s">
        <v>140</v>
      </c>
      <c r="L98" s="148">
        <v>44372</v>
      </c>
      <c r="M98" s="148"/>
      <c r="N98" s="179"/>
      <c r="O98" s="179"/>
      <c r="P98" s="150" t="s">
        <v>181</v>
      </c>
      <c r="Q98" s="149" t="s">
        <v>142</v>
      </c>
      <c r="R98" s="149" t="s">
        <v>143</v>
      </c>
      <c r="S98" s="149" t="s">
        <v>468</v>
      </c>
      <c r="T98" s="145"/>
    </row>
    <row r="99" spans="3:20" ht="18" customHeight="1" x14ac:dyDescent="0.25">
      <c r="C99" s="143">
        <v>92</v>
      </c>
      <c r="D99" s="144" t="s">
        <v>469</v>
      </c>
      <c r="E99" s="155" t="s">
        <v>470</v>
      </c>
      <c r="F99" s="145" t="s">
        <v>40</v>
      </c>
      <c r="G99" s="145" t="s">
        <v>365</v>
      </c>
      <c r="H99" s="146" t="s">
        <v>366</v>
      </c>
      <c r="I99" s="147">
        <v>30733</v>
      </c>
      <c r="J99" s="146" t="s">
        <v>471</v>
      </c>
      <c r="K99" s="146" t="s">
        <v>205</v>
      </c>
      <c r="L99" s="148">
        <v>44372</v>
      </c>
      <c r="M99" s="148">
        <v>44676</v>
      </c>
      <c r="N99" s="179" t="s">
        <v>206</v>
      </c>
      <c r="O99" s="179"/>
      <c r="P99" s="149" t="s">
        <v>181</v>
      </c>
      <c r="Q99" s="149" t="s">
        <v>142</v>
      </c>
      <c r="R99" s="149" t="s">
        <v>143</v>
      </c>
      <c r="S99" s="149" t="s">
        <v>472</v>
      </c>
      <c r="T99" s="145"/>
    </row>
    <row r="100" spans="3:20" ht="18" customHeight="1" x14ac:dyDescent="0.25">
      <c r="C100" s="143">
        <v>93</v>
      </c>
      <c r="D100" s="144" t="s">
        <v>473</v>
      </c>
      <c r="E100" s="151" t="s">
        <v>474</v>
      </c>
      <c r="F100" s="145" t="s">
        <v>40</v>
      </c>
      <c r="G100" s="145" t="s">
        <v>365</v>
      </c>
      <c r="H100" s="146" t="s">
        <v>366</v>
      </c>
      <c r="I100" s="147">
        <v>37594</v>
      </c>
      <c r="J100" s="146" t="s">
        <v>475</v>
      </c>
      <c r="K100" s="146" t="s">
        <v>140</v>
      </c>
      <c r="L100" s="148">
        <v>44372</v>
      </c>
      <c r="M100" s="148"/>
      <c r="N100" s="179"/>
      <c r="O100" s="179"/>
      <c r="P100" s="150" t="s">
        <v>172</v>
      </c>
      <c r="Q100" s="149" t="s">
        <v>142</v>
      </c>
      <c r="R100" s="149" t="s">
        <v>143</v>
      </c>
      <c r="S100" s="149" t="s">
        <v>476</v>
      </c>
      <c r="T100" s="145"/>
    </row>
    <row r="101" spans="3:20" ht="18" customHeight="1" x14ac:dyDescent="0.25">
      <c r="C101" s="143">
        <v>94</v>
      </c>
      <c r="D101" s="144" t="s">
        <v>477</v>
      </c>
      <c r="E101" s="155" t="s">
        <v>478</v>
      </c>
      <c r="F101" s="145" t="s">
        <v>40</v>
      </c>
      <c r="G101" s="145" t="s">
        <v>365</v>
      </c>
      <c r="H101" s="146" t="s">
        <v>366</v>
      </c>
      <c r="I101" s="147">
        <v>32464</v>
      </c>
      <c r="J101" s="146" t="s">
        <v>479</v>
      </c>
      <c r="K101" s="146" t="s">
        <v>205</v>
      </c>
      <c r="L101" s="148">
        <v>44375</v>
      </c>
      <c r="M101" s="148">
        <v>44671</v>
      </c>
      <c r="N101" s="179" t="s">
        <v>206</v>
      </c>
      <c r="O101" s="179"/>
      <c r="P101" s="150" t="s">
        <v>240</v>
      </c>
      <c r="Q101" s="149" t="s">
        <v>142</v>
      </c>
      <c r="R101" s="149" t="s">
        <v>143</v>
      </c>
      <c r="S101" s="149" t="s">
        <v>480</v>
      </c>
      <c r="T101" s="145"/>
    </row>
    <row r="102" spans="3:20" ht="18" customHeight="1" x14ac:dyDescent="0.25">
      <c r="C102" s="143">
        <v>95</v>
      </c>
      <c r="D102" s="144" t="s">
        <v>481</v>
      </c>
      <c r="E102" s="151" t="s">
        <v>482</v>
      </c>
      <c r="F102" s="145" t="s">
        <v>40</v>
      </c>
      <c r="G102" s="145" t="s">
        <v>365</v>
      </c>
      <c r="H102" s="146" t="s">
        <v>366</v>
      </c>
      <c r="I102" s="147">
        <v>36920</v>
      </c>
      <c r="J102" s="146" t="s">
        <v>483</v>
      </c>
      <c r="K102" s="146" t="s">
        <v>205</v>
      </c>
      <c r="L102" s="148">
        <v>44375</v>
      </c>
      <c r="M102" s="148">
        <v>44698</v>
      </c>
      <c r="N102" s="179" t="s">
        <v>206</v>
      </c>
      <c r="O102" s="179"/>
      <c r="P102" s="150" t="s">
        <v>484</v>
      </c>
      <c r="Q102" s="149" t="s">
        <v>142</v>
      </c>
      <c r="R102" s="149" t="s">
        <v>143</v>
      </c>
      <c r="S102" s="149" t="s">
        <v>485</v>
      </c>
      <c r="T102" s="145"/>
    </row>
    <row r="103" spans="3:20" ht="18" customHeight="1" x14ac:dyDescent="0.25">
      <c r="C103" s="143">
        <v>96</v>
      </c>
      <c r="D103" s="144" t="s">
        <v>486</v>
      </c>
      <c r="E103" s="151" t="s">
        <v>487</v>
      </c>
      <c r="F103" s="145" t="s">
        <v>40</v>
      </c>
      <c r="G103" s="145" t="s">
        <v>365</v>
      </c>
      <c r="H103" s="146" t="s">
        <v>366</v>
      </c>
      <c r="I103" s="147">
        <v>36005</v>
      </c>
      <c r="J103" s="146" t="s">
        <v>488</v>
      </c>
      <c r="K103" s="146" t="s">
        <v>140</v>
      </c>
      <c r="L103" s="148">
        <v>44375</v>
      </c>
      <c r="M103" s="148"/>
      <c r="N103" s="179"/>
      <c r="O103" s="179"/>
      <c r="P103" s="150" t="s">
        <v>240</v>
      </c>
      <c r="Q103" s="149" t="s">
        <v>142</v>
      </c>
      <c r="R103" s="149" t="s">
        <v>143</v>
      </c>
      <c r="S103" s="181" t="s">
        <v>489</v>
      </c>
      <c r="T103" s="182"/>
    </row>
    <row r="104" spans="3:20" ht="39" customHeight="1" x14ac:dyDescent="0.25">
      <c r="C104" s="143">
        <v>97</v>
      </c>
      <c r="D104" s="144" t="s">
        <v>490</v>
      </c>
      <c r="E104" s="155" t="s">
        <v>491</v>
      </c>
      <c r="F104" s="145" t="s">
        <v>40</v>
      </c>
      <c r="G104" s="145" t="s">
        <v>365</v>
      </c>
      <c r="H104" s="146" t="s">
        <v>366</v>
      </c>
      <c r="I104" s="147">
        <v>30874</v>
      </c>
      <c r="J104" s="146" t="s">
        <v>492</v>
      </c>
      <c r="K104" s="146" t="s">
        <v>205</v>
      </c>
      <c r="L104" s="148">
        <v>44380</v>
      </c>
      <c r="M104" s="148">
        <v>44707</v>
      </c>
      <c r="N104" s="179" t="s">
        <v>409</v>
      </c>
      <c r="O104" s="179"/>
      <c r="P104" s="150" t="s">
        <v>215</v>
      </c>
      <c r="Q104" s="149" t="s">
        <v>142</v>
      </c>
      <c r="R104" s="149" t="s">
        <v>143</v>
      </c>
      <c r="S104" s="188" t="s">
        <v>493</v>
      </c>
      <c r="T104" s="189" t="s">
        <v>494</v>
      </c>
    </row>
    <row r="105" spans="3:20" ht="18" customHeight="1" x14ac:dyDescent="0.25">
      <c r="C105" s="143">
        <v>98</v>
      </c>
      <c r="D105" s="144" t="s">
        <v>495</v>
      </c>
      <c r="E105" s="155" t="s">
        <v>496</v>
      </c>
      <c r="F105" s="145" t="s">
        <v>40</v>
      </c>
      <c r="G105" s="145" t="s">
        <v>365</v>
      </c>
      <c r="H105" s="146" t="s">
        <v>366</v>
      </c>
      <c r="I105" s="147">
        <v>29660</v>
      </c>
      <c r="J105" s="146" t="s">
        <v>497</v>
      </c>
      <c r="K105" s="146" t="s">
        <v>205</v>
      </c>
      <c r="L105" s="148">
        <v>44387</v>
      </c>
      <c r="M105" s="148">
        <v>44661</v>
      </c>
      <c r="N105" s="179" t="s">
        <v>409</v>
      </c>
      <c r="O105" s="179" t="s">
        <v>498</v>
      </c>
      <c r="P105" s="150" t="s">
        <v>499</v>
      </c>
      <c r="Q105" s="149" t="s">
        <v>500</v>
      </c>
      <c r="R105" s="149" t="s">
        <v>143</v>
      </c>
      <c r="S105" s="184" t="s">
        <v>501</v>
      </c>
      <c r="T105" s="185"/>
    </row>
    <row r="106" spans="3:20" ht="18" customHeight="1" x14ac:dyDescent="0.25">
      <c r="C106" s="143">
        <v>99</v>
      </c>
      <c r="D106" s="144" t="s">
        <v>502</v>
      </c>
      <c r="E106" s="155" t="s">
        <v>503</v>
      </c>
      <c r="F106" s="145" t="s">
        <v>40</v>
      </c>
      <c r="G106" s="145" t="s">
        <v>365</v>
      </c>
      <c r="H106" s="146" t="s">
        <v>366</v>
      </c>
      <c r="I106" s="147">
        <v>32489</v>
      </c>
      <c r="J106" s="146">
        <v>919980424</v>
      </c>
      <c r="K106" s="146" t="s">
        <v>205</v>
      </c>
      <c r="L106" s="148">
        <v>44610</v>
      </c>
      <c r="M106" s="148">
        <v>44697</v>
      </c>
      <c r="N106" s="179" t="s">
        <v>206</v>
      </c>
      <c r="O106" s="179"/>
      <c r="P106" s="150" t="s">
        <v>399</v>
      </c>
      <c r="Q106" s="149" t="s">
        <v>142</v>
      </c>
      <c r="R106" s="149" t="s">
        <v>143</v>
      </c>
      <c r="S106" s="149" t="s">
        <v>504</v>
      </c>
      <c r="T106" s="145"/>
    </row>
    <row r="107" spans="3:20" ht="18" customHeight="1" x14ac:dyDescent="0.25">
      <c r="C107" s="143">
        <v>100</v>
      </c>
      <c r="D107" s="144" t="s">
        <v>505</v>
      </c>
      <c r="E107" s="151" t="s">
        <v>506</v>
      </c>
      <c r="F107" s="145" t="s">
        <v>40</v>
      </c>
      <c r="G107" s="145" t="s">
        <v>365</v>
      </c>
      <c r="H107" s="146" t="s">
        <v>366</v>
      </c>
      <c r="I107" s="147">
        <v>36251</v>
      </c>
      <c r="J107" s="146">
        <v>382190803</v>
      </c>
      <c r="K107" s="146" t="s">
        <v>140</v>
      </c>
      <c r="L107" s="148">
        <v>44610</v>
      </c>
      <c r="M107" s="148"/>
      <c r="N107" s="179"/>
      <c r="O107" s="179"/>
      <c r="P107" s="150" t="s">
        <v>507</v>
      </c>
      <c r="Q107" s="149" t="s">
        <v>508</v>
      </c>
      <c r="R107" s="149" t="s">
        <v>509</v>
      </c>
      <c r="S107" s="149" t="s">
        <v>510</v>
      </c>
      <c r="T107" s="145"/>
    </row>
    <row r="108" spans="3:20" ht="18" customHeight="1" x14ac:dyDescent="0.25">
      <c r="C108" s="143">
        <v>101</v>
      </c>
      <c r="D108" s="144" t="s">
        <v>511</v>
      </c>
      <c r="E108" s="151" t="s">
        <v>512</v>
      </c>
      <c r="F108" s="145" t="s">
        <v>40</v>
      </c>
      <c r="G108" s="145" t="s">
        <v>365</v>
      </c>
      <c r="H108" s="146" t="s">
        <v>366</v>
      </c>
      <c r="I108" s="147">
        <v>34744</v>
      </c>
      <c r="J108" s="146">
        <v>865446402</v>
      </c>
      <c r="K108" s="146" t="s">
        <v>140</v>
      </c>
      <c r="L108" s="148">
        <v>44616</v>
      </c>
      <c r="M108" s="148"/>
      <c r="N108" s="179"/>
      <c r="O108" s="179"/>
      <c r="P108" s="150" t="s">
        <v>513</v>
      </c>
      <c r="Q108" s="149" t="s">
        <v>514</v>
      </c>
      <c r="R108" s="149" t="s">
        <v>515</v>
      </c>
      <c r="S108" s="149" t="s">
        <v>516</v>
      </c>
      <c r="T108" s="145"/>
    </row>
    <row r="109" spans="3:20" ht="18" customHeight="1" x14ac:dyDescent="0.25">
      <c r="C109" s="143">
        <v>102</v>
      </c>
      <c r="D109" s="144" t="s">
        <v>517</v>
      </c>
      <c r="E109" s="155" t="s">
        <v>518</v>
      </c>
      <c r="F109" s="145" t="s">
        <v>40</v>
      </c>
      <c r="G109" s="145" t="s">
        <v>365</v>
      </c>
      <c r="H109" s="146" t="s">
        <v>366</v>
      </c>
      <c r="I109" s="147">
        <v>36358</v>
      </c>
      <c r="J109" s="146">
        <v>937526832</v>
      </c>
      <c r="K109" s="146" t="s">
        <v>205</v>
      </c>
      <c r="L109" s="148">
        <v>44616</v>
      </c>
      <c r="M109" s="148">
        <v>44685</v>
      </c>
      <c r="N109" s="179" t="s">
        <v>206</v>
      </c>
      <c r="O109" s="179" t="s">
        <v>236</v>
      </c>
      <c r="P109" s="150" t="s">
        <v>215</v>
      </c>
      <c r="Q109" s="149" t="s">
        <v>142</v>
      </c>
      <c r="R109" s="149" t="s">
        <v>143</v>
      </c>
      <c r="S109" s="149" t="s">
        <v>519</v>
      </c>
      <c r="T109" s="145"/>
    </row>
    <row r="110" spans="3:20" ht="18" customHeight="1" x14ac:dyDescent="0.25">
      <c r="C110" s="143">
        <v>103</v>
      </c>
      <c r="D110" s="144" t="s">
        <v>520</v>
      </c>
      <c r="E110" s="155" t="s">
        <v>521</v>
      </c>
      <c r="F110" s="145" t="s">
        <v>40</v>
      </c>
      <c r="G110" s="145" t="s">
        <v>365</v>
      </c>
      <c r="H110" s="146" t="s">
        <v>366</v>
      </c>
      <c r="I110" s="147">
        <v>34598</v>
      </c>
      <c r="J110" s="146">
        <v>931973297</v>
      </c>
      <c r="K110" s="146" t="s">
        <v>205</v>
      </c>
      <c r="L110" s="148">
        <v>44616</v>
      </c>
      <c r="M110" s="148"/>
      <c r="N110" s="179"/>
      <c r="O110" s="179"/>
      <c r="P110" s="150" t="s">
        <v>522</v>
      </c>
      <c r="Q110" s="149" t="s">
        <v>424</v>
      </c>
      <c r="R110" s="149" t="s">
        <v>169</v>
      </c>
      <c r="S110" s="149" t="s">
        <v>523</v>
      </c>
      <c r="T110" s="145"/>
    </row>
    <row r="111" spans="3:20" ht="18" customHeight="1" x14ac:dyDescent="0.25">
      <c r="C111" s="143">
        <v>104</v>
      </c>
      <c r="D111" s="144" t="s">
        <v>524</v>
      </c>
      <c r="E111" s="155" t="s">
        <v>525</v>
      </c>
      <c r="F111" s="145" t="s">
        <v>40</v>
      </c>
      <c r="G111" s="145" t="s">
        <v>365</v>
      </c>
      <c r="H111" s="146" t="s">
        <v>366</v>
      </c>
      <c r="I111" s="147">
        <v>34437</v>
      </c>
      <c r="J111" s="146">
        <v>373936110</v>
      </c>
      <c r="K111" s="146" t="s">
        <v>205</v>
      </c>
      <c r="L111" s="148">
        <v>44616</v>
      </c>
      <c r="M111" s="148">
        <v>44690</v>
      </c>
      <c r="N111" s="179" t="s">
        <v>206</v>
      </c>
      <c r="O111" s="179" t="s">
        <v>236</v>
      </c>
      <c r="P111" s="150" t="s">
        <v>404</v>
      </c>
      <c r="Q111" s="149" t="s">
        <v>142</v>
      </c>
      <c r="R111" s="149" t="s">
        <v>143</v>
      </c>
      <c r="S111" s="181" t="s">
        <v>526</v>
      </c>
      <c r="T111" s="182"/>
    </row>
    <row r="112" spans="3:20" ht="39" customHeight="1" x14ac:dyDescent="0.25">
      <c r="C112" s="143">
        <v>105</v>
      </c>
      <c r="D112" s="144" t="s">
        <v>527</v>
      </c>
      <c r="E112" s="155" t="s">
        <v>528</v>
      </c>
      <c r="F112" s="145" t="s">
        <v>40</v>
      </c>
      <c r="G112" s="145" t="s">
        <v>365</v>
      </c>
      <c r="H112" s="146" t="s">
        <v>366</v>
      </c>
      <c r="I112" s="147">
        <v>28733</v>
      </c>
      <c r="J112" s="146">
        <v>978388552</v>
      </c>
      <c r="K112" s="146" t="s">
        <v>205</v>
      </c>
      <c r="L112" s="148">
        <v>44616</v>
      </c>
      <c r="M112" s="148">
        <v>44705</v>
      </c>
      <c r="N112" s="179" t="s">
        <v>409</v>
      </c>
      <c r="O112" s="179" t="s">
        <v>529</v>
      </c>
      <c r="P112" s="150" t="s">
        <v>530</v>
      </c>
      <c r="Q112" s="149" t="s">
        <v>531</v>
      </c>
      <c r="R112" s="149" t="s">
        <v>532</v>
      </c>
      <c r="S112" s="188" t="s">
        <v>533</v>
      </c>
      <c r="T112" s="189" t="s">
        <v>529</v>
      </c>
    </row>
    <row r="113" spans="3:20" ht="18" customHeight="1" x14ac:dyDescent="0.25">
      <c r="C113" s="143">
        <v>106</v>
      </c>
      <c r="D113" s="144" t="s">
        <v>534</v>
      </c>
      <c r="E113" s="151" t="s">
        <v>535</v>
      </c>
      <c r="F113" s="145" t="s">
        <v>40</v>
      </c>
      <c r="G113" s="145" t="s">
        <v>365</v>
      </c>
      <c r="H113" s="146" t="s">
        <v>366</v>
      </c>
      <c r="I113" s="147">
        <v>34972</v>
      </c>
      <c r="J113" s="143" t="s">
        <v>536</v>
      </c>
      <c r="K113" s="146" t="s">
        <v>140</v>
      </c>
      <c r="L113" s="148">
        <v>44622</v>
      </c>
      <c r="M113" s="148"/>
      <c r="N113" s="179"/>
      <c r="O113" s="179"/>
      <c r="P113" s="150" t="s">
        <v>215</v>
      </c>
      <c r="Q113" s="149" t="s">
        <v>142</v>
      </c>
      <c r="R113" s="149" t="s">
        <v>143</v>
      </c>
      <c r="S113" s="185" t="s">
        <v>537</v>
      </c>
      <c r="T113" s="185"/>
    </row>
    <row r="114" spans="3:20" ht="18" customHeight="1" x14ac:dyDescent="0.25">
      <c r="C114" s="143">
        <v>107</v>
      </c>
      <c r="D114" s="144" t="s">
        <v>538</v>
      </c>
      <c r="E114" s="175" t="s">
        <v>539</v>
      </c>
      <c r="F114" s="145" t="s">
        <v>40</v>
      </c>
      <c r="G114" s="145" t="s">
        <v>365</v>
      </c>
      <c r="H114" s="146" t="s">
        <v>366</v>
      </c>
      <c r="I114" s="147">
        <v>34785</v>
      </c>
      <c r="J114" s="143" t="s">
        <v>540</v>
      </c>
      <c r="K114" s="146" t="s">
        <v>205</v>
      </c>
      <c r="L114" s="148">
        <v>44622</v>
      </c>
      <c r="M114" s="148">
        <v>44680</v>
      </c>
      <c r="N114" s="179" t="s">
        <v>206</v>
      </c>
      <c r="O114" s="179" t="s">
        <v>236</v>
      </c>
      <c r="P114" s="145" t="s">
        <v>541</v>
      </c>
      <c r="Q114" s="145" t="s">
        <v>508</v>
      </c>
      <c r="R114" s="145" t="s">
        <v>509</v>
      </c>
      <c r="S114" s="145" t="s">
        <v>542</v>
      </c>
      <c r="T114" s="145"/>
    </row>
    <row r="115" spans="3:20" ht="18" customHeight="1" x14ac:dyDescent="0.25">
      <c r="C115" s="143">
        <v>108</v>
      </c>
      <c r="D115" s="144" t="s">
        <v>543</v>
      </c>
      <c r="E115" s="151" t="s">
        <v>544</v>
      </c>
      <c r="F115" s="145" t="s">
        <v>40</v>
      </c>
      <c r="G115" s="145" t="s">
        <v>365</v>
      </c>
      <c r="H115" s="146" t="s">
        <v>366</v>
      </c>
      <c r="I115" s="147">
        <v>29766</v>
      </c>
      <c r="J115" s="143" t="s">
        <v>545</v>
      </c>
      <c r="K115" s="146" t="s">
        <v>140</v>
      </c>
      <c r="L115" s="148">
        <v>44622</v>
      </c>
      <c r="M115" s="148"/>
      <c r="N115" s="179"/>
      <c r="O115" s="179"/>
      <c r="P115" s="145" t="s">
        <v>546</v>
      </c>
      <c r="Q115" s="145" t="s">
        <v>547</v>
      </c>
      <c r="R115" s="145" t="s">
        <v>548</v>
      </c>
      <c r="S115" s="145" t="s">
        <v>549</v>
      </c>
      <c r="T115" s="145"/>
    </row>
    <row r="116" spans="3:20" ht="18" customHeight="1" x14ac:dyDescent="0.25">
      <c r="C116" s="143">
        <v>109</v>
      </c>
      <c r="D116" s="144" t="s">
        <v>550</v>
      </c>
      <c r="E116" s="151" t="s">
        <v>551</v>
      </c>
      <c r="F116" s="145" t="s">
        <v>40</v>
      </c>
      <c r="G116" s="145" t="s">
        <v>365</v>
      </c>
      <c r="H116" s="146" t="s">
        <v>366</v>
      </c>
      <c r="I116" s="147">
        <v>34630</v>
      </c>
      <c r="J116" s="143" t="s">
        <v>552</v>
      </c>
      <c r="K116" s="146" t="s">
        <v>140</v>
      </c>
      <c r="L116" s="148">
        <v>44622</v>
      </c>
      <c r="M116" s="148"/>
      <c r="N116" s="179"/>
      <c r="O116" s="179"/>
      <c r="P116" s="145" t="s">
        <v>553</v>
      </c>
      <c r="Q116" s="145" t="s">
        <v>554</v>
      </c>
      <c r="R116" s="145" t="s">
        <v>555</v>
      </c>
      <c r="S116" s="145" t="s">
        <v>556</v>
      </c>
      <c r="T116" s="145"/>
    </row>
    <row r="117" spans="3:20" ht="18" customHeight="1" x14ac:dyDescent="0.25">
      <c r="C117" s="143">
        <v>110</v>
      </c>
      <c r="D117" s="144" t="s">
        <v>557</v>
      </c>
      <c r="E117" s="151" t="s">
        <v>558</v>
      </c>
      <c r="F117" s="145" t="s">
        <v>40</v>
      </c>
      <c r="G117" s="145" t="s">
        <v>365</v>
      </c>
      <c r="H117" s="146" t="s">
        <v>366</v>
      </c>
      <c r="I117" s="147">
        <v>31130</v>
      </c>
      <c r="J117" s="143" t="s">
        <v>559</v>
      </c>
      <c r="K117" s="146" t="s">
        <v>140</v>
      </c>
      <c r="L117" s="148">
        <v>44622</v>
      </c>
      <c r="M117" s="148"/>
      <c r="N117" s="179"/>
      <c r="O117" s="179"/>
      <c r="P117" s="145" t="s">
        <v>560</v>
      </c>
      <c r="Q117" s="145" t="s">
        <v>561</v>
      </c>
      <c r="R117" s="145" t="s">
        <v>548</v>
      </c>
      <c r="S117" s="145" t="s">
        <v>562</v>
      </c>
      <c r="T117" s="145"/>
    </row>
    <row r="118" spans="3:20" ht="18" customHeight="1" x14ac:dyDescent="0.25">
      <c r="C118" s="143">
        <v>111</v>
      </c>
      <c r="D118" s="144" t="s">
        <v>563</v>
      </c>
      <c r="E118" s="155" t="s">
        <v>564</v>
      </c>
      <c r="F118" s="145" t="s">
        <v>40</v>
      </c>
      <c r="G118" s="145" t="s">
        <v>365</v>
      </c>
      <c r="H118" s="146" t="s">
        <v>366</v>
      </c>
      <c r="I118" s="147">
        <v>36587</v>
      </c>
      <c r="J118" s="143" t="s">
        <v>565</v>
      </c>
      <c r="K118" s="146" t="s">
        <v>205</v>
      </c>
      <c r="L118" s="148">
        <v>44622</v>
      </c>
      <c r="M118" s="148"/>
      <c r="N118" s="179"/>
      <c r="O118" s="179"/>
      <c r="P118" s="145" t="s">
        <v>566</v>
      </c>
      <c r="Q118" s="145" t="s">
        <v>567</v>
      </c>
      <c r="R118" s="145" t="s">
        <v>143</v>
      </c>
      <c r="S118" s="145" t="s">
        <v>568</v>
      </c>
      <c r="T118" s="145"/>
    </row>
    <row r="119" spans="3:20" ht="18" customHeight="1" x14ac:dyDescent="0.25">
      <c r="C119" s="143">
        <v>112</v>
      </c>
      <c r="D119" s="144" t="s">
        <v>569</v>
      </c>
      <c r="E119" s="155" t="s">
        <v>570</v>
      </c>
      <c r="F119" s="145" t="s">
        <v>40</v>
      </c>
      <c r="G119" s="145" t="s">
        <v>365</v>
      </c>
      <c r="H119" s="146" t="s">
        <v>366</v>
      </c>
      <c r="I119" s="147">
        <v>34853</v>
      </c>
      <c r="J119" s="143" t="s">
        <v>571</v>
      </c>
      <c r="K119" s="146" t="s">
        <v>205</v>
      </c>
      <c r="L119" s="148">
        <v>44622</v>
      </c>
      <c r="M119" s="148"/>
      <c r="N119" s="179"/>
      <c r="O119" s="179"/>
      <c r="P119" s="145" t="s">
        <v>566</v>
      </c>
      <c r="Q119" s="145" t="s">
        <v>567</v>
      </c>
      <c r="R119" s="145" t="s">
        <v>143</v>
      </c>
      <c r="S119" s="145" t="s">
        <v>568</v>
      </c>
      <c r="T119" s="145"/>
    </row>
    <row r="120" spans="3:20" ht="18" customHeight="1" x14ac:dyDescent="0.25">
      <c r="C120" s="143">
        <v>113</v>
      </c>
      <c r="D120" s="144" t="s">
        <v>572</v>
      </c>
      <c r="E120" s="155" t="s">
        <v>573</v>
      </c>
      <c r="F120" s="145" t="s">
        <v>40</v>
      </c>
      <c r="G120" s="145" t="s">
        <v>365</v>
      </c>
      <c r="H120" s="146" t="s">
        <v>366</v>
      </c>
      <c r="I120" s="147">
        <v>36626</v>
      </c>
      <c r="J120" s="143" t="s">
        <v>574</v>
      </c>
      <c r="K120" s="146" t="s">
        <v>205</v>
      </c>
      <c r="L120" s="148">
        <v>44622</v>
      </c>
      <c r="M120" s="148"/>
      <c r="N120" s="179"/>
      <c r="O120" s="179"/>
      <c r="P120" s="145" t="s">
        <v>566</v>
      </c>
      <c r="Q120" s="145" t="s">
        <v>567</v>
      </c>
      <c r="R120" s="145" t="s">
        <v>143</v>
      </c>
      <c r="S120" s="145" t="s">
        <v>568</v>
      </c>
      <c r="T120" s="145"/>
    </row>
    <row r="121" spans="3:20" ht="18" customHeight="1" x14ac:dyDescent="0.25">
      <c r="C121" s="143">
        <v>114</v>
      </c>
      <c r="D121" s="144" t="s">
        <v>575</v>
      </c>
      <c r="E121" s="151" t="s">
        <v>576</v>
      </c>
      <c r="F121" s="145" t="s">
        <v>40</v>
      </c>
      <c r="G121" s="145" t="s">
        <v>365</v>
      </c>
      <c r="H121" s="146" t="s">
        <v>366</v>
      </c>
      <c r="I121" s="147">
        <v>33088</v>
      </c>
      <c r="J121" s="143" t="s">
        <v>577</v>
      </c>
      <c r="K121" s="146" t="s">
        <v>140</v>
      </c>
      <c r="L121" s="148">
        <v>44622</v>
      </c>
      <c r="M121" s="148"/>
      <c r="N121" s="179"/>
      <c r="O121" s="179"/>
      <c r="P121" s="145" t="s">
        <v>141</v>
      </c>
      <c r="Q121" s="149" t="s">
        <v>142</v>
      </c>
      <c r="R121" s="149" t="s">
        <v>143</v>
      </c>
      <c r="S121" s="145" t="s">
        <v>578</v>
      </c>
      <c r="T121" s="145"/>
    </row>
    <row r="122" spans="3:20" ht="18" customHeight="1" x14ac:dyDescent="0.25">
      <c r="C122" s="143">
        <v>115</v>
      </c>
      <c r="D122" s="144" t="s">
        <v>579</v>
      </c>
      <c r="E122" s="155" t="s">
        <v>580</v>
      </c>
      <c r="F122" s="145" t="s">
        <v>40</v>
      </c>
      <c r="G122" s="145" t="s">
        <v>365</v>
      </c>
      <c r="H122" s="146" t="s">
        <v>366</v>
      </c>
      <c r="I122" s="147">
        <v>29606</v>
      </c>
      <c r="J122" s="143" t="s">
        <v>581</v>
      </c>
      <c r="K122" s="146" t="s">
        <v>205</v>
      </c>
      <c r="L122" s="148">
        <v>44622</v>
      </c>
      <c r="M122" s="148">
        <v>44697</v>
      </c>
      <c r="N122" s="179" t="s">
        <v>206</v>
      </c>
      <c r="O122" s="179"/>
      <c r="P122" s="145" t="s">
        <v>172</v>
      </c>
      <c r="Q122" s="149" t="s">
        <v>142</v>
      </c>
      <c r="R122" s="149" t="s">
        <v>143</v>
      </c>
      <c r="S122" s="145" t="s">
        <v>582</v>
      </c>
      <c r="T122" s="145"/>
    </row>
    <row r="123" spans="3:20" ht="18" customHeight="1" x14ac:dyDescent="0.25">
      <c r="C123" s="143">
        <v>116</v>
      </c>
      <c r="D123" s="144" t="s">
        <v>583</v>
      </c>
      <c r="E123" s="155" t="s">
        <v>584</v>
      </c>
      <c r="F123" s="145" t="s">
        <v>40</v>
      </c>
      <c r="G123" s="145" t="s">
        <v>365</v>
      </c>
      <c r="H123" s="146" t="s">
        <v>366</v>
      </c>
      <c r="I123" s="147">
        <v>29149</v>
      </c>
      <c r="J123" s="143" t="s">
        <v>585</v>
      </c>
      <c r="K123" s="146" t="s">
        <v>205</v>
      </c>
      <c r="L123" s="148">
        <v>44607</v>
      </c>
      <c r="M123" s="148">
        <v>44694</v>
      </c>
      <c r="N123" s="179" t="s">
        <v>206</v>
      </c>
      <c r="O123" s="179"/>
      <c r="P123" s="145" t="s">
        <v>586</v>
      </c>
      <c r="Q123" s="145" t="s">
        <v>587</v>
      </c>
      <c r="R123" s="145" t="s">
        <v>588</v>
      </c>
      <c r="S123" s="145" t="s">
        <v>589</v>
      </c>
      <c r="T123" s="145"/>
    </row>
    <row r="124" spans="3:20" ht="18" customHeight="1" x14ac:dyDescent="0.25">
      <c r="C124" s="143">
        <v>117</v>
      </c>
      <c r="D124" s="144" t="s">
        <v>590</v>
      </c>
      <c r="E124" s="151" t="s">
        <v>591</v>
      </c>
      <c r="F124" s="145" t="s">
        <v>40</v>
      </c>
      <c r="G124" s="145" t="s">
        <v>365</v>
      </c>
      <c r="H124" s="146" t="s">
        <v>366</v>
      </c>
      <c r="I124" s="147">
        <v>32143</v>
      </c>
      <c r="J124" s="143" t="s">
        <v>592</v>
      </c>
      <c r="K124" s="146" t="s">
        <v>140</v>
      </c>
      <c r="L124" s="148">
        <v>44607</v>
      </c>
      <c r="M124" s="148"/>
      <c r="N124" s="179"/>
      <c r="O124" s="179"/>
      <c r="P124" s="145" t="s">
        <v>593</v>
      </c>
      <c r="Q124" s="145" t="s">
        <v>594</v>
      </c>
      <c r="R124" s="145" t="s">
        <v>595</v>
      </c>
      <c r="S124" s="145" t="s">
        <v>596</v>
      </c>
      <c r="T124" s="145"/>
    </row>
    <row r="125" spans="3:20" ht="18" customHeight="1" x14ac:dyDescent="0.25">
      <c r="C125" s="143">
        <v>118</v>
      </c>
      <c r="D125" s="144" t="s">
        <v>597</v>
      </c>
      <c r="E125" s="155" t="s">
        <v>598</v>
      </c>
      <c r="F125" s="145" t="s">
        <v>40</v>
      </c>
      <c r="G125" s="145" t="s">
        <v>365</v>
      </c>
      <c r="H125" s="146" t="s">
        <v>366</v>
      </c>
      <c r="I125" s="147">
        <v>36998</v>
      </c>
      <c r="J125" s="143" t="s">
        <v>599</v>
      </c>
      <c r="K125" s="146" t="s">
        <v>205</v>
      </c>
      <c r="L125" s="148">
        <v>44607</v>
      </c>
      <c r="M125" s="148">
        <v>44696</v>
      </c>
      <c r="N125" s="179" t="s">
        <v>409</v>
      </c>
      <c r="O125" s="179" t="s">
        <v>410</v>
      </c>
      <c r="P125" s="145" t="s">
        <v>292</v>
      </c>
      <c r="Q125" s="149" t="s">
        <v>142</v>
      </c>
      <c r="R125" s="149" t="s">
        <v>143</v>
      </c>
      <c r="S125" s="152" t="s">
        <v>600</v>
      </c>
      <c r="T125" s="145"/>
    </row>
    <row r="126" spans="3:20" ht="18" customHeight="1" x14ac:dyDescent="0.25">
      <c r="C126" s="143">
        <v>119</v>
      </c>
      <c r="D126" s="144" t="s">
        <v>601</v>
      </c>
      <c r="E126" s="155" t="s">
        <v>602</v>
      </c>
      <c r="F126" s="145" t="s">
        <v>40</v>
      </c>
      <c r="G126" s="145" t="s">
        <v>365</v>
      </c>
      <c r="H126" s="146" t="s">
        <v>366</v>
      </c>
      <c r="I126" s="147">
        <v>37848</v>
      </c>
      <c r="J126" s="143" t="s">
        <v>603</v>
      </c>
      <c r="K126" s="146" t="s">
        <v>205</v>
      </c>
      <c r="L126" s="148">
        <v>44607</v>
      </c>
      <c r="M126" s="148">
        <v>44691</v>
      </c>
      <c r="N126" s="179" t="s">
        <v>206</v>
      </c>
      <c r="O126" s="179" t="s">
        <v>236</v>
      </c>
      <c r="P126" s="145" t="s">
        <v>172</v>
      </c>
      <c r="Q126" s="149" t="s">
        <v>142</v>
      </c>
      <c r="R126" s="149" t="s">
        <v>143</v>
      </c>
      <c r="S126" s="145" t="s">
        <v>582</v>
      </c>
      <c r="T126" s="145"/>
    </row>
    <row r="127" spans="3:20" ht="18" customHeight="1" x14ac:dyDescent="0.25">
      <c r="C127" s="143">
        <v>120</v>
      </c>
      <c r="D127" s="144" t="s">
        <v>604</v>
      </c>
      <c r="E127" s="151" t="s">
        <v>605</v>
      </c>
      <c r="F127" s="145" t="s">
        <v>40</v>
      </c>
      <c r="G127" s="145" t="s">
        <v>365</v>
      </c>
      <c r="H127" s="146" t="s">
        <v>366</v>
      </c>
      <c r="I127" s="147">
        <v>34762</v>
      </c>
      <c r="J127" s="153" t="s">
        <v>606</v>
      </c>
      <c r="K127" s="146" t="s">
        <v>140</v>
      </c>
      <c r="L127" s="148">
        <v>44620</v>
      </c>
      <c r="M127" s="148"/>
      <c r="N127" s="179"/>
      <c r="O127" s="179"/>
      <c r="P127" s="145" t="s">
        <v>292</v>
      </c>
      <c r="Q127" s="149" t="s">
        <v>142</v>
      </c>
      <c r="R127" s="149" t="s">
        <v>143</v>
      </c>
      <c r="S127" s="152" t="s">
        <v>607</v>
      </c>
      <c r="T127" s="145"/>
    </row>
    <row r="128" spans="3:20" ht="18" customHeight="1" x14ac:dyDescent="0.25">
      <c r="C128" s="143">
        <v>121</v>
      </c>
      <c r="D128" s="144" t="s">
        <v>608</v>
      </c>
      <c r="E128" s="151" t="s">
        <v>609</v>
      </c>
      <c r="F128" s="145" t="s">
        <v>40</v>
      </c>
      <c r="G128" s="145" t="s">
        <v>365</v>
      </c>
      <c r="H128" s="146" t="s">
        <v>366</v>
      </c>
      <c r="I128" s="147">
        <v>35349</v>
      </c>
      <c r="J128" s="153" t="s">
        <v>610</v>
      </c>
      <c r="K128" s="146" t="s">
        <v>140</v>
      </c>
      <c r="L128" s="148">
        <v>44620</v>
      </c>
      <c r="M128" s="148"/>
      <c r="N128" s="179"/>
      <c r="O128" s="179"/>
      <c r="P128" s="145" t="s">
        <v>611</v>
      </c>
      <c r="Q128" s="149" t="s">
        <v>142</v>
      </c>
      <c r="R128" s="149" t="s">
        <v>143</v>
      </c>
      <c r="S128" s="152" t="s">
        <v>612</v>
      </c>
      <c r="T128" s="145"/>
    </row>
    <row r="129" spans="3:20" ht="18" customHeight="1" x14ac:dyDescent="0.25">
      <c r="C129" s="143">
        <v>122</v>
      </c>
      <c r="D129" s="144" t="s">
        <v>613</v>
      </c>
      <c r="E129" s="155" t="s">
        <v>614</v>
      </c>
      <c r="F129" s="145" t="s">
        <v>40</v>
      </c>
      <c r="G129" s="145" t="s">
        <v>365</v>
      </c>
      <c r="H129" s="146" t="s">
        <v>366</v>
      </c>
      <c r="I129" s="147">
        <v>33254</v>
      </c>
      <c r="J129" s="153" t="s">
        <v>615</v>
      </c>
      <c r="K129" s="146" t="s">
        <v>205</v>
      </c>
      <c r="L129" s="148">
        <v>44620</v>
      </c>
      <c r="M129" s="148">
        <v>44690</v>
      </c>
      <c r="N129" s="179" t="s">
        <v>206</v>
      </c>
      <c r="O129" s="179" t="s">
        <v>236</v>
      </c>
      <c r="P129" s="145" t="s">
        <v>616</v>
      </c>
      <c r="Q129" s="149" t="s">
        <v>617</v>
      </c>
      <c r="R129" s="149" t="s">
        <v>618</v>
      </c>
      <c r="S129" s="152" t="s">
        <v>619</v>
      </c>
      <c r="T129" s="145"/>
    </row>
    <row r="130" spans="3:20" ht="18" customHeight="1" x14ac:dyDescent="0.25">
      <c r="C130" s="143">
        <v>123</v>
      </c>
      <c r="D130" s="144" t="s">
        <v>620</v>
      </c>
      <c r="E130" s="155" t="s">
        <v>621</v>
      </c>
      <c r="F130" s="145" t="s">
        <v>40</v>
      </c>
      <c r="G130" s="145" t="s">
        <v>365</v>
      </c>
      <c r="H130" s="146" t="s">
        <v>366</v>
      </c>
      <c r="I130" s="147">
        <v>33417</v>
      </c>
      <c r="J130" s="153" t="s">
        <v>622</v>
      </c>
      <c r="K130" s="146" t="s">
        <v>205</v>
      </c>
      <c r="L130" s="148">
        <v>44628</v>
      </c>
      <c r="M130" s="148">
        <v>44669</v>
      </c>
      <c r="N130" s="179" t="s">
        <v>206</v>
      </c>
      <c r="O130" s="179" t="s">
        <v>236</v>
      </c>
      <c r="P130" s="145" t="s">
        <v>240</v>
      </c>
      <c r="Q130" s="149" t="s">
        <v>142</v>
      </c>
      <c r="R130" s="149" t="s">
        <v>143</v>
      </c>
      <c r="S130" s="152" t="s">
        <v>623</v>
      </c>
      <c r="T130" s="154"/>
    </row>
    <row r="131" spans="3:20" ht="18" customHeight="1" x14ac:dyDescent="0.25">
      <c r="C131" s="143">
        <v>124</v>
      </c>
      <c r="D131" s="144" t="s">
        <v>624</v>
      </c>
      <c r="E131" s="151" t="s">
        <v>625</v>
      </c>
      <c r="F131" s="145" t="s">
        <v>40</v>
      </c>
      <c r="G131" s="145" t="s">
        <v>365</v>
      </c>
      <c r="H131" s="146" t="s">
        <v>366</v>
      </c>
      <c r="I131" s="147">
        <v>31310</v>
      </c>
      <c r="J131" s="153" t="s">
        <v>626</v>
      </c>
      <c r="K131" s="146" t="s">
        <v>140</v>
      </c>
      <c r="L131" s="148">
        <v>44628</v>
      </c>
      <c r="M131" s="148"/>
      <c r="N131" s="179"/>
      <c r="O131" s="179"/>
      <c r="P131" s="145" t="s">
        <v>627</v>
      </c>
      <c r="Q131" s="149" t="s">
        <v>142</v>
      </c>
      <c r="R131" s="149" t="s">
        <v>143</v>
      </c>
      <c r="S131" s="152" t="s">
        <v>628</v>
      </c>
      <c r="T131" s="154"/>
    </row>
    <row r="132" spans="3:20" ht="18" customHeight="1" x14ac:dyDescent="0.25">
      <c r="C132" s="143">
        <v>125</v>
      </c>
      <c r="D132" s="144" t="s">
        <v>629</v>
      </c>
      <c r="E132" s="151" t="s">
        <v>630</v>
      </c>
      <c r="F132" s="145" t="s">
        <v>40</v>
      </c>
      <c r="G132" s="145" t="s">
        <v>365</v>
      </c>
      <c r="H132" s="146" t="s">
        <v>366</v>
      </c>
      <c r="I132" s="147">
        <v>33022</v>
      </c>
      <c r="J132" s="153" t="s">
        <v>631</v>
      </c>
      <c r="K132" s="146" t="s">
        <v>140</v>
      </c>
      <c r="L132" s="148">
        <v>44628</v>
      </c>
      <c r="M132" s="148"/>
      <c r="N132" s="179"/>
      <c r="O132" s="179"/>
      <c r="P132" s="145" t="s">
        <v>141</v>
      </c>
      <c r="Q132" s="149" t="s">
        <v>142</v>
      </c>
      <c r="R132" s="149" t="s">
        <v>143</v>
      </c>
      <c r="S132" s="152" t="s">
        <v>632</v>
      </c>
      <c r="T132" s="183"/>
    </row>
    <row r="133" spans="3:20" ht="39" customHeight="1" x14ac:dyDescent="0.25">
      <c r="C133" s="143">
        <v>126</v>
      </c>
      <c r="D133" s="144" t="s">
        <v>633</v>
      </c>
      <c r="E133" s="155" t="s">
        <v>634</v>
      </c>
      <c r="F133" s="145" t="s">
        <v>40</v>
      </c>
      <c r="G133" s="145" t="s">
        <v>365</v>
      </c>
      <c r="H133" s="146" t="s">
        <v>366</v>
      </c>
      <c r="I133" s="147">
        <v>34912</v>
      </c>
      <c r="J133" s="153" t="s">
        <v>635</v>
      </c>
      <c r="K133" s="146" t="s">
        <v>205</v>
      </c>
      <c r="L133" s="148">
        <v>44628</v>
      </c>
      <c r="M133" s="148">
        <v>44707</v>
      </c>
      <c r="N133" s="179" t="s">
        <v>409</v>
      </c>
      <c r="O133" s="179"/>
      <c r="P133" s="145" t="s">
        <v>636</v>
      </c>
      <c r="Q133" s="149" t="s">
        <v>142</v>
      </c>
      <c r="R133" s="149" t="s">
        <v>143</v>
      </c>
      <c r="S133" s="190" t="s">
        <v>637</v>
      </c>
      <c r="T133" s="189" t="s">
        <v>638</v>
      </c>
    </row>
    <row r="134" spans="3:20" ht="18" customHeight="1" x14ac:dyDescent="0.25">
      <c r="C134" s="143">
        <v>127</v>
      </c>
      <c r="D134" s="144" t="s">
        <v>639</v>
      </c>
      <c r="E134" s="175" t="s">
        <v>640</v>
      </c>
      <c r="F134" s="145" t="s">
        <v>40</v>
      </c>
      <c r="G134" s="145" t="s">
        <v>365</v>
      </c>
      <c r="H134" s="146" t="s">
        <v>366</v>
      </c>
      <c r="I134" s="147">
        <v>36253</v>
      </c>
      <c r="J134" s="153" t="s">
        <v>641</v>
      </c>
      <c r="K134" s="146" t="s">
        <v>205</v>
      </c>
      <c r="L134" s="148">
        <v>44628</v>
      </c>
      <c r="M134" s="148">
        <v>44679</v>
      </c>
      <c r="N134" s="179" t="s">
        <v>206</v>
      </c>
      <c r="O134" s="179" t="s">
        <v>236</v>
      </c>
      <c r="P134" s="145" t="s">
        <v>237</v>
      </c>
      <c r="Q134" s="149" t="s">
        <v>142</v>
      </c>
      <c r="R134" s="149" t="s">
        <v>143</v>
      </c>
      <c r="S134" s="152" t="s">
        <v>642</v>
      </c>
      <c r="T134" s="186"/>
    </row>
    <row r="135" spans="3:20" ht="18" customHeight="1" x14ac:dyDescent="0.25">
      <c r="C135" s="143">
        <v>128</v>
      </c>
      <c r="D135" s="144" t="s">
        <v>643</v>
      </c>
      <c r="E135" s="151" t="s">
        <v>644</v>
      </c>
      <c r="F135" s="145" t="s">
        <v>40</v>
      </c>
      <c r="G135" s="145" t="s">
        <v>365</v>
      </c>
      <c r="H135" s="146" t="s">
        <v>366</v>
      </c>
      <c r="I135" s="147">
        <v>30596</v>
      </c>
      <c r="J135" s="153" t="s">
        <v>645</v>
      </c>
      <c r="K135" s="146" t="s">
        <v>140</v>
      </c>
      <c r="L135" s="148">
        <v>44628</v>
      </c>
      <c r="M135" s="148"/>
      <c r="N135" s="179"/>
      <c r="O135" s="179"/>
      <c r="P135" s="145" t="s">
        <v>292</v>
      </c>
      <c r="Q135" s="149" t="s">
        <v>142</v>
      </c>
      <c r="R135" s="149" t="s">
        <v>143</v>
      </c>
      <c r="S135" s="152" t="s">
        <v>646</v>
      </c>
      <c r="T135" s="154"/>
    </row>
    <row r="136" spans="3:20" ht="18" customHeight="1" x14ac:dyDescent="0.25">
      <c r="C136" s="143">
        <v>129</v>
      </c>
      <c r="D136" s="144" t="s">
        <v>647</v>
      </c>
      <c r="E136" s="155" t="s">
        <v>648</v>
      </c>
      <c r="F136" s="145" t="s">
        <v>40</v>
      </c>
      <c r="G136" s="145" t="s">
        <v>365</v>
      </c>
      <c r="H136" s="146" t="s">
        <v>366</v>
      </c>
      <c r="I136" s="147">
        <v>31801</v>
      </c>
      <c r="J136" s="153" t="s">
        <v>649</v>
      </c>
      <c r="K136" s="146" t="s">
        <v>205</v>
      </c>
      <c r="L136" s="148">
        <v>44628</v>
      </c>
      <c r="M136" s="148">
        <v>44673</v>
      </c>
      <c r="N136" s="179" t="s">
        <v>206</v>
      </c>
      <c r="O136" s="179" t="s">
        <v>236</v>
      </c>
      <c r="P136" s="145" t="s">
        <v>650</v>
      </c>
      <c r="Q136" s="149" t="s">
        <v>265</v>
      </c>
      <c r="R136" s="149" t="s">
        <v>143</v>
      </c>
      <c r="S136" s="152" t="s">
        <v>651</v>
      </c>
      <c r="T136" s="183"/>
    </row>
    <row r="137" spans="3:20" ht="39" customHeight="1" x14ac:dyDescent="0.25">
      <c r="C137" s="143">
        <v>130</v>
      </c>
      <c r="D137" s="144" t="s">
        <v>652</v>
      </c>
      <c r="E137" s="155" t="s">
        <v>653</v>
      </c>
      <c r="F137" s="145" t="s">
        <v>40</v>
      </c>
      <c r="G137" s="145" t="s">
        <v>365</v>
      </c>
      <c r="H137" s="146" t="s">
        <v>366</v>
      </c>
      <c r="I137" s="147">
        <v>33604</v>
      </c>
      <c r="J137" s="153" t="s">
        <v>654</v>
      </c>
      <c r="K137" s="146" t="s">
        <v>205</v>
      </c>
      <c r="L137" s="148">
        <v>44628</v>
      </c>
      <c r="M137" s="148">
        <v>44707</v>
      </c>
      <c r="N137" s="179" t="s">
        <v>409</v>
      </c>
      <c r="O137" s="179"/>
      <c r="P137" s="145" t="s">
        <v>655</v>
      </c>
      <c r="Q137" s="149" t="s">
        <v>656</v>
      </c>
      <c r="R137" s="149" t="s">
        <v>656</v>
      </c>
      <c r="S137" s="190" t="s">
        <v>657</v>
      </c>
      <c r="T137" s="192" t="s">
        <v>658</v>
      </c>
    </row>
    <row r="138" spans="3:20" ht="18" customHeight="1" x14ac:dyDescent="0.25">
      <c r="C138" s="143">
        <v>131</v>
      </c>
      <c r="D138" s="144" t="s">
        <v>659</v>
      </c>
      <c r="E138" s="151" t="s">
        <v>660</v>
      </c>
      <c r="F138" s="145" t="s">
        <v>40</v>
      </c>
      <c r="G138" s="145" t="s">
        <v>365</v>
      </c>
      <c r="H138" s="146" t="s">
        <v>366</v>
      </c>
      <c r="I138" s="147">
        <v>36090</v>
      </c>
      <c r="J138" s="153" t="s">
        <v>661</v>
      </c>
      <c r="K138" s="146" t="s">
        <v>140</v>
      </c>
      <c r="L138" s="148">
        <v>44628</v>
      </c>
      <c r="M138" s="148"/>
      <c r="N138" s="179"/>
      <c r="O138" s="179"/>
      <c r="P138" s="145" t="s">
        <v>399</v>
      </c>
      <c r="Q138" s="149" t="s">
        <v>142</v>
      </c>
      <c r="R138" s="149" t="s">
        <v>143</v>
      </c>
      <c r="S138" s="152" t="s">
        <v>662</v>
      </c>
      <c r="T138" s="187"/>
    </row>
    <row r="139" spans="3:20" ht="39" customHeight="1" x14ac:dyDescent="0.25">
      <c r="C139" s="143">
        <v>132</v>
      </c>
      <c r="D139" s="144" t="s">
        <v>663</v>
      </c>
      <c r="E139" s="155" t="s">
        <v>664</v>
      </c>
      <c r="F139" s="145" t="s">
        <v>40</v>
      </c>
      <c r="G139" s="145" t="s">
        <v>365</v>
      </c>
      <c r="H139" s="146" t="s">
        <v>366</v>
      </c>
      <c r="I139" s="147">
        <v>29855</v>
      </c>
      <c r="J139" s="153" t="s">
        <v>665</v>
      </c>
      <c r="K139" s="146" t="s">
        <v>205</v>
      </c>
      <c r="L139" s="148">
        <v>44628</v>
      </c>
      <c r="M139" s="148">
        <v>44707</v>
      </c>
      <c r="N139" s="179" t="s">
        <v>409</v>
      </c>
      <c r="O139" s="179"/>
      <c r="P139" s="145" t="s">
        <v>292</v>
      </c>
      <c r="Q139" s="149" t="s">
        <v>142</v>
      </c>
      <c r="R139" s="149" t="s">
        <v>143</v>
      </c>
      <c r="S139" s="190" t="s">
        <v>666</v>
      </c>
      <c r="T139" s="189" t="s">
        <v>667</v>
      </c>
    </row>
    <row r="140" spans="3:20" ht="18" customHeight="1" x14ac:dyDescent="0.25">
      <c r="C140" s="143">
        <v>133</v>
      </c>
      <c r="D140" s="144" t="s">
        <v>668</v>
      </c>
      <c r="E140" s="151" t="s">
        <v>669</v>
      </c>
      <c r="F140" s="145" t="s">
        <v>40</v>
      </c>
      <c r="G140" s="145" t="s">
        <v>365</v>
      </c>
      <c r="H140" s="146" t="s">
        <v>366</v>
      </c>
      <c r="I140" s="147">
        <v>35782</v>
      </c>
      <c r="J140" s="153" t="s">
        <v>670</v>
      </c>
      <c r="K140" s="146" t="s">
        <v>140</v>
      </c>
      <c r="L140" s="148">
        <v>44628</v>
      </c>
      <c r="M140" s="148"/>
      <c r="N140" s="179"/>
      <c r="O140" s="179"/>
      <c r="P140" s="145" t="s">
        <v>671</v>
      </c>
      <c r="Q140" s="149" t="s">
        <v>672</v>
      </c>
      <c r="R140" s="149" t="s">
        <v>673</v>
      </c>
      <c r="S140" s="152" t="s">
        <v>674</v>
      </c>
      <c r="T140" s="187"/>
    </row>
    <row r="141" spans="3:20" ht="39" customHeight="1" x14ac:dyDescent="0.25">
      <c r="C141" s="143">
        <v>134</v>
      </c>
      <c r="D141" s="144" t="s">
        <v>675</v>
      </c>
      <c r="E141" s="155" t="s">
        <v>676</v>
      </c>
      <c r="F141" s="145" t="s">
        <v>40</v>
      </c>
      <c r="G141" s="145" t="s">
        <v>365</v>
      </c>
      <c r="H141" s="146" t="s">
        <v>366</v>
      </c>
      <c r="I141" s="147">
        <v>31639</v>
      </c>
      <c r="J141" s="153" t="s">
        <v>677</v>
      </c>
      <c r="K141" s="146" t="s">
        <v>205</v>
      </c>
      <c r="L141" s="148">
        <v>44628</v>
      </c>
      <c r="M141" s="148">
        <v>44707</v>
      </c>
      <c r="N141" s="179" t="s">
        <v>409</v>
      </c>
      <c r="O141" s="179"/>
      <c r="P141" s="145" t="s">
        <v>178</v>
      </c>
      <c r="Q141" s="149" t="s">
        <v>142</v>
      </c>
      <c r="R141" s="149" t="s">
        <v>143</v>
      </c>
      <c r="S141" s="190" t="s">
        <v>678</v>
      </c>
      <c r="T141" s="189" t="s">
        <v>679</v>
      </c>
    </row>
    <row r="142" spans="3:20" ht="18" customHeight="1" x14ac:dyDescent="0.25">
      <c r="C142" s="143">
        <v>135</v>
      </c>
      <c r="D142" s="144" t="s">
        <v>680</v>
      </c>
      <c r="E142" s="151" t="s">
        <v>681</v>
      </c>
      <c r="F142" s="145" t="s">
        <v>40</v>
      </c>
      <c r="G142" s="145" t="s">
        <v>365</v>
      </c>
      <c r="H142" s="146" t="s">
        <v>366</v>
      </c>
      <c r="I142" s="147">
        <v>34783</v>
      </c>
      <c r="J142" s="153" t="s">
        <v>682</v>
      </c>
      <c r="K142" s="146" t="s">
        <v>140</v>
      </c>
      <c r="L142" s="148">
        <v>44634</v>
      </c>
      <c r="M142" s="148"/>
      <c r="N142" s="179"/>
      <c r="O142" s="179"/>
      <c r="P142" s="145" t="s">
        <v>683</v>
      </c>
      <c r="Q142" s="149" t="s">
        <v>684</v>
      </c>
      <c r="R142" s="149" t="s">
        <v>143</v>
      </c>
      <c r="S142" s="152" t="s">
        <v>685</v>
      </c>
      <c r="T142" s="187"/>
    </row>
    <row r="143" spans="3:20" ht="39" customHeight="1" x14ac:dyDescent="0.25">
      <c r="C143" s="143">
        <v>136</v>
      </c>
      <c r="D143" s="144" t="s">
        <v>686</v>
      </c>
      <c r="E143" s="155" t="s">
        <v>687</v>
      </c>
      <c r="F143" s="145" t="s">
        <v>40</v>
      </c>
      <c r="G143" s="145" t="s">
        <v>365</v>
      </c>
      <c r="H143" s="146" t="s">
        <v>366</v>
      </c>
      <c r="I143" s="147">
        <v>37774</v>
      </c>
      <c r="J143" s="153" t="s">
        <v>688</v>
      </c>
      <c r="K143" s="146" t="s">
        <v>205</v>
      </c>
      <c r="L143" s="148">
        <v>44634</v>
      </c>
      <c r="M143" s="148">
        <v>44707</v>
      </c>
      <c r="N143" s="179" t="s">
        <v>409</v>
      </c>
      <c r="O143" s="179"/>
      <c r="P143" s="145" t="s">
        <v>689</v>
      </c>
      <c r="Q143" s="149" t="s">
        <v>690</v>
      </c>
      <c r="R143" s="149" t="s">
        <v>691</v>
      </c>
      <c r="S143" s="190" t="s">
        <v>692</v>
      </c>
      <c r="T143" s="192" t="s">
        <v>693</v>
      </c>
    </row>
    <row r="144" spans="3:20" ht="39" customHeight="1" x14ac:dyDescent="0.25">
      <c r="C144" s="143">
        <v>137</v>
      </c>
      <c r="D144" s="144" t="s">
        <v>694</v>
      </c>
      <c r="E144" s="155" t="s">
        <v>695</v>
      </c>
      <c r="F144" s="145" t="s">
        <v>40</v>
      </c>
      <c r="G144" s="145" t="s">
        <v>365</v>
      </c>
      <c r="H144" s="146" t="s">
        <v>366</v>
      </c>
      <c r="I144" s="147">
        <v>35668</v>
      </c>
      <c r="J144" s="153" t="s">
        <v>696</v>
      </c>
      <c r="K144" s="146" t="s">
        <v>205</v>
      </c>
      <c r="L144" s="148">
        <v>44634</v>
      </c>
      <c r="M144" s="148">
        <v>44707</v>
      </c>
      <c r="N144" s="179" t="s">
        <v>409</v>
      </c>
      <c r="O144" s="179"/>
      <c r="P144" s="145" t="s">
        <v>697</v>
      </c>
      <c r="Q144" s="149" t="s">
        <v>698</v>
      </c>
      <c r="R144" s="149" t="s">
        <v>699</v>
      </c>
      <c r="S144" s="190" t="s">
        <v>700</v>
      </c>
      <c r="T144" s="192" t="s">
        <v>701</v>
      </c>
    </row>
    <row r="145" spans="3:20" ht="18" customHeight="1" x14ac:dyDescent="0.25">
      <c r="C145" s="143">
        <v>138</v>
      </c>
      <c r="D145" s="144" t="s">
        <v>702</v>
      </c>
      <c r="E145" s="151" t="s">
        <v>703</v>
      </c>
      <c r="F145" s="145" t="s">
        <v>40</v>
      </c>
      <c r="G145" s="145" t="s">
        <v>365</v>
      </c>
      <c r="H145" s="146" t="s">
        <v>366</v>
      </c>
      <c r="I145" s="147">
        <v>32371</v>
      </c>
      <c r="J145" s="153" t="s">
        <v>704</v>
      </c>
      <c r="K145" s="146" t="s">
        <v>140</v>
      </c>
      <c r="L145" s="148">
        <v>44634</v>
      </c>
      <c r="M145" s="148"/>
      <c r="N145" s="179"/>
      <c r="O145" s="179"/>
      <c r="P145" s="145" t="s">
        <v>705</v>
      </c>
      <c r="Q145" s="149" t="s">
        <v>706</v>
      </c>
      <c r="R145" s="149" t="s">
        <v>707</v>
      </c>
      <c r="S145" s="152" t="s">
        <v>708</v>
      </c>
      <c r="T145" s="186"/>
    </row>
    <row r="146" spans="3:20" ht="18" customHeight="1" x14ac:dyDescent="0.25">
      <c r="C146" s="143">
        <v>139</v>
      </c>
      <c r="D146" s="144" t="s">
        <v>709</v>
      </c>
      <c r="E146" s="151" t="s">
        <v>710</v>
      </c>
      <c r="F146" s="145" t="s">
        <v>40</v>
      </c>
      <c r="G146" s="145" t="s">
        <v>365</v>
      </c>
      <c r="H146" s="146" t="s">
        <v>366</v>
      </c>
      <c r="I146" s="147">
        <v>35054</v>
      </c>
      <c r="J146" s="153" t="s">
        <v>711</v>
      </c>
      <c r="K146" s="146" t="s">
        <v>140</v>
      </c>
      <c r="L146" s="148">
        <v>44634</v>
      </c>
      <c r="M146" s="148"/>
      <c r="N146" s="179"/>
      <c r="O146" s="179"/>
      <c r="P146" s="145" t="s">
        <v>230</v>
      </c>
      <c r="Q146" s="149" t="s">
        <v>142</v>
      </c>
      <c r="R146" s="149" t="s">
        <v>143</v>
      </c>
      <c r="S146" s="152" t="s">
        <v>712</v>
      </c>
      <c r="T146" s="154"/>
    </row>
    <row r="147" spans="3:20" ht="18" customHeight="1" x14ac:dyDescent="0.25">
      <c r="C147" s="143">
        <v>140</v>
      </c>
      <c r="D147" s="144" t="s">
        <v>713</v>
      </c>
      <c r="E147" s="151" t="s">
        <v>714</v>
      </c>
      <c r="F147" s="145" t="s">
        <v>40</v>
      </c>
      <c r="G147" s="145" t="s">
        <v>365</v>
      </c>
      <c r="H147" s="146" t="s">
        <v>366</v>
      </c>
      <c r="I147" s="147">
        <v>35061</v>
      </c>
      <c r="J147" s="153" t="s">
        <v>715</v>
      </c>
      <c r="K147" s="146" t="s">
        <v>140</v>
      </c>
      <c r="L147" s="148">
        <v>44637</v>
      </c>
      <c r="M147" s="148"/>
      <c r="N147" s="179"/>
      <c r="O147" s="179"/>
      <c r="P147" s="145" t="s">
        <v>161</v>
      </c>
      <c r="Q147" s="149" t="s">
        <v>142</v>
      </c>
      <c r="R147" s="149" t="s">
        <v>143</v>
      </c>
      <c r="S147" s="152" t="s">
        <v>716</v>
      </c>
      <c r="T147" s="154"/>
    </row>
    <row r="148" spans="3:20" ht="18" customHeight="1" x14ac:dyDescent="0.25">
      <c r="C148" s="143">
        <v>141</v>
      </c>
      <c r="D148" s="144" t="s">
        <v>717</v>
      </c>
      <c r="E148" s="151" t="s">
        <v>718</v>
      </c>
      <c r="F148" s="145" t="s">
        <v>40</v>
      </c>
      <c r="G148" s="145" t="s">
        <v>365</v>
      </c>
      <c r="H148" s="146" t="s">
        <v>366</v>
      </c>
      <c r="I148" s="147">
        <v>34261</v>
      </c>
      <c r="J148" s="153" t="s">
        <v>719</v>
      </c>
      <c r="K148" s="146" t="s">
        <v>140</v>
      </c>
      <c r="L148" s="148">
        <v>44637</v>
      </c>
      <c r="M148" s="148"/>
      <c r="N148" s="179"/>
      <c r="O148" s="179"/>
      <c r="P148" s="145" t="s">
        <v>161</v>
      </c>
      <c r="Q148" s="149" t="s">
        <v>142</v>
      </c>
      <c r="R148" s="149" t="s">
        <v>143</v>
      </c>
      <c r="S148" s="152" t="s">
        <v>716</v>
      </c>
      <c r="T148" s="154"/>
    </row>
    <row r="149" spans="3:20" ht="18" customHeight="1" x14ac:dyDescent="0.25">
      <c r="C149" s="143">
        <v>142</v>
      </c>
      <c r="D149" s="144" t="s">
        <v>720</v>
      </c>
      <c r="E149" s="155" t="s">
        <v>721</v>
      </c>
      <c r="F149" s="145" t="s">
        <v>40</v>
      </c>
      <c r="G149" s="145" t="s">
        <v>365</v>
      </c>
      <c r="H149" s="146" t="s">
        <v>366</v>
      </c>
      <c r="I149" s="147">
        <v>36840</v>
      </c>
      <c r="J149" s="153" t="s">
        <v>722</v>
      </c>
      <c r="K149" s="146" t="s">
        <v>205</v>
      </c>
      <c r="L149" s="148">
        <v>44637</v>
      </c>
      <c r="M149" s="148">
        <v>44713</v>
      </c>
      <c r="N149" s="179"/>
      <c r="O149" s="179"/>
      <c r="P149" s="145" t="s">
        <v>215</v>
      </c>
      <c r="Q149" s="149" t="s">
        <v>142</v>
      </c>
      <c r="R149" s="149" t="s">
        <v>143</v>
      </c>
      <c r="S149" s="152" t="s">
        <v>723</v>
      </c>
      <c r="T149" s="154"/>
    </row>
    <row r="150" spans="3:20" ht="18" customHeight="1" x14ac:dyDescent="0.25">
      <c r="C150" s="143">
        <v>143</v>
      </c>
      <c r="D150" s="144" t="s">
        <v>724</v>
      </c>
      <c r="E150" s="151" t="s">
        <v>725</v>
      </c>
      <c r="F150" s="145" t="s">
        <v>40</v>
      </c>
      <c r="G150" s="145" t="s">
        <v>365</v>
      </c>
      <c r="H150" s="146" t="s">
        <v>366</v>
      </c>
      <c r="I150" s="147">
        <v>37132</v>
      </c>
      <c r="J150" s="153" t="s">
        <v>726</v>
      </c>
      <c r="K150" s="146" t="s">
        <v>140</v>
      </c>
      <c r="L150" s="148">
        <v>44637</v>
      </c>
      <c r="M150" s="148"/>
      <c r="N150" s="179"/>
      <c r="O150" s="179"/>
      <c r="P150" s="145" t="s">
        <v>215</v>
      </c>
      <c r="Q150" s="149" t="s">
        <v>142</v>
      </c>
      <c r="R150" s="149" t="s">
        <v>143</v>
      </c>
      <c r="S150" s="152" t="s">
        <v>723</v>
      </c>
      <c r="T150" s="154"/>
    </row>
    <row r="151" spans="3:20" ht="18" customHeight="1" x14ac:dyDescent="0.25">
      <c r="C151" s="143">
        <v>144</v>
      </c>
      <c r="D151" s="144" t="s">
        <v>727</v>
      </c>
      <c r="E151" s="151" t="s">
        <v>728</v>
      </c>
      <c r="F151" s="145" t="s">
        <v>40</v>
      </c>
      <c r="G151" s="145" t="s">
        <v>365</v>
      </c>
      <c r="H151" s="146" t="s">
        <v>366</v>
      </c>
      <c r="I151" s="147">
        <v>37244</v>
      </c>
      <c r="J151" s="153" t="s">
        <v>729</v>
      </c>
      <c r="K151" s="146" t="s">
        <v>140</v>
      </c>
      <c r="L151" s="148">
        <v>44637</v>
      </c>
      <c r="M151" s="148"/>
      <c r="N151" s="179"/>
      <c r="O151" s="179"/>
      <c r="P151" s="145" t="s">
        <v>178</v>
      </c>
      <c r="Q151" s="149" t="s">
        <v>142</v>
      </c>
      <c r="R151" s="149" t="s">
        <v>143</v>
      </c>
      <c r="S151" s="152" t="s">
        <v>730</v>
      </c>
      <c r="T151" s="154"/>
    </row>
    <row r="152" spans="3:20" ht="18" customHeight="1" x14ac:dyDescent="0.25">
      <c r="C152" s="143">
        <v>145</v>
      </c>
      <c r="D152" s="144" t="s">
        <v>731</v>
      </c>
      <c r="E152" s="151" t="s">
        <v>732</v>
      </c>
      <c r="F152" s="145" t="s">
        <v>40</v>
      </c>
      <c r="G152" s="145" t="s">
        <v>365</v>
      </c>
      <c r="H152" s="146" t="s">
        <v>366</v>
      </c>
      <c r="I152" s="147">
        <v>32771</v>
      </c>
      <c r="J152" s="153" t="s">
        <v>733</v>
      </c>
      <c r="K152" s="146" t="s">
        <v>140</v>
      </c>
      <c r="L152" s="148">
        <v>44637</v>
      </c>
      <c r="M152" s="148"/>
      <c r="N152" s="179"/>
      <c r="O152" s="179"/>
      <c r="P152" s="145" t="s">
        <v>161</v>
      </c>
      <c r="Q152" s="149" t="s">
        <v>142</v>
      </c>
      <c r="R152" s="149" t="s">
        <v>143</v>
      </c>
      <c r="S152" s="152" t="s">
        <v>734</v>
      </c>
      <c r="T152" s="154"/>
    </row>
    <row r="153" spans="3:20" ht="18" customHeight="1" x14ac:dyDescent="0.25">
      <c r="C153" s="143">
        <v>146</v>
      </c>
      <c r="D153" s="144" t="s">
        <v>735</v>
      </c>
      <c r="E153" s="151" t="s">
        <v>736</v>
      </c>
      <c r="F153" s="145" t="s">
        <v>40</v>
      </c>
      <c r="G153" s="145" t="s">
        <v>365</v>
      </c>
      <c r="H153" s="146" t="s">
        <v>366</v>
      </c>
      <c r="I153" s="147">
        <v>33387</v>
      </c>
      <c r="J153" s="153" t="s">
        <v>737</v>
      </c>
      <c r="K153" s="146" t="s">
        <v>140</v>
      </c>
      <c r="L153" s="148">
        <v>44637</v>
      </c>
      <c r="M153" s="148"/>
      <c r="N153" s="179"/>
      <c r="O153" s="179"/>
      <c r="P153" s="145" t="s">
        <v>178</v>
      </c>
      <c r="Q153" s="149" t="s">
        <v>142</v>
      </c>
      <c r="R153" s="149" t="s">
        <v>143</v>
      </c>
      <c r="S153" s="152" t="s">
        <v>738</v>
      </c>
      <c r="T153" s="183"/>
    </row>
    <row r="154" spans="3:20" ht="39" customHeight="1" x14ac:dyDescent="0.25">
      <c r="C154" s="143">
        <v>147</v>
      </c>
      <c r="D154" s="144" t="s">
        <v>739</v>
      </c>
      <c r="E154" s="155" t="s">
        <v>740</v>
      </c>
      <c r="F154" s="145" t="s">
        <v>40</v>
      </c>
      <c r="G154" s="145" t="s">
        <v>365</v>
      </c>
      <c r="H154" s="146" t="s">
        <v>366</v>
      </c>
      <c r="I154" s="147">
        <v>36975</v>
      </c>
      <c r="J154" s="153" t="s">
        <v>741</v>
      </c>
      <c r="K154" s="146" t="s">
        <v>205</v>
      </c>
      <c r="L154" s="148">
        <v>44637</v>
      </c>
      <c r="M154" s="148">
        <v>44707</v>
      </c>
      <c r="N154" s="179" t="s">
        <v>409</v>
      </c>
      <c r="O154" s="179"/>
      <c r="P154" s="145" t="s">
        <v>566</v>
      </c>
      <c r="Q154" s="149" t="s">
        <v>567</v>
      </c>
      <c r="R154" s="149" t="s">
        <v>143</v>
      </c>
      <c r="S154" s="190" t="s">
        <v>742</v>
      </c>
      <c r="T154" s="192" t="s">
        <v>743</v>
      </c>
    </row>
    <row r="155" spans="3:20" ht="18" customHeight="1" x14ac:dyDescent="0.25">
      <c r="C155" s="143">
        <v>148</v>
      </c>
      <c r="D155" s="144" t="s">
        <v>744</v>
      </c>
      <c r="E155" s="151" t="s">
        <v>745</v>
      </c>
      <c r="F155" s="145" t="s">
        <v>40</v>
      </c>
      <c r="G155" s="145" t="s">
        <v>365</v>
      </c>
      <c r="H155" s="146" t="s">
        <v>366</v>
      </c>
      <c r="I155" s="147">
        <v>36200</v>
      </c>
      <c r="J155" s="153" t="s">
        <v>746</v>
      </c>
      <c r="K155" s="146" t="s">
        <v>205</v>
      </c>
      <c r="L155" s="148">
        <v>44375</v>
      </c>
      <c r="M155" s="148">
        <v>44562</v>
      </c>
      <c r="N155" s="179" t="s">
        <v>206</v>
      </c>
      <c r="O155" s="179"/>
      <c r="P155" s="145"/>
      <c r="Q155" s="149"/>
      <c r="R155" s="149"/>
      <c r="S155" s="152"/>
      <c r="T155" s="186"/>
    </row>
    <row r="156" spans="3:20" ht="18" customHeight="1" x14ac:dyDescent="0.2">
      <c r="C156" s="143">
        <v>149</v>
      </c>
      <c r="D156" s="144" t="s">
        <v>747</v>
      </c>
      <c r="E156" s="145" t="s">
        <v>748</v>
      </c>
      <c r="F156" s="145" t="s">
        <v>40</v>
      </c>
      <c r="G156" s="145" t="s">
        <v>365</v>
      </c>
      <c r="H156" s="146" t="s">
        <v>366</v>
      </c>
      <c r="I156" s="147">
        <v>28731</v>
      </c>
      <c r="J156" s="166" t="s">
        <v>749</v>
      </c>
      <c r="K156" s="146" t="s">
        <v>205</v>
      </c>
      <c r="L156" s="148">
        <v>44378</v>
      </c>
      <c r="M156" s="168">
        <v>44562</v>
      </c>
      <c r="N156" s="179" t="s">
        <v>206</v>
      </c>
      <c r="O156" s="180"/>
      <c r="P156" s="165"/>
      <c r="Q156" s="165"/>
      <c r="R156" s="165"/>
      <c r="S156" s="165"/>
      <c r="T156" s="154"/>
    </row>
    <row r="157" spans="3:20" ht="18" customHeight="1" x14ac:dyDescent="0.25">
      <c r="C157" s="143">
        <v>150</v>
      </c>
      <c r="D157" s="144"/>
      <c r="E157" s="151" t="s">
        <v>750</v>
      </c>
      <c r="F157" s="145" t="s">
        <v>40</v>
      </c>
      <c r="G157" s="145" t="s">
        <v>365</v>
      </c>
      <c r="H157" s="146" t="s">
        <v>366</v>
      </c>
      <c r="I157" s="75">
        <v>34170</v>
      </c>
      <c r="J157" s="153" t="s">
        <v>751</v>
      </c>
      <c r="K157" s="146" t="s">
        <v>205</v>
      </c>
      <c r="L157" s="148">
        <v>44387</v>
      </c>
      <c r="M157" s="148">
        <v>44572</v>
      </c>
      <c r="N157" s="179" t="s">
        <v>206</v>
      </c>
      <c r="O157" s="179"/>
      <c r="P157" s="145"/>
      <c r="Q157" s="149"/>
      <c r="R157" s="149"/>
      <c r="S157" s="152"/>
      <c r="T157" s="154"/>
    </row>
    <row r="158" spans="3:20" ht="18" customHeight="1" x14ac:dyDescent="0.25">
      <c r="C158" s="143">
        <v>151</v>
      </c>
      <c r="D158" s="144" t="s">
        <v>752</v>
      </c>
      <c r="E158" s="151" t="s">
        <v>753</v>
      </c>
      <c r="F158" s="145" t="s">
        <v>40</v>
      </c>
      <c r="G158" s="145" t="s">
        <v>365</v>
      </c>
      <c r="H158" s="146" t="s">
        <v>366</v>
      </c>
      <c r="I158" s="75">
        <v>31123</v>
      </c>
      <c r="J158" s="153" t="s">
        <v>754</v>
      </c>
      <c r="K158" s="146" t="s">
        <v>205</v>
      </c>
      <c r="L158" s="148">
        <v>44308</v>
      </c>
      <c r="M158" s="148">
        <v>44584</v>
      </c>
      <c r="N158" s="179" t="s">
        <v>206</v>
      </c>
      <c r="O158" s="179"/>
      <c r="P158" s="145"/>
      <c r="Q158" s="149"/>
      <c r="R158" s="149"/>
      <c r="S158" s="152"/>
      <c r="T158" s="154"/>
    </row>
    <row r="159" spans="3:20" ht="18" customHeight="1" x14ac:dyDescent="0.25">
      <c r="C159" s="143">
        <v>152</v>
      </c>
      <c r="D159" s="144" t="s">
        <v>755</v>
      </c>
      <c r="E159" s="151" t="s">
        <v>756</v>
      </c>
      <c r="F159" s="145" t="s">
        <v>40</v>
      </c>
      <c r="G159" s="145" t="s">
        <v>365</v>
      </c>
      <c r="H159" s="146" t="s">
        <v>366</v>
      </c>
      <c r="I159" s="147">
        <v>35081</v>
      </c>
      <c r="J159" s="153" t="s">
        <v>757</v>
      </c>
      <c r="K159" s="146" t="s">
        <v>205</v>
      </c>
      <c r="L159" s="148">
        <v>44365</v>
      </c>
      <c r="M159" s="148">
        <v>44584</v>
      </c>
      <c r="N159" s="179" t="s">
        <v>206</v>
      </c>
      <c r="O159" s="179"/>
      <c r="P159" s="145"/>
      <c r="Q159" s="149"/>
      <c r="R159" s="149"/>
      <c r="S159" s="152"/>
      <c r="T159" s="154"/>
    </row>
    <row r="160" spans="3:20" ht="18" customHeight="1" x14ac:dyDescent="0.25">
      <c r="C160" s="143">
        <v>153</v>
      </c>
      <c r="D160" s="144" t="s">
        <v>758</v>
      </c>
      <c r="E160" s="151" t="s">
        <v>759</v>
      </c>
      <c r="F160" s="145" t="s">
        <v>40</v>
      </c>
      <c r="G160" s="145" t="s">
        <v>365</v>
      </c>
      <c r="H160" s="146" t="s">
        <v>366</v>
      </c>
      <c r="I160" s="147">
        <v>34914</v>
      </c>
      <c r="J160" s="153" t="s">
        <v>760</v>
      </c>
      <c r="K160" s="146" t="s">
        <v>205</v>
      </c>
      <c r="L160" s="148">
        <v>44308</v>
      </c>
      <c r="M160" s="148">
        <v>44588</v>
      </c>
      <c r="N160" s="179" t="s">
        <v>206</v>
      </c>
      <c r="O160" s="179"/>
      <c r="P160" s="145"/>
      <c r="Q160" s="149"/>
      <c r="R160" s="149"/>
      <c r="S160" s="152"/>
      <c r="T160" s="154"/>
    </row>
    <row r="161" spans="3:20" ht="18" customHeight="1" x14ac:dyDescent="0.25">
      <c r="C161" s="143">
        <v>154</v>
      </c>
      <c r="D161" s="144" t="s">
        <v>761</v>
      </c>
      <c r="E161" s="151" t="s">
        <v>762</v>
      </c>
      <c r="F161" s="145" t="s">
        <v>40</v>
      </c>
      <c r="G161" s="145" t="s">
        <v>365</v>
      </c>
      <c r="H161" s="146" t="s">
        <v>366</v>
      </c>
      <c r="I161" s="147">
        <v>32023</v>
      </c>
      <c r="J161" s="153" t="s">
        <v>763</v>
      </c>
      <c r="K161" s="146" t="s">
        <v>205</v>
      </c>
      <c r="L161" s="148">
        <v>44344</v>
      </c>
      <c r="M161" s="148">
        <v>44606</v>
      </c>
      <c r="N161" s="179" t="s">
        <v>206</v>
      </c>
      <c r="O161" s="179"/>
      <c r="P161" s="145"/>
      <c r="Q161" s="149"/>
      <c r="R161" s="149"/>
      <c r="S161" s="152"/>
      <c r="T161" s="154"/>
    </row>
    <row r="162" spans="3:20" ht="18" customHeight="1" x14ac:dyDescent="0.25">
      <c r="C162" s="143">
        <v>155</v>
      </c>
      <c r="D162" s="144" t="s">
        <v>764</v>
      </c>
      <c r="E162" s="151" t="s">
        <v>765</v>
      </c>
      <c r="F162" s="145" t="s">
        <v>40</v>
      </c>
      <c r="G162" s="145" t="s">
        <v>365</v>
      </c>
      <c r="H162" s="146" t="s">
        <v>366</v>
      </c>
      <c r="I162" s="147">
        <v>37328</v>
      </c>
      <c r="J162" s="153" t="s">
        <v>766</v>
      </c>
      <c r="K162" s="146" t="s">
        <v>205</v>
      </c>
      <c r="L162" s="148">
        <v>44357</v>
      </c>
      <c r="M162" s="148">
        <v>44606</v>
      </c>
      <c r="N162" s="179" t="s">
        <v>206</v>
      </c>
      <c r="O162" s="179"/>
      <c r="P162" s="145"/>
      <c r="Q162" s="149"/>
      <c r="R162" s="149"/>
      <c r="S162" s="152"/>
      <c r="T162" s="154"/>
    </row>
    <row r="163" spans="3:20" ht="18" customHeight="1" x14ac:dyDescent="0.25">
      <c r="C163" s="143">
        <v>156</v>
      </c>
      <c r="D163" s="144" t="s">
        <v>767</v>
      </c>
      <c r="E163" s="151" t="s">
        <v>768</v>
      </c>
      <c r="F163" s="145" t="s">
        <v>40</v>
      </c>
      <c r="G163" s="145" t="s">
        <v>365</v>
      </c>
      <c r="H163" s="146" t="s">
        <v>366</v>
      </c>
      <c r="I163" s="147">
        <v>34700</v>
      </c>
      <c r="J163" s="153" t="s">
        <v>769</v>
      </c>
      <c r="K163" s="146" t="s">
        <v>205</v>
      </c>
      <c r="L163" s="148">
        <v>44357</v>
      </c>
      <c r="M163" s="148">
        <v>44606</v>
      </c>
      <c r="N163" s="179" t="s">
        <v>206</v>
      </c>
      <c r="O163" s="179"/>
      <c r="P163" s="145"/>
      <c r="Q163" s="149"/>
      <c r="R163" s="149"/>
      <c r="S163" s="152"/>
      <c r="T163" s="154"/>
    </row>
    <row r="164" spans="3:20" ht="18" customHeight="1" x14ac:dyDescent="0.25">
      <c r="C164" s="143">
        <v>157</v>
      </c>
      <c r="D164" s="144" t="s">
        <v>770</v>
      </c>
      <c r="E164" s="151" t="s">
        <v>771</v>
      </c>
      <c r="F164" s="145" t="s">
        <v>40</v>
      </c>
      <c r="G164" s="145" t="s">
        <v>365</v>
      </c>
      <c r="H164" s="146" t="s">
        <v>366</v>
      </c>
      <c r="I164" s="147">
        <v>34288</v>
      </c>
      <c r="J164" s="153" t="s">
        <v>772</v>
      </c>
      <c r="K164" s="146" t="s">
        <v>205</v>
      </c>
      <c r="L164" s="148">
        <v>44378</v>
      </c>
      <c r="M164" s="148">
        <v>44606</v>
      </c>
      <c r="N164" s="179" t="s">
        <v>206</v>
      </c>
      <c r="O164" s="179"/>
      <c r="P164" s="145"/>
      <c r="Q164" s="149"/>
      <c r="R164" s="149"/>
      <c r="S164" s="152"/>
      <c r="T164" s="154"/>
    </row>
    <row r="165" spans="3:20" ht="18" customHeight="1" x14ac:dyDescent="0.25">
      <c r="C165" s="143">
        <v>158</v>
      </c>
      <c r="D165" s="144" t="s">
        <v>773</v>
      </c>
      <c r="E165" s="151" t="s">
        <v>774</v>
      </c>
      <c r="F165" s="145" t="s">
        <v>40</v>
      </c>
      <c r="G165" s="145" t="s">
        <v>365</v>
      </c>
      <c r="H165" s="146" t="s">
        <v>366</v>
      </c>
      <c r="I165" s="147">
        <v>29808</v>
      </c>
      <c r="J165" s="153" t="s">
        <v>775</v>
      </c>
      <c r="K165" s="146" t="s">
        <v>205</v>
      </c>
      <c r="L165" s="148">
        <v>44378</v>
      </c>
      <c r="M165" s="148">
        <v>44606</v>
      </c>
      <c r="N165" s="179" t="s">
        <v>206</v>
      </c>
      <c r="O165" s="179"/>
      <c r="P165" s="145"/>
      <c r="Q165" s="149"/>
      <c r="R165" s="149"/>
      <c r="S165" s="152"/>
      <c r="T165" s="154"/>
    </row>
    <row r="166" spans="3:20" ht="18" customHeight="1" x14ac:dyDescent="0.25">
      <c r="C166" s="143">
        <v>159</v>
      </c>
      <c r="D166" s="144" t="s">
        <v>776</v>
      </c>
      <c r="E166" s="151" t="s">
        <v>777</v>
      </c>
      <c r="F166" s="145" t="s">
        <v>40</v>
      </c>
      <c r="G166" s="145" t="s">
        <v>365</v>
      </c>
      <c r="H166" s="146" t="s">
        <v>366</v>
      </c>
      <c r="I166" s="147">
        <v>31444</v>
      </c>
      <c r="J166" s="153" t="s">
        <v>778</v>
      </c>
      <c r="K166" s="146" t="s">
        <v>205</v>
      </c>
      <c r="L166" s="148">
        <v>44378</v>
      </c>
      <c r="M166" s="148">
        <v>44606</v>
      </c>
      <c r="N166" s="179" t="s">
        <v>206</v>
      </c>
      <c r="O166" s="179"/>
      <c r="P166" s="145"/>
      <c r="Q166" s="149"/>
      <c r="R166" s="149"/>
      <c r="S166" s="152"/>
      <c r="T166" s="154"/>
    </row>
    <row r="167" spans="3:20" ht="18" customHeight="1" x14ac:dyDescent="0.25">
      <c r="C167" s="143">
        <v>160</v>
      </c>
      <c r="D167" s="144"/>
      <c r="E167" s="151" t="s">
        <v>779</v>
      </c>
      <c r="F167" s="145" t="s">
        <v>40</v>
      </c>
      <c r="G167" s="145" t="s">
        <v>365</v>
      </c>
      <c r="H167" s="146" t="s">
        <v>366</v>
      </c>
      <c r="I167" s="147">
        <v>32924</v>
      </c>
      <c r="J167" s="153" t="s">
        <v>780</v>
      </c>
      <c r="K167" s="146" t="s">
        <v>205</v>
      </c>
      <c r="L167" s="148">
        <v>44387</v>
      </c>
      <c r="M167" s="148">
        <v>44606</v>
      </c>
      <c r="N167" s="179" t="s">
        <v>206</v>
      </c>
      <c r="O167" s="179"/>
      <c r="P167" s="145"/>
      <c r="Q167" s="149"/>
      <c r="R167" s="149"/>
      <c r="S167" s="152"/>
      <c r="T167" s="154"/>
    </row>
    <row r="168" spans="3:20" ht="18" customHeight="1" x14ac:dyDescent="0.25">
      <c r="C168" s="143">
        <v>161</v>
      </c>
      <c r="D168" s="144"/>
      <c r="E168" s="151" t="s">
        <v>781</v>
      </c>
      <c r="F168" s="145" t="s">
        <v>40</v>
      </c>
      <c r="G168" s="145" t="s">
        <v>365</v>
      </c>
      <c r="H168" s="146" t="s">
        <v>366</v>
      </c>
      <c r="I168" s="147">
        <v>33003</v>
      </c>
      <c r="J168" s="153" t="s">
        <v>782</v>
      </c>
      <c r="K168" s="146" t="s">
        <v>205</v>
      </c>
      <c r="L168" s="148">
        <v>44387</v>
      </c>
      <c r="M168" s="148">
        <v>44606</v>
      </c>
      <c r="N168" s="179" t="s">
        <v>206</v>
      </c>
      <c r="O168" s="179"/>
      <c r="P168" s="145"/>
      <c r="Q168" s="149"/>
      <c r="R168" s="149"/>
      <c r="S168" s="152"/>
      <c r="T168" s="154"/>
    </row>
    <row r="169" spans="3:20" ht="18" customHeight="1" x14ac:dyDescent="0.25">
      <c r="C169" s="143">
        <v>162</v>
      </c>
      <c r="D169" s="144" t="s">
        <v>783</v>
      </c>
      <c r="E169" s="151" t="s">
        <v>784</v>
      </c>
      <c r="F169" s="145" t="s">
        <v>40</v>
      </c>
      <c r="G169" s="145" t="s">
        <v>365</v>
      </c>
      <c r="H169" s="146" t="s">
        <v>366</v>
      </c>
      <c r="I169" s="147">
        <v>31544</v>
      </c>
      <c r="J169" s="153" t="s">
        <v>785</v>
      </c>
      <c r="K169" s="146" t="s">
        <v>205</v>
      </c>
      <c r="L169" s="148">
        <v>44378</v>
      </c>
      <c r="M169" s="148">
        <v>44606</v>
      </c>
      <c r="N169" s="179" t="s">
        <v>206</v>
      </c>
      <c r="O169" s="179"/>
      <c r="P169" s="145"/>
      <c r="Q169" s="149"/>
      <c r="R169" s="149"/>
      <c r="S169" s="152"/>
      <c r="T169" s="154"/>
    </row>
    <row r="170" spans="3:20" ht="18" customHeight="1" x14ac:dyDescent="0.25">
      <c r="C170" s="143">
        <v>163</v>
      </c>
      <c r="D170" s="144" t="s">
        <v>786</v>
      </c>
      <c r="E170" s="151" t="s">
        <v>787</v>
      </c>
      <c r="F170" s="145" t="s">
        <v>40</v>
      </c>
      <c r="G170" s="145" t="s">
        <v>365</v>
      </c>
      <c r="H170" s="146" t="s">
        <v>366</v>
      </c>
      <c r="I170" s="147">
        <v>33193</v>
      </c>
      <c r="J170" s="153" t="s">
        <v>788</v>
      </c>
      <c r="K170" s="146" t="s">
        <v>205</v>
      </c>
      <c r="L170" s="148">
        <v>44365</v>
      </c>
      <c r="M170" s="148">
        <v>44606</v>
      </c>
      <c r="N170" s="179" t="s">
        <v>206</v>
      </c>
      <c r="O170" s="179"/>
      <c r="P170" s="145"/>
      <c r="Q170" s="149"/>
      <c r="R170" s="149"/>
      <c r="S170" s="152"/>
      <c r="T170" s="154"/>
    </row>
    <row r="171" spans="3:20" ht="18" customHeight="1" x14ac:dyDescent="0.25">
      <c r="C171" s="143">
        <v>164</v>
      </c>
      <c r="D171" s="144" t="s">
        <v>789</v>
      </c>
      <c r="E171" s="151" t="s">
        <v>790</v>
      </c>
      <c r="F171" s="145" t="s">
        <v>40</v>
      </c>
      <c r="G171" s="145" t="s">
        <v>365</v>
      </c>
      <c r="H171" s="146" t="s">
        <v>366</v>
      </c>
      <c r="I171" s="147">
        <v>34719</v>
      </c>
      <c r="J171" s="153" t="s">
        <v>791</v>
      </c>
      <c r="K171" s="146" t="s">
        <v>205</v>
      </c>
      <c r="L171" s="148">
        <v>44380</v>
      </c>
      <c r="M171" s="148">
        <v>44606</v>
      </c>
      <c r="N171" s="179" t="s">
        <v>206</v>
      </c>
      <c r="O171" s="179"/>
      <c r="P171" s="145"/>
      <c r="Q171" s="149"/>
      <c r="R171" s="149"/>
      <c r="S171" s="152"/>
      <c r="T171" s="154"/>
    </row>
    <row r="172" spans="3:20" ht="18" customHeight="1" x14ac:dyDescent="0.25">
      <c r="C172" s="143">
        <v>165</v>
      </c>
      <c r="D172" s="144" t="s">
        <v>792</v>
      </c>
      <c r="E172" s="151" t="s">
        <v>793</v>
      </c>
      <c r="F172" s="145" t="s">
        <v>40</v>
      </c>
      <c r="G172" s="145" t="s">
        <v>365</v>
      </c>
      <c r="H172" s="146" t="s">
        <v>366</v>
      </c>
      <c r="I172" s="147"/>
      <c r="J172" s="153" t="s">
        <v>794</v>
      </c>
      <c r="K172" s="146" t="s">
        <v>205</v>
      </c>
      <c r="L172" s="148">
        <v>44369</v>
      </c>
      <c r="M172" s="148">
        <v>44606</v>
      </c>
      <c r="N172" s="179" t="s">
        <v>206</v>
      </c>
      <c r="O172" s="179"/>
      <c r="P172" s="145"/>
      <c r="Q172" s="149"/>
      <c r="R172" s="149"/>
      <c r="S172" s="152"/>
      <c r="T172" s="154"/>
    </row>
    <row r="173" spans="3:20" ht="18" customHeight="1" x14ac:dyDescent="0.25">
      <c r="C173" s="143">
        <v>166</v>
      </c>
      <c r="D173" s="144" t="s">
        <v>795</v>
      </c>
      <c r="E173" s="151" t="s">
        <v>796</v>
      </c>
      <c r="F173" s="145" t="s">
        <v>40</v>
      </c>
      <c r="G173" s="145" t="s">
        <v>365</v>
      </c>
      <c r="H173" s="146" t="s">
        <v>366</v>
      </c>
      <c r="I173" s="147">
        <v>29017</v>
      </c>
      <c r="J173" s="153" t="s">
        <v>797</v>
      </c>
      <c r="K173" s="146" t="s">
        <v>205</v>
      </c>
      <c r="L173" s="148">
        <v>44357</v>
      </c>
      <c r="M173" s="148">
        <v>44610</v>
      </c>
      <c r="N173" s="179" t="s">
        <v>206</v>
      </c>
      <c r="O173" s="179"/>
      <c r="P173" s="145"/>
      <c r="Q173" s="149"/>
      <c r="R173" s="149"/>
      <c r="S173" s="152"/>
      <c r="T173" s="154"/>
    </row>
    <row r="174" spans="3:20" ht="18" customHeight="1" x14ac:dyDescent="0.25">
      <c r="C174" s="143">
        <v>167</v>
      </c>
      <c r="D174" s="144" t="s">
        <v>798</v>
      </c>
      <c r="E174" s="151" t="s">
        <v>799</v>
      </c>
      <c r="F174" s="145" t="s">
        <v>40</v>
      </c>
      <c r="G174" s="145" t="s">
        <v>365</v>
      </c>
      <c r="H174" s="146" t="s">
        <v>366</v>
      </c>
      <c r="I174" s="147">
        <v>35328</v>
      </c>
      <c r="J174" s="153" t="s">
        <v>800</v>
      </c>
      <c r="K174" s="146" t="s">
        <v>205</v>
      </c>
      <c r="L174" s="148">
        <v>44344</v>
      </c>
      <c r="M174" s="148">
        <v>44610</v>
      </c>
      <c r="N174" s="179" t="s">
        <v>206</v>
      </c>
      <c r="O174" s="179"/>
      <c r="P174" s="145"/>
      <c r="Q174" s="149"/>
      <c r="R174" s="149"/>
      <c r="S174" s="152"/>
      <c r="T174" s="154"/>
    </row>
    <row r="175" spans="3:20" ht="18" customHeight="1" x14ac:dyDescent="0.25">
      <c r="C175" s="143">
        <v>168</v>
      </c>
      <c r="D175" s="144" t="s">
        <v>801</v>
      </c>
      <c r="E175" s="151" t="s">
        <v>802</v>
      </c>
      <c r="F175" s="145" t="s">
        <v>40</v>
      </c>
      <c r="G175" s="145" t="s">
        <v>365</v>
      </c>
      <c r="H175" s="146" t="s">
        <v>366</v>
      </c>
      <c r="I175" s="147">
        <v>32216</v>
      </c>
      <c r="J175" s="153" t="s">
        <v>803</v>
      </c>
      <c r="K175" s="146" t="s">
        <v>205</v>
      </c>
      <c r="L175" s="148">
        <v>44344</v>
      </c>
      <c r="M175" s="148">
        <v>44610</v>
      </c>
      <c r="N175" s="179" t="s">
        <v>206</v>
      </c>
      <c r="O175" s="179"/>
      <c r="P175" s="145"/>
      <c r="Q175" s="149"/>
      <c r="R175" s="149"/>
      <c r="S175" s="152"/>
      <c r="T175" s="154"/>
    </row>
    <row r="176" spans="3:20" ht="18" customHeight="1" x14ac:dyDescent="0.25">
      <c r="C176" s="143">
        <v>169</v>
      </c>
      <c r="D176" s="144"/>
      <c r="E176" s="151" t="s">
        <v>804</v>
      </c>
      <c r="F176" s="145" t="s">
        <v>40</v>
      </c>
      <c r="G176" s="145" t="s">
        <v>365</v>
      </c>
      <c r="H176" s="146" t="s">
        <v>366</v>
      </c>
      <c r="I176" s="147"/>
      <c r="J176" s="153"/>
      <c r="K176" s="146" t="s">
        <v>205</v>
      </c>
      <c r="L176" s="148">
        <v>44610</v>
      </c>
      <c r="M176" s="148">
        <v>44613</v>
      </c>
      <c r="N176" s="179" t="s">
        <v>206</v>
      </c>
      <c r="O176" s="179"/>
      <c r="P176" s="145"/>
      <c r="Q176" s="149"/>
      <c r="R176" s="149"/>
      <c r="S176" s="152"/>
      <c r="T176" s="154"/>
    </row>
    <row r="177" spans="3:20" ht="18" customHeight="1" x14ac:dyDescent="0.25">
      <c r="C177" s="143">
        <v>170</v>
      </c>
      <c r="D177" s="144" t="s">
        <v>805</v>
      </c>
      <c r="E177" s="151" t="s">
        <v>806</v>
      </c>
      <c r="F177" s="145" t="s">
        <v>40</v>
      </c>
      <c r="G177" s="145" t="s">
        <v>365</v>
      </c>
      <c r="H177" s="146" t="s">
        <v>366</v>
      </c>
      <c r="I177" s="147">
        <v>31898</v>
      </c>
      <c r="J177" s="153" t="s">
        <v>807</v>
      </c>
      <c r="K177" s="146" t="s">
        <v>205</v>
      </c>
      <c r="L177" s="148">
        <v>44375</v>
      </c>
      <c r="M177" s="148">
        <v>44615</v>
      </c>
      <c r="N177" s="179" t="s">
        <v>206</v>
      </c>
      <c r="O177" s="179"/>
      <c r="P177" s="145"/>
      <c r="Q177" s="149"/>
      <c r="R177" s="149"/>
      <c r="S177" s="152"/>
      <c r="T177" s="154"/>
    </row>
    <row r="178" spans="3:20" ht="18" customHeight="1" x14ac:dyDescent="0.25">
      <c r="C178" s="143">
        <v>171</v>
      </c>
      <c r="D178" s="144" t="s">
        <v>808</v>
      </c>
      <c r="E178" s="151" t="s">
        <v>809</v>
      </c>
      <c r="F178" s="145" t="s">
        <v>40</v>
      </c>
      <c r="G178" s="145" t="s">
        <v>365</v>
      </c>
      <c r="H178" s="146" t="s">
        <v>366</v>
      </c>
      <c r="I178" s="147">
        <v>31699</v>
      </c>
      <c r="J178" s="153" t="s">
        <v>810</v>
      </c>
      <c r="K178" s="146" t="s">
        <v>205</v>
      </c>
      <c r="L178" s="148">
        <v>44375</v>
      </c>
      <c r="M178" s="148">
        <v>44620</v>
      </c>
      <c r="N178" s="179" t="s">
        <v>206</v>
      </c>
      <c r="O178" s="179"/>
      <c r="P178" s="145"/>
      <c r="Q178" s="149"/>
      <c r="R178" s="149"/>
      <c r="S178" s="152"/>
      <c r="T178" s="154"/>
    </row>
    <row r="179" spans="3:20" ht="18" customHeight="1" x14ac:dyDescent="0.25">
      <c r="C179" s="143">
        <v>172</v>
      </c>
      <c r="D179" s="144" t="s">
        <v>811</v>
      </c>
      <c r="E179" s="151" t="s">
        <v>812</v>
      </c>
      <c r="F179" s="145" t="s">
        <v>40</v>
      </c>
      <c r="G179" s="145" t="s">
        <v>365</v>
      </c>
      <c r="H179" s="146" t="s">
        <v>366</v>
      </c>
      <c r="I179" s="147">
        <v>32039</v>
      </c>
      <c r="J179" s="153" t="s">
        <v>813</v>
      </c>
      <c r="K179" s="146" t="s">
        <v>205</v>
      </c>
      <c r="L179" s="148">
        <v>44358</v>
      </c>
      <c r="M179" s="148">
        <v>44620</v>
      </c>
      <c r="N179" s="179" t="s">
        <v>206</v>
      </c>
      <c r="O179" s="179"/>
      <c r="P179" s="145"/>
      <c r="Q179" s="149"/>
      <c r="R179" s="149"/>
      <c r="S179" s="152"/>
      <c r="T179" s="154"/>
    </row>
    <row r="180" spans="3:20" ht="18" customHeight="1" x14ac:dyDescent="0.25">
      <c r="C180" s="143">
        <v>173</v>
      </c>
      <c r="D180" s="144" t="s">
        <v>814</v>
      </c>
      <c r="E180" s="151" t="s">
        <v>815</v>
      </c>
      <c r="F180" s="145" t="s">
        <v>40</v>
      </c>
      <c r="G180" s="145" t="s">
        <v>365</v>
      </c>
      <c r="H180" s="146" t="s">
        <v>366</v>
      </c>
      <c r="I180" s="147">
        <v>35362</v>
      </c>
      <c r="J180" s="153" t="s">
        <v>816</v>
      </c>
      <c r="K180" s="146" t="s">
        <v>205</v>
      </c>
      <c r="L180" s="148">
        <v>44375</v>
      </c>
      <c r="M180" s="148">
        <v>44620</v>
      </c>
      <c r="N180" s="179" t="s">
        <v>206</v>
      </c>
      <c r="O180" s="179"/>
      <c r="P180" s="145"/>
      <c r="Q180" s="149"/>
      <c r="R180" s="149"/>
      <c r="S180" s="152"/>
      <c r="T180" s="154"/>
    </row>
    <row r="181" spans="3:20" ht="18" customHeight="1" x14ac:dyDescent="0.25">
      <c r="C181" s="143">
        <v>174</v>
      </c>
      <c r="D181" s="144"/>
      <c r="E181" s="151" t="s">
        <v>817</v>
      </c>
      <c r="F181" s="145" t="s">
        <v>40</v>
      </c>
      <c r="G181" s="145" t="s">
        <v>365</v>
      </c>
      <c r="H181" s="146" t="s">
        <v>366</v>
      </c>
      <c r="I181" s="147"/>
      <c r="J181" s="153"/>
      <c r="K181" s="146" t="s">
        <v>205</v>
      </c>
      <c r="L181" s="148">
        <v>44628</v>
      </c>
      <c r="M181" s="148">
        <v>44634</v>
      </c>
      <c r="N181" s="179" t="s">
        <v>206</v>
      </c>
      <c r="O181" s="179"/>
      <c r="P181" s="145"/>
      <c r="Q181" s="149"/>
      <c r="R181" s="149"/>
      <c r="S181" s="152"/>
      <c r="T181" s="154"/>
    </row>
    <row r="182" spans="3:20" ht="18" customHeight="1" x14ac:dyDescent="0.25">
      <c r="C182" s="143">
        <v>175</v>
      </c>
      <c r="D182" s="144"/>
      <c r="E182" s="151" t="s">
        <v>818</v>
      </c>
      <c r="F182" s="145" t="s">
        <v>40</v>
      </c>
      <c r="G182" s="145" t="s">
        <v>365</v>
      </c>
      <c r="H182" s="146" t="s">
        <v>366</v>
      </c>
      <c r="I182" s="147"/>
      <c r="J182" s="153"/>
      <c r="K182" s="146" t="s">
        <v>205</v>
      </c>
      <c r="L182" s="148">
        <v>44634</v>
      </c>
      <c r="M182" s="148">
        <v>44636</v>
      </c>
      <c r="N182" s="179" t="s">
        <v>206</v>
      </c>
      <c r="O182" s="179"/>
      <c r="P182" s="145"/>
      <c r="Q182" s="149"/>
      <c r="R182" s="149"/>
      <c r="S182" s="152"/>
      <c r="T182" s="154"/>
    </row>
    <row r="183" spans="3:20" ht="18" customHeight="1" x14ac:dyDescent="0.25">
      <c r="C183" s="143">
        <v>176</v>
      </c>
      <c r="D183" s="144"/>
      <c r="E183" s="151" t="s">
        <v>819</v>
      </c>
      <c r="F183" s="145" t="s">
        <v>40</v>
      </c>
      <c r="G183" s="145" t="s">
        <v>365</v>
      </c>
      <c r="H183" s="146" t="s">
        <v>366</v>
      </c>
      <c r="I183" s="147"/>
      <c r="J183" s="153"/>
      <c r="K183" s="146" t="s">
        <v>205</v>
      </c>
      <c r="L183" s="148">
        <v>44634</v>
      </c>
      <c r="M183" s="148">
        <v>44636</v>
      </c>
      <c r="N183" s="179" t="s">
        <v>206</v>
      </c>
      <c r="O183" s="179"/>
      <c r="P183" s="145"/>
      <c r="Q183" s="149"/>
      <c r="R183" s="149"/>
      <c r="S183" s="152"/>
      <c r="T183" s="154"/>
    </row>
    <row r="184" spans="3:20" ht="18" customHeight="1" x14ac:dyDescent="0.25">
      <c r="C184" s="143">
        <v>177</v>
      </c>
      <c r="D184" s="144"/>
      <c r="E184" s="151" t="s">
        <v>820</v>
      </c>
      <c r="F184" s="145" t="s">
        <v>40</v>
      </c>
      <c r="G184" s="145" t="s">
        <v>365</v>
      </c>
      <c r="H184" s="146" t="s">
        <v>366</v>
      </c>
      <c r="I184" s="147"/>
      <c r="J184" s="153"/>
      <c r="K184" s="146" t="s">
        <v>205</v>
      </c>
      <c r="L184" s="148">
        <v>44634</v>
      </c>
      <c r="M184" s="148">
        <v>44636</v>
      </c>
      <c r="N184" s="179" t="s">
        <v>206</v>
      </c>
      <c r="O184" s="179"/>
      <c r="P184" s="145"/>
      <c r="Q184" s="149"/>
      <c r="R184" s="149"/>
      <c r="S184" s="152"/>
      <c r="T184" s="154"/>
    </row>
    <row r="185" spans="3:20" ht="18" customHeight="1" x14ac:dyDescent="0.25">
      <c r="C185" s="143">
        <v>178</v>
      </c>
      <c r="D185" s="144" t="s">
        <v>821</v>
      </c>
      <c r="E185" s="151" t="s">
        <v>822</v>
      </c>
      <c r="F185" s="145" t="s">
        <v>40</v>
      </c>
      <c r="G185" s="145" t="s">
        <v>365</v>
      </c>
      <c r="H185" s="146" t="s">
        <v>366</v>
      </c>
      <c r="I185" s="147">
        <v>31096</v>
      </c>
      <c r="J185" s="153" t="s">
        <v>823</v>
      </c>
      <c r="K185" s="146" t="s">
        <v>205</v>
      </c>
      <c r="L185" s="148">
        <v>44344</v>
      </c>
      <c r="M185" s="148">
        <v>44637</v>
      </c>
      <c r="N185" s="179" t="s">
        <v>206</v>
      </c>
      <c r="O185" s="179"/>
      <c r="P185" s="145"/>
      <c r="Q185" s="149"/>
      <c r="R185" s="149"/>
      <c r="S185" s="152"/>
      <c r="T185" s="154"/>
    </row>
    <row r="186" spans="3:20" ht="18" customHeight="1" x14ac:dyDescent="0.25">
      <c r="C186" s="143">
        <v>179</v>
      </c>
      <c r="D186" s="144"/>
      <c r="E186" s="151" t="s">
        <v>824</v>
      </c>
      <c r="F186" s="145" t="s">
        <v>40</v>
      </c>
      <c r="G186" s="145" t="s">
        <v>365</v>
      </c>
      <c r="H186" s="146" t="s">
        <v>366</v>
      </c>
      <c r="I186" s="147">
        <v>1986</v>
      </c>
      <c r="J186" s="153" t="s">
        <v>825</v>
      </c>
      <c r="K186" s="146" t="s">
        <v>205</v>
      </c>
      <c r="L186" s="148">
        <v>44634</v>
      </c>
      <c r="M186" s="148">
        <v>44638</v>
      </c>
      <c r="N186" s="179" t="s">
        <v>206</v>
      </c>
      <c r="O186" s="179"/>
      <c r="P186" s="145"/>
      <c r="Q186" s="149"/>
      <c r="R186" s="149"/>
      <c r="S186" s="152"/>
      <c r="T186" s="154"/>
    </row>
    <row r="187" spans="3:20" ht="18" customHeight="1" x14ac:dyDescent="0.25">
      <c r="C187" s="143">
        <v>180</v>
      </c>
      <c r="D187" s="144" t="s">
        <v>826</v>
      </c>
      <c r="E187" s="151" t="s">
        <v>827</v>
      </c>
      <c r="F187" s="145" t="s">
        <v>40</v>
      </c>
      <c r="G187" s="145" t="s">
        <v>365</v>
      </c>
      <c r="H187" s="146" t="s">
        <v>366</v>
      </c>
      <c r="I187" s="147">
        <v>30157</v>
      </c>
      <c r="J187" s="153" t="s">
        <v>828</v>
      </c>
      <c r="K187" s="146" t="s">
        <v>205</v>
      </c>
      <c r="L187" s="148">
        <v>44634</v>
      </c>
      <c r="M187" s="148">
        <v>44641</v>
      </c>
      <c r="N187" s="179" t="s">
        <v>206</v>
      </c>
      <c r="O187" s="179"/>
      <c r="P187" s="145"/>
      <c r="Q187" s="149"/>
      <c r="R187" s="149"/>
      <c r="S187" s="152"/>
      <c r="T187" s="154"/>
    </row>
    <row r="188" spans="3:20" ht="18" customHeight="1" x14ac:dyDescent="0.25">
      <c r="C188" s="143">
        <v>181</v>
      </c>
      <c r="D188" s="144" t="s">
        <v>829</v>
      </c>
      <c r="E188" s="151" t="s">
        <v>830</v>
      </c>
      <c r="F188" s="145" t="s">
        <v>40</v>
      </c>
      <c r="G188" s="145" t="s">
        <v>365</v>
      </c>
      <c r="H188" s="146" t="s">
        <v>366</v>
      </c>
      <c r="I188" s="147">
        <v>37783</v>
      </c>
      <c r="J188" s="153" t="s">
        <v>831</v>
      </c>
      <c r="K188" s="146" t="s">
        <v>205</v>
      </c>
      <c r="L188" s="148">
        <v>44372</v>
      </c>
      <c r="M188" s="148">
        <v>44643</v>
      </c>
      <c r="N188" s="179" t="s">
        <v>206</v>
      </c>
      <c r="O188" s="179"/>
      <c r="P188" s="145"/>
      <c r="Q188" s="149"/>
      <c r="R188" s="149"/>
      <c r="S188" s="152"/>
      <c r="T188" s="154"/>
    </row>
    <row r="189" spans="3:20" ht="18" customHeight="1" x14ac:dyDescent="0.25">
      <c r="C189" s="143">
        <v>182</v>
      </c>
      <c r="D189" s="144" t="s">
        <v>832</v>
      </c>
      <c r="E189" s="151" t="s">
        <v>833</v>
      </c>
      <c r="F189" s="145" t="s">
        <v>40</v>
      </c>
      <c r="G189" s="145" t="s">
        <v>365</v>
      </c>
      <c r="H189" s="146" t="s">
        <v>366</v>
      </c>
      <c r="I189" s="147">
        <v>33030</v>
      </c>
      <c r="J189" s="153" t="s">
        <v>834</v>
      </c>
      <c r="K189" s="146" t="s">
        <v>205</v>
      </c>
      <c r="L189" s="148">
        <v>44616</v>
      </c>
      <c r="M189" s="148">
        <v>44643</v>
      </c>
      <c r="N189" s="179" t="s">
        <v>206</v>
      </c>
      <c r="O189" s="179"/>
      <c r="P189" s="145"/>
      <c r="Q189" s="149"/>
      <c r="R189" s="149"/>
      <c r="S189" s="152"/>
      <c r="T189" s="154"/>
    </row>
    <row r="190" spans="3:20" ht="18" customHeight="1" x14ac:dyDescent="0.25">
      <c r="C190" s="143">
        <v>183</v>
      </c>
      <c r="D190" s="144" t="s">
        <v>835</v>
      </c>
      <c r="E190" s="151" t="s">
        <v>254</v>
      </c>
      <c r="F190" s="145" t="s">
        <v>40</v>
      </c>
      <c r="G190" s="145" t="s">
        <v>365</v>
      </c>
      <c r="H190" s="146" t="s">
        <v>366</v>
      </c>
      <c r="I190" s="147">
        <v>35697</v>
      </c>
      <c r="J190" s="153" t="s">
        <v>836</v>
      </c>
      <c r="K190" s="146" t="s">
        <v>205</v>
      </c>
      <c r="L190" s="148">
        <v>44637</v>
      </c>
      <c r="M190" s="148">
        <v>44648</v>
      </c>
      <c r="N190" s="179" t="s">
        <v>206</v>
      </c>
      <c r="O190" s="179"/>
      <c r="P190" s="145"/>
      <c r="Q190" s="149"/>
      <c r="R190" s="149"/>
      <c r="S190" s="152"/>
      <c r="T190" s="154"/>
    </row>
    <row r="191" spans="3:20" ht="18" customHeight="1" x14ac:dyDescent="0.25">
      <c r="C191" s="143">
        <v>184</v>
      </c>
      <c r="D191" s="144" t="s">
        <v>837</v>
      </c>
      <c r="E191" s="151" t="s">
        <v>838</v>
      </c>
      <c r="F191" s="145" t="s">
        <v>40</v>
      </c>
      <c r="G191" s="145" t="s">
        <v>365</v>
      </c>
      <c r="H191" s="146" t="s">
        <v>366</v>
      </c>
      <c r="I191" s="147">
        <v>1981</v>
      </c>
      <c r="J191" s="153" t="s">
        <v>603</v>
      </c>
      <c r="K191" s="146" t="s">
        <v>205</v>
      </c>
      <c r="L191" s="148">
        <v>44607</v>
      </c>
      <c r="M191" s="148">
        <v>44651</v>
      </c>
      <c r="N191" s="179" t="s">
        <v>206</v>
      </c>
      <c r="O191" s="179"/>
      <c r="P191" s="145"/>
      <c r="Q191" s="149"/>
      <c r="R191" s="149"/>
      <c r="S191" s="152"/>
      <c r="T191" s="154"/>
    </row>
    <row r="192" spans="3:20" ht="18" customHeight="1" x14ac:dyDescent="0.25">
      <c r="C192" s="143">
        <v>185</v>
      </c>
      <c r="D192" s="174" t="s">
        <v>839</v>
      </c>
      <c r="E192" s="173" t="s">
        <v>840</v>
      </c>
      <c r="F192" s="145" t="s">
        <v>40</v>
      </c>
      <c r="G192" s="145" t="s">
        <v>365</v>
      </c>
      <c r="H192" s="146" t="s">
        <v>255</v>
      </c>
      <c r="I192" s="147"/>
      <c r="J192" s="153"/>
      <c r="K192" s="146" t="s">
        <v>140</v>
      </c>
      <c r="L192" s="148"/>
      <c r="M192" s="148"/>
      <c r="N192" s="179"/>
      <c r="O192" s="179"/>
      <c r="P192" s="145"/>
      <c r="Q192" s="149"/>
      <c r="R192" s="149"/>
      <c r="S192" s="152"/>
      <c r="T192" s="154"/>
    </row>
    <row r="193" spans="3:20" ht="18" customHeight="1" x14ac:dyDescent="0.25">
      <c r="C193" s="143">
        <v>186</v>
      </c>
      <c r="D193" s="144"/>
      <c r="E193" s="151"/>
      <c r="F193" s="145"/>
      <c r="G193" s="145"/>
      <c r="H193" s="146"/>
      <c r="I193" s="147"/>
      <c r="J193" s="153"/>
      <c r="K193" s="146"/>
      <c r="L193" s="148"/>
      <c r="M193" s="148"/>
      <c r="N193" s="179"/>
      <c r="O193" s="179"/>
      <c r="P193" s="145"/>
      <c r="Q193" s="149"/>
      <c r="R193" s="149"/>
      <c r="S193" s="152"/>
      <c r="T193" s="154"/>
    </row>
    <row r="194" spans="3:20" ht="18" customHeight="1" x14ac:dyDescent="0.25">
      <c r="C194" s="143">
        <v>187</v>
      </c>
      <c r="D194" s="144"/>
      <c r="E194" s="151"/>
      <c r="F194" s="145"/>
      <c r="G194" s="145"/>
      <c r="H194" s="146"/>
      <c r="I194" s="147"/>
      <c r="J194" s="153"/>
      <c r="K194" s="146"/>
      <c r="L194" s="148"/>
      <c r="M194" s="148"/>
      <c r="N194" s="179"/>
      <c r="O194" s="179"/>
      <c r="P194" s="145"/>
      <c r="Q194" s="149"/>
      <c r="R194" s="149"/>
      <c r="S194" s="152"/>
      <c r="T194" s="154"/>
    </row>
    <row r="195" spans="3:20" ht="18" customHeight="1" x14ac:dyDescent="0.25">
      <c r="C195" s="143">
        <v>188</v>
      </c>
      <c r="D195" s="144"/>
      <c r="E195" s="151"/>
      <c r="F195" s="145"/>
      <c r="G195" s="145"/>
      <c r="H195" s="146"/>
      <c r="I195" s="147"/>
      <c r="J195" s="153"/>
      <c r="K195" s="146"/>
      <c r="L195" s="148"/>
      <c r="M195" s="148"/>
      <c r="N195" s="179"/>
      <c r="O195" s="179"/>
      <c r="P195" s="145"/>
      <c r="Q195" s="149"/>
      <c r="R195" s="149"/>
      <c r="S195" s="152"/>
      <c r="T195" s="154"/>
    </row>
    <row r="196" spans="3:20" ht="18" customHeight="1" x14ac:dyDescent="0.25">
      <c r="C196" s="143">
        <v>189</v>
      </c>
      <c r="D196" s="144"/>
      <c r="E196" s="151"/>
      <c r="F196" s="145"/>
      <c r="G196" s="145"/>
      <c r="H196" s="146"/>
      <c r="I196" s="147"/>
      <c r="J196" s="153"/>
      <c r="K196" s="146"/>
      <c r="L196" s="148"/>
      <c r="M196" s="148"/>
      <c r="N196" s="179"/>
      <c r="O196" s="179"/>
      <c r="P196" s="145"/>
      <c r="Q196" s="149"/>
      <c r="R196" s="149"/>
      <c r="S196" s="152"/>
      <c r="T196" s="154"/>
    </row>
    <row r="197" spans="3:20" ht="18" customHeight="1" x14ac:dyDescent="0.25">
      <c r="C197" s="143">
        <v>190</v>
      </c>
      <c r="D197" s="144"/>
      <c r="E197" s="151"/>
      <c r="F197" s="145"/>
      <c r="G197" s="145"/>
      <c r="H197" s="146"/>
      <c r="I197" s="147"/>
      <c r="J197" s="153"/>
      <c r="K197" s="146"/>
      <c r="L197" s="148"/>
      <c r="M197" s="148"/>
      <c r="N197" s="179"/>
      <c r="O197" s="179"/>
      <c r="P197" s="145"/>
      <c r="Q197" s="149"/>
      <c r="R197" s="149"/>
      <c r="S197" s="152"/>
      <c r="T197" s="154"/>
    </row>
    <row r="198" spans="3:20" ht="18" customHeight="1" x14ac:dyDescent="0.25">
      <c r="C198" s="143">
        <v>191</v>
      </c>
      <c r="D198" s="144"/>
      <c r="E198" s="151"/>
      <c r="F198" s="145"/>
      <c r="G198" s="145"/>
      <c r="H198" s="146"/>
      <c r="I198" s="147"/>
      <c r="J198" s="153"/>
      <c r="K198" s="146"/>
      <c r="L198" s="148"/>
      <c r="M198" s="148"/>
      <c r="N198" s="179"/>
      <c r="O198" s="179"/>
      <c r="P198" s="145"/>
      <c r="Q198" s="149"/>
      <c r="R198" s="149"/>
      <c r="S198" s="152"/>
      <c r="T198" s="154"/>
    </row>
    <row r="199" spans="3:20" ht="18" customHeight="1" x14ac:dyDescent="0.25">
      <c r="C199" s="143">
        <v>192</v>
      </c>
      <c r="D199" s="144"/>
      <c r="E199" s="151"/>
      <c r="F199" s="145"/>
      <c r="G199" s="145"/>
      <c r="H199" s="146"/>
      <c r="I199" s="147"/>
      <c r="J199" s="153"/>
      <c r="K199" s="146"/>
      <c r="L199" s="148"/>
      <c r="M199" s="148"/>
      <c r="N199" s="179"/>
      <c r="O199" s="179"/>
      <c r="P199" s="145"/>
      <c r="Q199" s="149"/>
      <c r="R199" s="149"/>
      <c r="S199" s="152"/>
      <c r="T199" s="154"/>
    </row>
    <row r="200" spans="3:20" ht="18" customHeight="1" x14ac:dyDescent="0.25">
      <c r="C200" s="143">
        <v>193</v>
      </c>
      <c r="D200" s="144"/>
      <c r="E200" s="151"/>
      <c r="F200" s="145"/>
      <c r="G200" s="145"/>
      <c r="H200" s="146"/>
      <c r="I200" s="147"/>
      <c r="J200" s="153"/>
      <c r="K200" s="146"/>
      <c r="L200" s="148"/>
      <c r="M200" s="148"/>
      <c r="N200" s="179"/>
      <c r="O200" s="179"/>
      <c r="P200" s="145"/>
      <c r="Q200" s="149"/>
      <c r="R200" s="149"/>
      <c r="S200" s="152"/>
      <c r="T200" s="154"/>
    </row>
    <row r="201" spans="3:20" ht="18" customHeight="1" x14ac:dyDescent="0.25">
      <c r="C201" s="143">
        <v>194</v>
      </c>
      <c r="D201" s="144"/>
      <c r="E201" s="151"/>
      <c r="F201" s="145"/>
      <c r="G201" s="145"/>
      <c r="H201" s="146"/>
      <c r="I201" s="147"/>
      <c r="J201" s="153"/>
      <c r="K201" s="146"/>
      <c r="L201" s="148"/>
      <c r="M201" s="148"/>
      <c r="N201" s="179"/>
      <c r="O201" s="179"/>
      <c r="P201" s="145"/>
      <c r="Q201" s="149"/>
      <c r="R201" s="149"/>
      <c r="S201" s="152"/>
      <c r="T201" s="154"/>
    </row>
    <row r="202" spans="3:20" ht="18" customHeight="1" x14ac:dyDescent="0.25">
      <c r="C202" s="143">
        <v>195</v>
      </c>
      <c r="D202" s="144"/>
      <c r="E202" s="151"/>
      <c r="F202" s="145"/>
      <c r="G202" s="145"/>
      <c r="H202" s="146"/>
      <c r="I202" s="147"/>
      <c r="J202" s="153"/>
      <c r="K202" s="146"/>
      <c r="L202" s="148"/>
      <c r="M202" s="148"/>
      <c r="N202" s="179"/>
      <c r="O202" s="179"/>
      <c r="P202" s="145"/>
      <c r="Q202" s="149"/>
      <c r="R202" s="149"/>
      <c r="S202" s="152"/>
      <c r="T202" s="154"/>
    </row>
    <row r="203" spans="3:20" ht="18" customHeight="1" x14ac:dyDescent="0.25">
      <c r="C203" s="143">
        <v>196</v>
      </c>
      <c r="D203" s="144"/>
      <c r="E203" s="151"/>
      <c r="F203" s="145"/>
      <c r="G203" s="145"/>
      <c r="H203" s="146"/>
      <c r="I203" s="147"/>
      <c r="J203" s="153"/>
      <c r="K203" s="146"/>
      <c r="L203" s="148"/>
      <c r="M203" s="148"/>
      <c r="N203" s="179"/>
      <c r="O203" s="179"/>
      <c r="P203" s="145"/>
      <c r="Q203" s="149"/>
      <c r="R203" s="149"/>
      <c r="S203" s="152"/>
      <c r="T203" s="154"/>
    </row>
    <row r="204" spans="3:20" ht="18" customHeight="1" x14ac:dyDescent="0.25">
      <c r="C204" s="143">
        <v>197</v>
      </c>
      <c r="D204" s="144"/>
      <c r="E204" s="151"/>
      <c r="F204" s="145"/>
      <c r="G204" s="145"/>
      <c r="H204" s="146"/>
      <c r="I204" s="147"/>
      <c r="J204" s="153"/>
      <c r="K204" s="146"/>
      <c r="L204" s="148"/>
      <c r="M204" s="148"/>
      <c r="N204" s="179"/>
      <c r="O204" s="179"/>
      <c r="P204" s="145"/>
      <c r="Q204" s="149"/>
      <c r="R204" s="149"/>
      <c r="S204" s="152"/>
      <c r="T204" s="154"/>
    </row>
    <row r="205" spans="3:20" ht="18" customHeight="1" x14ac:dyDescent="0.25">
      <c r="C205" s="143">
        <v>198</v>
      </c>
      <c r="D205" s="144"/>
      <c r="E205" s="151"/>
      <c r="F205" s="145"/>
      <c r="G205" s="145"/>
      <c r="H205" s="146"/>
      <c r="I205" s="147"/>
      <c r="J205" s="153"/>
      <c r="K205" s="146"/>
      <c r="L205" s="148"/>
      <c r="M205" s="148"/>
      <c r="N205" s="179"/>
      <c r="O205" s="179"/>
      <c r="P205" s="145"/>
      <c r="Q205" s="149"/>
      <c r="R205" s="149"/>
      <c r="S205" s="152"/>
      <c r="T205" s="154"/>
    </row>
    <row r="206" spans="3:20" ht="18" customHeight="1" x14ac:dyDescent="0.25">
      <c r="C206" s="143">
        <v>199</v>
      </c>
      <c r="D206" s="144"/>
      <c r="E206" s="151"/>
      <c r="F206" s="145"/>
      <c r="G206" s="145"/>
      <c r="H206" s="146"/>
      <c r="I206" s="147"/>
      <c r="J206" s="153"/>
      <c r="K206" s="146"/>
      <c r="L206" s="148"/>
      <c r="M206" s="148"/>
      <c r="N206" s="179"/>
      <c r="O206" s="179"/>
      <c r="P206" s="145"/>
      <c r="Q206" s="149"/>
      <c r="R206" s="149"/>
      <c r="S206" s="152"/>
      <c r="T206" s="154"/>
    </row>
    <row r="207" spans="3:20" ht="18" customHeight="1" x14ac:dyDescent="0.25">
      <c r="C207" s="143">
        <v>200</v>
      </c>
      <c r="D207" s="144"/>
      <c r="E207" s="151"/>
      <c r="F207" s="145"/>
      <c r="G207" s="145"/>
      <c r="H207" s="146"/>
      <c r="I207" s="147"/>
      <c r="J207" s="153"/>
      <c r="K207" s="146"/>
      <c r="L207" s="148"/>
      <c r="M207" s="148"/>
      <c r="N207" s="179"/>
      <c r="O207" s="179"/>
      <c r="P207" s="145"/>
      <c r="Q207" s="149"/>
      <c r="R207" s="149"/>
      <c r="S207" s="152"/>
      <c r="T207" s="154"/>
    </row>
    <row r="208" spans="3:20" ht="18" customHeight="1" x14ac:dyDescent="0.25">
      <c r="C208" s="143">
        <v>201</v>
      </c>
      <c r="D208" s="144"/>
      <c r="E208" s="151"/>
      <c r="F208" s="145"/>
      <c r="G208" s="145"/>
      <c r="H208" s="146"/>
      <c r="I208" s="147"/>
      <c r="J208" s="153"/>
      <c r="K208" s="146"/>
      <c r="L208" s="148"/>
      <c r="M208" s="148"/>
      <c r="N208" s="179"/>
      <c r="O208" s="179"/>
      <c r="P208" s="145"/>
      <c r="Q208" s="149"/>
      <c r="R208" s="149"/>
      <c r="S208" s="152"/>
      <c r="T208" s="154"/>
    </row>
    <row r="209" spans="3:20" ht="18" customHeight="1" x14ac:dyDescent="0.25">
      <c r="C209" s="143">
        <v>202</v>
      </c>
      <c r="D209" s="144"/>
      <c r="E209" s="151"/>
      <c r="F209" s="145"/>
      <c r="G209" s="145"/>
      <c r="H209" s="146"/>
      <c r="I209" s="147"/>
      <c r="J209" s="153"/>
      <c r="K209" s="146"/>
      <c r="L209" s="148"/>
      <c r="M209" s="148"/>
      <c r="N209" s="179"/>
      <c r="O209" s="179"/>
      <c r="P209" s="145"/>
      <c r="Q209" s="149"/>
      <c r="R209" s="149"/>
      <c r="S209" s="152"/>
      <c r="T209" s="154"/>
    </row>
    <row r="210" spans="3:20" ht="18" customHeight="1" x14ac:dyDescent="0.25">
      <c r="C210" s="143">
        <v>203</v>
      </c>
      <c r="D210" s="144"/>
      <c r="E210" s="151"/>
      <c r="F210" s="145"/>
      <c r="G210" s="145"/>
      <c r="H210" s="146"/>
      <c r="I210" s="147"/>
      <c r="J210" s="153"/>
      <c r="K210" s="146"/>
      <c r="L210" s="148"/>
      <c r="M210" s="148"/>
      <c r="N210" s="179"/>
      <c r="O210" s="179"/>
      <c r="P210" s="145"/>
      <c r="Q210" s="149"/>
      <c r="R210" s="149"/>
      <c r="S210" s="152"/>
      <c r="T210" s="154"/>
    </row>
    <row r="211" spans="3:20" ht="18" customHeight="1" x14ac:dyDescent="0.25">
      <c r="C211" s="143">
        <v>204</v>
      </c>
      <c r="D211" s="144"/>
      <c r="E211" s="151"/>
      <c r="F211" s="145"/>
      <c r="G211" s="145"/>
      <c r="H211" s="146"/>
      <c r="I211" s="147"/>
      <c r="J211" s="153"/>
      <c r="K211" s="146"/>
      <c r="L211" s="148"/>
      <c r="M211" s="148"/>
      <c r="N211" s="179"/>
      <c r="O211" s="179"/>
      <c r="P211" s="145"/>
      <c r="Q211" s="149"/>
      <c r="R211" s="149"/>
      <c r="S211" s="152"/>
      <c r="T211" s="154"/>
    </row>
    <row r="212" spans="3:20" ht="18" customHeight="1" x14ac:dyDescent="0.25">
      <c r="C212" s="143">
        <v>205</v>
      </c>
      <c r="D212" s="144"/>
      <c r="E212" s="151"/>
      <c r="F212" s="145"/>
      <c r="G212" s="145"/>
      <c r="H212" s="146"/>
      <c r="I212" s="147"/>
      <c r="J212" s="153"/>
      <c r="K212" s="146"/>
      <c r="L212" s="148"/>
      <c r="M212" s="148"/>
      <c r="N212" s="179"/>
      <c r="O212" s="179"/>
      <c r="P212" s="145"/>
      <c r="Q212" s="149"/>
      <c r="R212" s="149"/>
      <c r="S212" s="152"/>
      <c r="T212" s="154"/>
    </row>
    <row r="213" spans="3:20" ht="18" customHeight="1" x14ac:dyDescent="0.25">
      <c r="C213" s="143">
        <v>206</v>
      </c>
      <c r="D213" s="144"/>
      <c r="E213" s="151"/>
      <c r="F213" s="145"/>
      <c r="G213" s="145"/>
      <c r="H213" s="146"/>
      <c r="I213" s="147"/>
      <c r="J213" s="153"/>
      <c r="K213" s="146"/>
      <c r="L213" s="148"/>
      <c r="M213" s="148"/>
      <c r="N213" s="179"/>
      <c r="O213" s="179"/>
      <c r="P213" s="145"/>
      <c r="Q213" s="149"/>
      <c r="R213" s="149"/>
      <c r="S213" s="152"/>
      <c r="T213" s="154"/>
    </row>
    <row r="214" spans="3:20" ht="18" customHeight="1" x14ac:dyDescent="0.25">
      <c r="C214" s="143">
        <v>207</v>
      </c>
      <c r="D214" s="144"/>
      <c r="E214" s="151"/>
      <c r="F214" s="145"/>
      <c r="G214" s="145"/>
      <c r="H214" s="146"/>
      <c r="I214" s="147"/>
      <c r="J214" s="153"/>
      <c r="K214" s="146"/>
      <c r="L214" s="148"/>
      <c r="M214" s="148"/>
      <c r="N214" s="179"/>
      <c r="O214" s="179"/>
      <c r="P214" s="145"/>
      <c r="Q214" s="149"/>
      <c r="R214" s="149"/>
      <c r="S214" s="152"/>
      <c r="T214" s="154"/>
    </row>
    <row r="215" spans="3:20" ht="18" customHeight="1" x14ac:dyDescent="0.25">
      <c r="C215" s="143">
        <v>208</v>
      </c>
      <c r="D215" s="144"/>
      <c r="E215" s="151"/>
      <c r="F215" s="145"/>
      <c r="G215" s="145"/>
      <c r="H215" s="146"/>
      <c r="I215" s="147"/>
      <c r="J215" s="153"/>
      <c r="K215" s="146"/>
      <c r="L215" s="148"/>
      <c r="M215" s="148"/>
      <c r="N215" s="179"/>
      <c r="O215" s="179"/>
      <c r="P215" s="145"/>
      <c r="Q215" s="149"/>
      <c r="R215" s="149"/>
      <c r="S215" s="152"/>
      <c r="T215" s="154"/>
    </row>
    <row r="216" spans="3:20" ht="18" customHeight="1" x14ac:dyDescent="0.25">
      <c r="C216" s="143">
        <v>209</v>
      </c>
      <c r="D216" s="144"/>
      <c r="E216" s="151"/>
      <c r="F216" s="145"/>
      <c r="G216" s="145"/>
      <c r="H216" s="146"/>
      <c r="I216" s="147"/>
      <c r="J216" s="153"/>
      <c r="K216" s="146"/>
      <c r="L216" s="148"/>
      <c r="M216" s="148"/>
      <c r="N216" s="179"/>
      <c r="O216" s="179"/>
      <c r="P216" s="145"/>
      <c r="Q216" s="149"/>
      <c r="R216" s="149"/>
      <c r="S216" s="152"/>
      <c r="T216" s="154"/>
    </row>
    <row r="217" spans="3:20" ht="18" customHeight="1" x14ac:dyDescent="0.25">
      <c r="C217" s="143">
        <v>210</v>
      </c>
      <c r="D217" s="144"/>
      <c r="E217" s="151"/>
      <c r="F217" s="145"/>
      <c r="G217" s="145"/>
      <c r="H217" s="146"/>
      <c r="I217" s="147"/>
      <c r="J217" s="153"/>
      <c r="K217" s="146"/>
      <c r="L217" s="148"/>
      <c r="M217" s="148"/>
      <c r="N217" s="179"/>
      <c r="O217" s="179"/>
      <c r="P217" s="145"/>
      <c r="Q217" s="149"/>
      <c r="R217" s="149"/>
      <c r="S217" s="152"/>
      <c r="T217" s="154"/>
    </row>
    <row r="218" spans="3:20" ht="18" customHeight="1" x14ac:dyDescent="0.25">
      <c r="C218" s="143">
        <v>211</v>
      </c>
      <c r="D218" s="144"/>
      <c r="E218" s="151"/>
      <c r="F218" s="145"/>
      <c r="G218" s="145"/>
      <c r="H218" s="146"/>
      <c r="I218" s="147"/>
      <c r="J218" s="153"/>
      <c r="K218" s="146"/>
      <c r="L218" s="148"/>
      <c r="M218" s="148"/>
      <c r="N218" s="179"/>
      <c r="O218" s="179"/>
      <c r="P218" s="145"/>
      <c r="Q218" s="149"/>
      <c r="R218" s="149"/>
      <c r="S218" s="152"/>
      <c r="T218" s="154"/>
    </row>
    <row r="219" spans="3:20" ht="18" customHeight="1" x14ac:dyDescent="0.25">
      <c r="C219" s="143">
        <v>212</v>
      </c>
      <c r="D219" s="144"/>
      <c r="E219" s="151"/>
      <c r="F219" s="145"/>
      <c r="G219" s="145"/>
      <c r="H219" s="146"/>
      <c r="I219" s="147"/>
      <c r="J219" s="153"/>
      <c r="K219" s="146"/>
      <c r="L219" s="148"/>
      <c r="M219" s="148"/>
      <c r="N219" s="179"/>
      <c r="O219" s="179"/>
      <c r="P219" s="145"/>
      <c r="Q219" s="149"/>
      <c r="R219" s="149"/>
      <c r="S219" s="152"/>
      <c r="T219" s="154"/>
    </row>
    <row r="220" spans="3:20" ht="18" customHeight="1" x14ac:dyDescent="0.25">
      <c r="C220" s="143">
        <v>213</v>
      </c>
      <c r="D220" s="144"/>
      <c r="E220" s="151"/>
      <c r="F220" s="145"/>
      <c r="G220" s="145"/>
      <c r="H220" s="146"/>
      <c r="I220" s="147"/>
      <c r="J220" s="153"/>
      <c r="K220" s="146"/>
      <c r="L220" s="148"/>
      <c r="M220" s="148"/>
      <c r="N220" s="179"/>
      <c r="O220" s="179"/>
      <c r="P220" s="145"/>
      <c r="Q220" s="149"/>
      <c r="R220" s="149"/>
      <c r="S220" s="152"/>
      <c r="T220" s="154"/>
    </row>
    <row r="221" spans="3:20" ht="18" customHeight="1" x14ac:dyDescent="0.25">
      <c r="C221" s="143">
        <v>214</v>
      </c>
      <c r="D221" s="144"/>
      <c r="E221" s="151"/>
      <c r="F221" s="145"/>
      <c r="G221" s="145"/>
      <c r="H221" s="146"/>
      <c r="I221" s="147"/>
      <c r="J221" s="153"/>
      <c r="K221" s="146"/>
      <c r="L221" s="148"/>
      <c r="M221" s="148"/>
      <c r="N221" s="179"/>
      <c r="O221" s="179"/>
      <c r="P221" s="145"/>
      <c r="Q221" s="149"/>
      <c r="R221" s="149"/>
      <c r="S221" s="152"/>
      <c r="T221" s="154"/>
    </row>
    <row r="222" spans="3:20" ht="18" customHeight="1" x14ac:dyDescent="0.25">
      <c r="C222" s="143">
        <v>215</v>
      </c>
      <c r="D222" s="144"/>
      <c r="E222" s="151"/>
      <c r="F222" s="145"/>
      <c r="G222" s="145"/>
      <c r="H222" s="146"/>
      <c r="I222" s="147"/>
      <c r="J222" s="153"/>
      <c r="K222" s="146"/>
      <c r="L222" s="148"/>
      <c r="M222" s="148"/>
      <c r="N222" s="179"/>
      <c r="O222" s="179"/>
      <c r="P222" s="145"/>
      <c r="Q222" s="149"/>
      <c r="R222" s="149"/>
      <c r="S222" s="152"/>
      <c r="T222" s="154"/>
    </row>
    <row r="223" spans="3:20" ht="18" customHeight="1" x14ac:dyDescent="0.25">
      <c r="C223" s="143">
        <v>216</v>
      </c>
      <c r="D223" s="144"/>
      <c r="E223" s="151"/>
      <c r="F223" s="145"/>
      <c r="G223" s="145"/>
      <c r="H223" s="146"/>
      <c r="I223" s="147"/>
      <c r="J223" s="153"/>
      <c r="K223" s="146"/>
      <c r="L223" s="148"/>
      <c r="M223" s="148"/>
      <c r="N223" s="179"/>
      <c r="O223" s="179"/>
      <c r="P223" s="145"/>
      <c r="Q223" s="149"/>
      <c r="R223" s="149"/>
      <c r="S223" s="152"/>
      <c r="T223" s="154"/>
    </row>
    <row r="224" spans="3:20" ht="18" customHeight="1" x14ac:dyDescent="0.25">
      <c r="C224" s="143">
        <v>217</v>
      </c>
      <c r="D224" s="144"/>
      <c r="E224" s="151"/>
      <c r="F224" s="145"/>
      <c r="G224" s="145"/>
      <c r="H224" s="146"/>
      <c r="I224" s="147"/>
      <c r="J224" s="153"/>
      <c r="K224" s="146"/>
      <c r="L224" s="148"/>
      <c r="M224" s="148"/>
      <c r="N224" s="179"/>
      <c r="O224" s="179"/>
      <c r="P224" s="145"/>
      <c r="Q224" s="149"/>
      <c r="R224" s="149"/>
      <c r="S224" s="152"/>
      <c r="T224" s="154"/>
    </row>
    <row r="225" spans="3:20" ht="18" customHeight="1" x14ac:dyDescent="0.25">
      <c r="C225" s="143">
        <v>218</v>
      </c>
      <c r="D225" s="144"/>
      <c r="E225" s="151"/>
      <c r="F225" s="145"/>
      <c r="G225" s="145"/>
      <c r="H225" s="146"/>
      <c r="I225" s="147"/>
      <c r="J225" s="153"/>
      <c r="K225" s="146"/>
      <c r="L225" s="148"/>
      <c r="M225" s="148"/>
      <c r="N225" s="179"/>
      <c r="O225" s="179"/>
      <c r="P225" s="145"/>
      <c r="Q225" s="149"/>
      <c r="R225" s="149"/>
      <c r="S225" s="152"/>
      <c r="T225" s="154"/>
    </row>
    <row r="226" spans="3:20" ht="18" customHeight="1" x14ac:dyDescent="0.25">
      <c r="C226" s="143">
        <v>219</v>
      </c>
      <c r="D226" s="144"/>
      <c r="E226" s="151"/>
      <c r="F226" s="145"/>
      <c r="G226" s="145"/>
      <c r="H226" s="146"/>
      <c r="I226" s="147"/>
      <c r="J226" s="153"/>
      <c r="K226" s="146"/>
      <c r="L226" s="148"/>
      <c r="M226" s="148"/>
      <c r="N226" s="179"/>
      <c r="O226" s="179"/>
      <c r="P226" s="145"/>
      <c r="Q226" s="149"/>
      <c r="R226" s="149"/>
      <c r="S226" s="152"/>
      <c r="T226" s="154"/>
    </row>
    <row r="227" spans="3:20" ht="18" customHeight="1" x14ac:dyDescent="0.25">
      <c r="C227" s="143">
        <v>220</v>
      </c>
      <c r="D227" s="144"/>
      <c r="E227" s="151"/>
      <c r="F227" s="145"/>
      <c r="G227" s="145"/>
      <c r="H227" s="146"/>
      <c r="I227" s="147"/>
      <c r="J227" s="153"/>
      <c r="K227" s="146"/>
      <c r="L227" s="148"/>
      <c r="M227" s="148"/>
      <c r="N227" s="179"/>
      <c r="O227" s="179"/>
      <c r="P227" s="145"/>
      <c r="Q227" s="149"/>
      <c r="R227" s="149"/>
      <c r="S227" s="152"/>
      <c r="T227" s="154"/>
    </row>
    <row r="228" spans="3:20" ht="18" customHeight="1" x14ac:dyDescent="0.25">
      <c r="C228" s="143">
        <v>221</v>
      </c>
      <c r="D228" s="144"/>
      <c r="E228" s="151"/>
      <c r="F228" s="145"/>
      <c r="G228" s="145"/>
      <c r="H228" s="146"/>
      <c r="I228" s="147"/>
      <c r="J228" s="153"/>
      <c r="K228" s="146"/>
      <c r="L228" s="148"/>
      <c r="M228" s="148"/>
      <c r="N228" s="179"/>
      <c r="O228" s="179"/>
      <c r="P228" s="145"/>
      <c r="Q228" s="149"/>
      <c r="R228" s="149"/>
      <c r="S228" s="152"/>
      <c r="T228" s="154"/>
    </row>
    <row r="229" spans="3:20" ht="18" customHeight="1" x14ac:dyDescent="0.25">
      <c r="C229" s="143">
        <v>222</v>
      </c>
      <c r="D229" s="144"/>
      <c r="E229" s="151"/>
      <c r="F229" s="145"/>
      <c r="G229" s="145"/>
      <c r="H229" s="146"/>
      <c r="I229" s="147"/>
      <c r="J229" s="153"/>
      <c r="K229" s="146"/>
      <c r="L229" s="148"/>
      <c r="M229" s="148"/>
      <c r="N229" s="179"/>
      <c r="O229" s="179"/>
      <c r="P229" s="145"/>
      <c r="Q229" s="149"/>
      <c r="R229" s="149"/>
      <c r="S229" s="152"/>
      <c r="T229" s="154"/>
    </row>
    <row r="230" spans="3:20" ht="18" customHeight="1" x14ac:dyDescent="0.25">
      <c r="C230" s="143">
        <v>223</v>
      </c>
      <c r="D230" s="144"/>
      <c r="E230" s="151"/>
      <c r="F230" s="145"/>
      <c r="G230" s="145"/>
      <c r="H230" s="146"/>
      <c r="I230" s="147"/>
      <c r="J230" s="153"/>
      <c r="K230" s="146"/>
      <c r="L230" s="148"/>
      <c r="M230" s="148"/>
      <c r="N230" s="179"/>
      <c r="O230" s="179"/>
      <c r="P230" s="145"/>
      <c r="Q230" s="149"/>
      <c r="R230" s="149"/>
      <c r="S230" s="152"/>
      <c r="T230" s="154"/>
    </row>
    <row r="231" spans="3:20" ht="18" customHeight="1" x14ac:dyDescent="0.25">
      <c r="C231" s="143">
        <v>224</v>
      </c>
      <c r="D231" s="144"/>
      <c r="E231" s="151"/>
      <c r="F231" s="145"/>
      <c r="G231" s="145"/>
      <c r="H231" s="146"/>
      <c r="I231" s="147"/>
      <c r="J231" s="153"/>
      <c r="K231" s="146"/>
      <c r="L231" s="148"/>
      <c r="M231" s="148"/>
      <c r="N231" s="179"/>
      <c r="O231" s="179"/>
      <c r="P231" s="145"/>
      <c r="Q231" s="149"/>
      <c r="R231" s="149"/>
      <c r="S231" s="152"/>
      <c r="T231" s="154"/>
    </row>
    <row r="232" spans="3:20" ht="18" customHeight="1" x14ac:dyDescent="0.25">
      <c r="C232" s="143">
        <v>225</v>
      </c>
      <c r="D232" s="144"/>
      <c r="E232" s="151"/>
      <c r="F232" s="145"/>
      <c r="G232" s="145"/>
      <c r="H232" s="146"/>
      <c r="I232" s="147"/>
      <c r="J232" s="153"/>
      <c r="K232" s="146"/>
      <c r="L232" s="148"/>
      <c r="M232" s="148"/>
      <c r="N232" s="179"/>
      <c r="O232" s="179"/>
      <c r="P232" s="145"/>
      <c r="Q232" s="149"/>
      <c r="R232" s="149"/>
      <c r="S232" s="152"/>
      <c r="T232" s="154"/>
    </row>
    <row r="233" spans="3:20" ht="18" customHeight="1" x14ac:dyDescent="0.25">
      <c r="C233" s="143">
        <v>226</v>
      </c>
      <c r="D233" s="144"/>
      <c r="E233" s="151"/>
      <c r="F233" s="145"/>
      <c r="G233" s="145"/>
      <c r="H233" s="146"/>
      <c r="I233" s="147"/>
      <c r="J233" s="153"/>
      <c r="K233" s="146"/>
      <c r="L233" s="148"/>
      <c r="M233" s="148"/>
      <c r="N233" s="179"/>
      <c r="O233" s="179"/>
      <c r="P233" s="145"/>
      <c r="Q233" s="149"/>
      <c r="R233" s="149"/>
      <c r="S233" s="152"/>
      <c r="T233" s="154"/>
    </row>
    <row r="234" spans="3:20" ht="18" customHeight="1" x14ac:dyDescent="0.25">
      <c r="C234" s="143">
        <v>227</v>
      </c>
      <c r="D234" s="144"/>
      <c r="E234" s="151"/>
      <c r="F234" s="145"/>
      <c r="G234" s="145"/>
      <c r="H234" s="146"/>
      <c r="I234" s="147"/>
      <c r="J234" s="153"/>
      <c r="K234" s="146"/>
      <c r="L234" s="148"/>
      <c r="M234" s="148"/>
      <c r="N234" s="179"/>
      <c r="O234" s="179"/>
      <c r="P234" s="145"/>
      <c r="Q234" s="149"/>
      <c r="R234" s="149"/>
      <c r="S234" s="152"/>
      <c r="T234" s="154"/>
    </row>
    <row r="235" spans="3:20" ht="18" customHeight="1" x14ac:dyDescent="0.25">
      <c r="C235" s="143">
        <v>228</v>
      </c>
      <c r="D235" s="144"/>
      <c r="E235" s="151"/>
      <c r="F235" s="145"/>
      <c r="G235" s="145"/>
      <c r="H235" s="146"/>
      <c r="I235" s="147"/>
      <c r="J235" s="153"/>
      <c r="K235" s="146"/>
      <c r="L235" s="148"/>
      <c r="M235" s="148"/>
      <c r="N235" s="179"/>
      <c r="O235" s="179"/>
      <c r="P235" s="145"/>
      <c r="Q235" s="149"/>
      <c r="R235" s="149"/>
      <c r="S235" s="152"/>
      <c r="T235" s="154"/>
    </row>
    <row r="236" spans="3:20" ht="18" customHeight="1" x14ac:dyDescent="0.25">
      <c r="C236" s="143">
        <v>229</v>
      </c>
      <c r="D236" s="144"/>
      <c r="E236" s="151"/>
      <c r="F236" s="145"/>
      <c r="G236" s="145"/>
      <c r="H236" s="146"/>
      <c r="I236" s="147"/>
      <c r="J236" s="153"/>
      <c r="K236" s="146"/>
      <c r="L236" s="148"/>
      <c r="M236" s="148"/>
      <c r="N236" s="179"/>
      <c r="O236" s="179"/>
      <c r="P236" s="145"/>
      <c r="Q236" s="149"/>
      <c r="R236" s="149"/>
      <c r="S236" s="152"/>
      <c r="T236" s="154"/>
    </row>
    <row r="237" spans="3:20" ht="18" customHeight="1" x14ac:dyDescent="0.25">
      <c r="C237" s="143">
        <v>230</v>
      </c>
      <c r="D237" s="144"/>
      <c r="E237" s="151"/>
      <c r="F237" s="145"/>
      <c r="G237" s="145"/>
      <c r="H237" s="146"/>
      <c r="I237" s="147"/>
      <c r="J237" s="153"/>
      <c r="K237" s="146"/>
      <c r="L237" s="148"/>
      <c r="M237" s="148"/>
      <c r="N237" s="179"/>
      <c r="O237" s="179"/>
      <c r="P237" s="145"/>
      <c r="Q237" s="149"/>
      <c r="R237" s="149"/>
      <c r="S237" s="152"/>
      <c r="T237" s="154"/>
    </row>
    <row r="238" spans="3:20" ht="18" customHeight="1" x14ac:dyDescent="0.25">
      <c r="C238" s="143">
        <v>231</v>
      </c>
      <c r="D238" s="144"/>
      <c r="E238" s="151"/>
      <c r="F238" s="145"/>
      <c r="G238" s="145"/>
      <c r="H238" s="146"/>
      <c r="I238" s="147"/>
      <c r="J238" s="153"/>
      <c r="K238" s="146"/>
      <c r="L238" s="148"/>
      <c r="M238" s="148"/>
      <c r="N238" s="179"/>
      <c r="O238" s="179"/>
      <c r="P238" s="145"/>
      <c r="Q238" s="149"/>
      <c r="R238" s="149"/>
      <c r="S238" s="152"/>
      <c r="T238" s="154"/>
    </row>
    <row r="239" spans="3:20" ht="18" customHeight="1" x14ac:dyDescent="0.25">
      <c r="C239" s="143">
        <v>232</v>
      </c>
      <c r="D239" s="144"/>
      <c r="E239" s="151"/>
      <c r="F239" s="145"/>
      <c r="G239" s="145"/>
      <c r="H239" s="146"/>
      <c r="I239" s="147"/>
      <c r="J239" s="153"/>
      <c r="K239" s="146"/>
      <c r="L239" s="148"/>
      <c r="M239" s="148"/>
      <c r="N239" s="179"/>
      <c r="O239" s="179"/>
      <c r="P239" s="145"/>
      <c r="Q239" s="149"/>
      <c r="R239" s="149"/>
      <c r="S239" s="152"/>
      <c r="T239" s="154"/>
    </row>
    <row r="240" spans="3:20" ht="18" customHeight="1" x14ac:dyDescent="0.25">
      <c r="C240" s="143">
        <v>233</v>
      </c>
      <c r="D240" s="144"/>
      <c r="E240" s="151"/>
      <c r="F240" s="145"/>
      <c r="G240" s="145"/>
      <c r="H240" s="146"/>
      <c r="I240" s="147"/>
      <c r="J240" s="153"/>
      <c r="K240" s="146"/>
      <c r="L240" s="148"/>
      <c r="M240" s="148"/>
      <c r="N240" s="179"/>
      <c r="O240" s="179"/>
      <c r="P240" s="145"/>
      <c r="Q240" s="149"/>
      <c r="R240" s="149"/>
      <c r="S240" s="152"/>
      <c r="T240" s="154"/>
    </row>
    <row r="241" spans="3:20" ht="18" customHeight="1" x14ac:dyDescent="0.25">
      <c r="C241" s="143">
        <v>234</v>
      </c>
      <c r="D241" s="144"/>
      <c r="E241" s="151"/>
      <c r="F241" s="145"/>
      <c r="G241" s="145"/>
      <c r="H241" s="146"/>
      <c r="I241" s="147"/>
      <c r="J241" s="153"/>
      <c r="K241" s="146"/>
      <c r="L241" s="148"/>
      <c r="M241" s="148"/>
      <c r="N241" s="179"/>
      <c r="O241" s="179"/>
      <c r="P241" s="145"/>
      <c r="Q241" s="149"/>
      <c r="R241" s="149"/>
      <c r="S241" s="152"/>
      <c r="T241" s="154"/>
    </row>
    <row r="242" spans="3:20" ht="18" customHeight="1" x14ac:dyDescent="0.25">
      <c r="C242" s="143">
        <v>235</v>
      </c>
      <c r="D242" s="144"/>
      <c r="E242" s="151"/>
      <c r="F242" s="145"/>
      <c r="G242" s="145"/>
      <c r="H242" s="146"/>
      <c r="I242" s="147"/>
      <c r="J242" s="153"/>
      <c r="K242" s="146"/>
      <c r="L242" s="148"/>
      <c r="M242" s="148"/>
      <c r="N242" s="179"/>
      <c r="O242" s="179"/>
      <c r="P242" s="145"/>
      <c r="Q242" s="149"/>
      <c r="R242" s="149"/>
      <c r="S242" s="152"/>
      <c r="T242" s="154"/>
    </row>
    <row r="243" spans="3:20" ht="18" customHeight="1" x14ac:dyDescent="0.25">
      <c r="C243" s="143">
        <v>236</v>
      </c>
      <c r="D243" s="144"/>
      <c r="E243" s="151"/>
      <c r="F243" s="145"/>
      <c r="G243" s="145"/>
      <c r="H243" s="146"/>
      <c r="I243" s="147"/>
      <c r="J243" s="153"/>
      <c r="K243" s="146"/>
      <c r="L243" s="148"/>
      <c r="M243" s="148"/>
      <c r="N243" s="179"/>
      <c r="O243" s="179"/>
      <c r="P243" s="145"/>
      <c r="Q243" s="149"/>
      <c r="R243" s="149"/>
      <c r="S243" s="152"/>
      <c r="T243" s="154"/>
    </row>
    <row r="244" spans="3:20" ht="18" customHeight="1" x14ac:dyDescent="0.25">
      <c r="C244" s="143">
        <v>237</v>
      </c>
      <c r="D244" s="144"/>
      <c r="E244" s="151"/>
      <c r="F244" s="145"/>
      <c r="G244" s="145"/>
      <c r="H244" s="146"/>
      <c r="I244" s="147"/>
      <c r="J244" s="153"/>
      <c r="K244" s="146"/>
      <c r="L244" s="148"/>
      <c r="M244" s="148"/>
      <c r="N244" s="179"/>
      <c r="O244" s="179"/>
      <c r="P244" s="145"/>
      <c r="Q244" s="149"/>
      <c r="R244" s="149"/>
      <c r="S244" s="152"/>
      <c r="T244" s="154"/>
    </row>
    <row r="245" spans="3:20" ht="18" customHeight="1" x14ac:dyDescent="0.25">
      <c r="C245" s="143">
        <v>238</v>
      </c>
      <c r="D245" s="144"/>
      <c r="E245" s="151"/>
      <c r="F245" s="145"/>
      <c r="G245" s="145"/>
      <c r="H245" s="146"/>
      <c r="I245" s="147"/>
      <c r="J245" s="153"/>
      <c r="K245" s="146"/>
      <c r="L245" s="148"/>
      <c r="M245" s="148"/>
      <c r="N245" s="179"/>
      <c r="O245" s="179"/>
      <c r="P245" s="145"/>
      <c r="Q245" s="149"/>
      <c r="R245" s="149"/>
      <c r="S245" s="152"/>
      <c r="T245" s="154"/>
    </row>
    <row r="246" spans="3:20" ht="18" customHeight="1" x14ac:dyDescent="0.25">
      <c r="C246" s="143">
        <v>239</v>
      </c>
      <c r="D246" s="144"/>
      <c r="E246" s="151"/>
      <c r="F246" s="145"/>
      <c r="G246" s="145"/>
      <c r="H246" s="146"/>
      <c r="I246" s="147"/>
      <c r="J246" s="153"/>
      <c r="K246" s="146"/>
      <c r="L246" s="148"/>
      <c r="M246" s="148"/>
      <c r="N246" s="179"/>
      <c r="O246" s="179"/>
      <c r="P246" s="145"/>
      <c r="Q246" s="149"/>
      <c r="R246" s="149"/>
      <c r="S246" s="152"/>
      <c r="T246" s="154"/>
    </row>
    <row r="247" spans="3:20" ht="18" customHeight="1" x14ac:dyDescent="0.25">
      <c r="C247" s="143">
        <v>240</v>
      </c>
      <c r="D247" s="144"/>
      <c r="E247" s="151"/>
      <c r="F247" s="145"/>
      <c r="G247" s="145"/>
      <c r="H247" s="146"/>
      <c r="I247" s="147"/>
      <c r="J247" s="153"/>
      <c r="K247" s="146"/>
      <c r="L247" s="148"/>
      <c r="M247" s="148"/>
      <c r="N247" s="179"/>
      <c r="O247" s="179"/>
      <c r="P247" s="145"/>
      <c r="Q247" s="149"/>
      <c r="R247" s="149"/>
      <c r="S247" s="152"/>
      <c r="T247" s="154"/>
    </row>
    <row r="248" spans="3:20" ht="18" customHeight="1" x14ac:dyDescent="0.25">
      <c r="C248" s="143">
        <v>241</v>
      </c>
      <c r="D248" s="144"/>
      <c r="E248" s="151"/>
      <c r="F248" s="145"/>
      <c r="G248" s="145"/>
      <c r="H248" s="146"/>
      <c r="I248" s="147"/>
      <c r="J248" s="153"/>
      <c r="K248" s="146"/>
      <c r="L248" s="148"/>
      <c r="M248" s="148"/>
      <c r="N248" s="179"/>
      <c r="O248" s="179"/>
      <c r="P248" s="145"/>
      <c r="Q248" s="149"/>
      <c r="R248" s="149"/>
      <c r="S248" s="152"/>
      <c r="T248" s="154"/>
    </row>
    <row r="249" spans="3:20" ht="18" customHeight="1" x14ac:dyDescent="0.25">
      <c r="C249" s="143">
        <v>242</v>
      </c>
      <c r="D249" s="144"/>
      <c r="E249" s="151"/>
      <c r="F249" s="145"/>
      <c r="G249" s="145"/>
      <c r="H249" s="146"/>
      <c r="I249" s="147"/>
      <c r="J249" s="153"/>
      <c r="K249" s="146"/>
      <c r="L249" s="148"/>
      <c r="M249" s="148"/>
      <c r="N249" s="179"/>
      <c r="O249" s="179"/>
      <c r="P249" s="145"/>
      <c r="Q249" s="149"/>
      <c r="R249" s="149"/>
      <c r="S249" s="152"/>
      <c r="T249" s="154"/>
    </row>
    <row r="250" spans="3:20" ht="18" customHeight="1" x14ac:dyDescent="0.25">
      <c r="C250" s="143">
        <v>243</v>
      </c>
      <c r="D250" s="144"/>
      <c r="E250" s="151"/>
      <c r="F250" s="145"/>
      <c r="G250" s="145"/>
      <c r="H250" s="146"/>
      <c r="I250" s="147"/>
      <c r="J250" s="153"/>
      <c r="K250" s="146"/>
      <c r="L250" s="148"/>
      <c r="M250" s="148"/>
      <c r="N250" s="179"/>
      <c r="O250" s="179"/>
      <c r="P250" s="145"/>
      <c r="Q250" s="149"/>
      <c r="R250" s="149"/>
      <c r="S250" s="152"/>
      <c r="T250" s="154"/>
    </row>
    <row r="251" spans="3:20" ht="18" customHeight="1" x14ac:dyDescent="0.25">
      <c r="C251" s="143">
        <v>244</v>
      </c>
      <c r="D251" s="144"/>
      <c r="E251" s="151"/>
      <c r="F251" s="145"/>
      <c r="G251" s="145"/>
      <c r="H251" s="146"/>
      <c r="I251" s="147"/>
      <c r="J251" s="153"/>
      <c r="K251" s="146"/>
      <c r="L251" s="148"/>
      <c r="M251" s="148"/>
      <c r="N251" s="179"/>
      <c r="O251" s="179"/>
      <c r="P251" s="145"/>
      <c r="Q251" s="149"/>
      <c r="R251" s="149"/>
      <c r="S251" s="152"/>
      <c r="T251" s="154"/>
    </row>
    <row r="252" spans="3:20" ht="18" customHeight="1" x14ac:dyDescent="0.25">
      <c r="C252" s="143">
        <v>245</v>
      </c>
      <c r="D252" s="144"/>
      <c r="E252" s="151"/>
      <c r="F252" s="145"/>
      <c r="G252" s="145"/>
      <c r="H252" s="146"/>
      <c r="I252" s="147"/>
      <c r="J252" s="153"/>
      <c r="K252" s="146"/>
      <c r="L252" s="148"/>
      <c r="M252" s="148"/>
      <c r="N252" s="179"/>
      <c r="O252" s="179"/>
      <c r="P252" s="145"/>
      <c r="Q252" s="149"/>
      <c r="R252" s="149"/>
      <c r="S252" s="152"/>
      <c r="T252" s="154"/>
    </row>
    <row r="253" spans="3:20" ht="18" customHeight="1" x14ac:dyDescent="0.25">
      <c r="C253" s="143">
        <v>246</v>
      </c>
      <c r="D253" s="144"/>
      <c r="E253" s="151"/>
      <c r="F253" s="145"/>
      <c r="G253" s="145"/>
      <c r="H253" s="146"/>
      <c r="I253" s="147"/>
      <c r="J253" s="153"/>
      <c r="K253" s="146"/>
      <c r="L253" s="148"/>
      <c r="M253" s="148"/>
      <c r="N253" s="179"/>
      <c r="O253" s="179"/>
      <c r="P253" s="145"/>
      <c r="Q253" s="149"/>
      <c r="R253" s="149"/>
      <c r="S253" s="152"/>
      <c r="T253" s="154"/>
    </row>
    <row r="254" spans="3:20" ht="18" customHeight="1" x14ac:dyDescent="0.25">
      <c r="C254" s="143">
        <v>247</v>
      </c>
      <c r="D254" s="144"/>
      <c r="E254" s="151"/>
      <c r="F254" s="145"/>
      <c r="G254" s="145"/>
      <c r="H254" s="146"/>
      <c r="I254" s="147"/>
      <c r="J254" s="153"/>
      <c r="K254" s="146"/>
      <c r="L254" s="148"/>
      <c r="M254" s="148"/>
      <c r="N254" s="179"/>
      <c r="O254" s="179"/>
      <c r="P254" s="145"/>
      <c r="Q254" s="149"/>
      <c r="R254" s="149"/>
      <c r="S254" s="152"/>
      <c r="T254" s="154"/>
    </row>
    <row r="255" spans="3:20" ht="18" customHeight="1" x14ac:dyDescent="0.25">
      <c r="C255" s="143">
        <v>248</v>
      </c>
      <c r="D255" s="144"/>
      <c r="E255" s="151"/>
      <c r="F255" s="145"/>
      <c r="G255" s="145"/>
      <c r="H255" s="146"/>
      <c r="I255" s="147"/>
      <c r="J255" s="153"/>
      <c r="K255" s="146"/>
      <c r="L255" s="148"/>
      <c r="M255" s="148"/>
      <c r="N255" s="179"/>
      <c r="O255" s="179"/>
      <c r="P255" s="145"/>
      <c r="Q255" s="149"/>
      <c r="R255" s="149"/>
      <c r="S255" s="152"/>
      <c r="T255" s="154"/>
    </row>
    <row r="256" spans="3:20" ht="18" customHeight="1" x14ac:dyDescent="0.25">
      <c r="C256" s="143">
        <v>249</v>
      </c>
      <c r="D256" s="144"/>
      <c r="E256" s="151"/>
      <c r="F256" s="145"/>
      <c r="G256" s="145"/>
      <c r="H256" s="146"/>
      <c r="I256" s="147"/>
      <c r="J256" s="153"/>
      <c r="K256" s="146"/>
      <c r="L256" s="148"/>
      <c r="M256" s="148"/>
      <c r="N256" s="179"/>
      <c r="O256" s="179"/>
      <c r="P256" s="145"/>
      <c r="Q256" s="149"/>
      <c r="R256" s="149"/>
      <c r="S256" s="152"/>
      <c r="T256" s="154"/>
    </row>
    <row r="257" spans="3:20" ht="18" customHeight="1" x14ac:dyDescent="0.25">
      <c r="C257" s="143">
        <v>250</v>
      </c>
      <c r="D257" s="144"/>
      <c r="E257" s="151"/>
      <c r="F257" s="145"/>
      <c r="G257" s="145"/>
      <c r="H257" s="146"/>
      <c r="I257" s="147"/>
      <c r="J257" s="153"/>
      <c r="K257" s="146"/>
      <c r="L257" s="148"/>
      <c r="M257" s="148"/>
      <c r="N257" s="179"/>
      <c r="O257" s="179"/>
      <c r="P257" s="145"/>
      <c r="Q257" s="149"/>
      <c r="R257" s="149"/>
      <c r="S257" s="152"/>
      <c r="T257" s="154"/>
    </row>
    <row r="258" spans="3:20" ht="18" customHeight="1" x14ac:dyDescent="0.25">
      <c r="C258" s="143">
        <v>251</v>
      </c>
      <c r="D258" s="144"/>
      <c r="E258" s="151"/>
      <c r="F258" s="145"/>
      <c r="G258" s="145"/>
      <c r="H258" s="146"/>
      <c r="I258" s="147"/>
      <c r="J258" s="153"/>
      <c r="K258" s="146"/>
      <c r="L258" s="148"/>
      <c r="M258" s="148"/>
      <c r="N258" s="179"/>
      <c r="O258" s="179"/>
      <c r="P258" s="145"/>
      <c r="Q258" s="149"/>
      <c r="R258" s="149"/>
      <c r="S258" s="152"/>
      <c r="T258" s="154"/>
    </row>
    <row r="259" spans="3:20" ht="18" customHeight="1" x14ac:dyDescent="0.25">
      <c r="C259" s="143">
        <v>252</v>
      </c>
      <c r="D259" s="144"/>
      <c r="E259" s="151"/>
      <c r="F259" s="145"/>
      <c r="G259" s="145"/>
      <c r="H259" s="146"/>
      <c r="I259" s="147"/>
      <c r="J259" s="153"/>
      <c r="K259" s="146"/>
      <c r="L259" s="148"/>
      <c r="M259" s="148"/>
      <c r="N259" s="179"/>
      <c r="O259" s="179"/>
      <c r="P259" s="145"/>
      <c r="Q259" s="149"/>
      <c r="R259" s="149"/>
      <c r="S259" s="152"/>
      <c r="T259" s="154"/>
    </row>
    <row r="260" spans="3:20" ht="18" customHeight="1" x14ac:dyDescent="0.25">
      <c r="C260" s="143">
        <v>253</v>
      </c>
      <c r="D260" s="144"/>
      <c r="E260" s="151"/>
      <c r="F260" s="145"/>
      <c r="G260" s="145"/>
      <c r="H260" s="146"/>
      <c r="I260" s="147"/>
      <c r="J260" s="153"/>
      <c r="K260" s="146"/>
      <c r="L260" s="148"/>
      <c r="M260" s="148"/>
      <c r="N260" s="179"/>
      <c r="O260" s="179"/>
      <c r="P260" s="145"/>
      <c r="Q260" s="149"/>
      <c r="R260" s="149"/>
      <c r="S260" s="152"/>
      <c r="T260" s="154"/>
    </row>
    <row r="261" spans="3:20" ht="18" customHeight="1" x14ac:dyDescent="0.25">
      <c r="C261" s="143">
        <v>254</v>
      </c>
      <c r="D261" s="144"/>
      <c r="E261" s="151"/>
      <c r="F261" s="145"/>
      <c r="G261" s="145"/>
      <c r="H261" s="146"/>
      <c r="I261" s="147"/>
      <c r="J261" s="153"/>
      <c r="K261" s="146"/>
      <c r="L261" s="148"/>
      <c r="M261" s="148"/>
      <c r="N261" s="179"/>
      <c r="O261" s="179"/>
      <c r="P261" s="145"/>
      <c r="Q261" s="149"/>
      <c r="R261" s="149"/>
      <c r="S261" s="152"/>
      <c r="T261" s="154"/>
    </row>
    <row r="262" spans="3:20" ht="18" customHeight="1" x14ac:dyDescent="0.25">
      <c r="C262" s="143">
        <v>255</v>
      </c>
      <c r="D262" s="144"/>
      <c r="E262" s="151"/>
      <c r="F262" s="145"/>
      <c r="G262" s="145"/>
      <c r="H262" s="146"/>
      <c r="I262" s="147"/>
      <c r="J262" s="153"/>
      <c r="K262" s="146"/>
      <c r="L262" s="148"/>
      <c r="M262" s="148"/>
      <c r="N262" s="179"/>
      <c r="O262" s="179"/>
      <c r="P262" s="145"/>
      <c r="Q262" s="149"/>
      <c r="R262" s="149"/>
      <c r="S262" s="152"/>
      <c r="T262" s="154"/>
    </row>
    <row r="263" spans="3:20" ht="18" customHeight="1" x14ac:dyDescent="0.25">
      <c r="C263" s="143">
        <v>256</v>
      </c>
      <c r="D263" s="144"/>
      <c r="E263" s="151"/>
      <c r="F263" s="145"/>
      <c r="G263" s="145"/>
      <c r="H263" s="146"/>
      <c r="I263" s="147"/>
      <c r="J263" s="153"/>
      <c r="K263" s="146"/>
      <c r="L263" s="148"/>
      <c r="M263" s="148"/>
      <c r="N263" s="179"/>
      <c r="O263" s="179"/>
      <c r="P263" s="145"/>
      <c r="Q263" s="149"/>
      <c r="R263" s="149"/>
      <c r="S263" s="152"/>
      <c r="T263" s="154"/>
    </row>
    <row r="264" spans="3:20" ht="18" customHeight="1" x14ac:dyDescent="0.25">
      <c r="C264" s="143">
        <v>257</v>
      </c>
      <c r="D264" s="144"/>
      <c r="E264" s="151"/>
      <c r="F264" s="145"/>
      <c r="G264" s="145"/>
      <c r="H264" s="146"/>
      <c r="I264" s="147"/>
      <c r="J264" s="153"/>
      <c r="K264" s="146"/>
      <c r="L264" s="148"/>
      <c r="M264" s="148"/>
      <c r="N264" s="179"/>
      <c r="O264" s="179"/>
      <c r="P264" s="145"/>
      <c r="Q264" s="149"/>
      <c r="R264" s="149"/>
      <c r="S264" s="152"/>
      <c r="T264" s="154"/>
    </row>
    <row r="265" spans="3:20" ht="18" customHeight="1" x14ac:dyDescent="0.25">
      <c r="C265" s="143">
        <v>258</v>
      </c>
      <c r="D265" s="144"/>
      <c r="E265" s="151"/>
      <c r="F265" s="145"/>
      <c r="G265" s="145"/>
      <c r="H265" s="146"/>
      <c r="I265" s="147"/>
      <c r="J265" s="153"/>
      <c r="K265" s="146"/>
      <c r="L265" s="148"/>
      <c r="M265" s="148"/>
      <c r="N265" s="179"/>
      <c r="O265" s="179"/>
      <c r="P265" s="145"/>
      <c r="Q265" s="149"/>
      <c r="R265" s="149"/>
      <c r="S265" s="152"/>
      <c r="T265" s="154"/>
    </row>
    <row r="266" spans="3:20" ht="18" customHeight="1" x14ac:dyDescent="0.25">
      <c r="C266" s="143">
        <v>259</v>
      </c>
      <c r="D266" s="144"/>
      <c r="E266" s="151"/>
      <c r="F266" s="145"/>
      <c r="G266" s="145"/>
      <c r="H266" s="146"/>
      <c r="I266" s="147"/>
      <c r="J266" s="153"/>
      <c r="K266" s="146"/>
      <c r="L266" s="148"/>
      <c r="M266" s="148"/>
      <c r="N266" s="179"/>
      <c r="O266" s="179"/>
      <c r="P266" s="145"/>
      <c r="Q266" s="149"/>
      <c r="R266" s="149"/>
      <c r="S266" s="152"/>
      <c r="T266" s="154"/>
    </row>
    <row r="267" spans="3:20" ht="18" customHeight="1" x14ac:dyDescent="0.25">
      <c r="C267" s="143">
        <v>260</v>
      </c>
      <c r="D267" s="144"/>
      <c r="E267" s="151"/>
      <c r="F267" s="145"/>
      <c r="G267" s="145"/>
      <c r="H267" s="146"/>
      <c r="I267" s="147"/>
      <c r="J267" s="153"/>
      <c r="K267" s="146"/>
      <c r="L267" s="148"/>
      <c r="M267" s="148"/>
      <c r="N267" s="179"/>
      <c r="O267" s="179"/>
      <c r="P267" s="145"/>
      <c r="Q267" s="149"/>
      <c r="R267" s="149"/>
      <c r="S267" s="152"/>
      <c r="T267" s="154"/>
    </row>
    <row r="268" spans="3:20" ht="18" customHeight="1" x14ac:dyDescent="0.25">
      <c r="C268" s="143">
        <v>261</v>
      </c>
      <c r="D268" s="144"/>
      <c r="E268" s="151"/>
      <c r="F268" s="145"/>
      <c r="G268" s="145"/>
      <c r="H268" s="146"/>
      <c r="I268" s="147"/>
      <c r="J268" s="153"/>
      <c r="K268" s="146"/>
      <c r="L268" s="148"/>
      <c r="M268" s="148"/>
      <c r="N268" s="179"/>
      <c r="O268" s="179"/>
      <c r="P268" s="145"/>
      <c r="Q268" s="149"/>
      <c r="R268" s="149"/>
      <c r="S268" s="152"/>
      <c r="T268" s="154"/>
    </row>
    <row r="269" spans="3:20" ht="18" customHeight="1" x14ac:dyDescent="0.25">
      <c r="C269" s="143">
        <v>262</v>
      </c>
      <c r="D269" s="144"/>
      <c r="E269" s="151"/>
      <c r="F269" s="145"/>
      <c r="G269" s="145"/>
      <c r="H269" s="146"/>
      <c r="I269" s="147"/>
      <c r="J269" s="153"/>
      <c r="K269" s="146"/>
      <c r="L269" s="148"/>
      <c r="M269" s="148"/>
      <c r="N269" s="179"/>
      <c r="O269" s="179"/>
      <c r="P269" s="145"/>
      <c r="Q269" s="149"/>
      <c r="R269" s="149"/>
      <c r="S269" s="152"/>
      <c r="T269" s="154"/>
    </row>
    <row r="270" spans="3:20" ht="18" customHeight="1" x14ac:dyDescent="0.25">
      <c r="C270" s="143">
        <v>263</v>
      </c>
      <c r="D270" s="144"/>
      <c r="E270" s="151"/>
      <c r="F270" s="145"/>
      <c r="G270" s="145"/>
      <c r="H270" s="146"/>
      <c r="I270" s="147"/>
      <c r="J270" s="153"/>
      <c r="K270" s="146"/>
      <c r="L270" s="148"/>
      <c r="M270" s="148"/>
      <c r="N270" s="179"/>
      <c r="O270" s="179"/>
      <c r="P270" s="145"/>
      <c r="Q270" s="149"/>
      <c r="R270" s="149"/>
      <c r="S270" s="152"/>
      <c r="T270" s="154"/>
    </row>
    <row r="271" spans="3:20" ht="18" customHeight="1" x14ac:dyDescent="0.25">
      <c r="C271" s="143">
        <v>264</v>
      </c>
      <c r="D271" s="144"/>
      <c r="E271" s="151"/>
      <c r="F271" s="145"/>
      <c r="G271" s="145"/>
      <c r="H271" s="146"/>
      <c r="I271" s="147"/>
      <c r="J271" s="153"/>
      <c r="K271" s="146"/>
      <c r="L271" s="148"/>
      <c r="M271" s="148"/>
      <c r="N271" s="179"/>
      <c r="O271" s="179"/>
      <c r="P271" s="145"/>
      <c r="Q271" s="149"/>
      <c r="R271" s="149"/>
      <c r="S271" s="152"/>
      <c r="T271" s="154"/>
    </row>
    <row r="272" spans="3:20" ht="18" customHeight="1" x14ac:dyDescent="0.25">
      <c r="C272" s="143">
        <v>265</v>
      </c>
      <c r="D272" s="144"/>
      <c r="E272" s="151"/>
      <c r="F272" s="145"/>
      <c r="G272" s="145"/>
      <c r="H272" s="146"/>
      <c r="I272" s="147"/>
      <c r="J272" s="153"/>
      <c r="K272" s="146"/>
      <c r="L272" s="148"/>
      <c r="M272" s="148"/>
      <c r="N272" s="179"/>
      <c r="O272" s="179"/>
      <c r="P272" s="145"/>
      <c r="Q272" s="149"/>
      <c r="R272" s="149"/>
      <c r="S272" s="152"/>
      <c r="T272" s="154"/>
    </row>
    <row r="273" spans="3:20" ht="18" customHeight="1" x14ac:dyDescent="0.25">
      <c r="C273" s="143">
        <v>266</v>
      </c>
      <c r="D273" s="144"/>
      <c r="E273" s="151"/>
      <c r="F273" s="145"/>
      <c r="G273" s="145"/>
      <c r="H273" s="146"/>
      <c r="I273" s="147"/>
      <c r="J273" s="153"/>
      <c r="K273" s="146"/>
      <c r="L273" s="148"/>
      <c r="M273" s="148"/>
      <c r="N273" s="179"/>
      <c r="O273" s="179"/>
      <c r="P273" s="145"/>
      <c r="Q273" s="149"/>
      <c r="R273" s="149"/>
      <c r="S273" s="152"/>
      <c r="T273" s="154"/>
    </row>
    <row r="274" spans="3:20" ht="18" customHeight="1" x14ac:dyDescent="0.25">
      <c r="C274" s="143">
        <v>267</v>
      </c>
      <c r="D274" s="144"/>
      <c r="E274" s="151"/>
      <c r="F274" s="145"/>
      <c r="G274" s="145"/>
      <c r="H274" s="146"/>
      <c r="I274" s="147"/>
      <c r="J274" s="153"/>
      <c r="K274" s="146"/>
      <c r="L274" s="148"/>
      <c r="M274" s="148"/>
      <c r="N274" s="179"/>
      <c r="O274" s="179"/>
      <c r="P274" s="145"/>
      <c r="Q274" s="149"/>
      <c r="R274" s="149"/>
      <c r="S274" s="152"/>
      <c r="T274" s="154"/>
    </row>
    <row r="275" spans="3:20" ht="18" customHeight="1" x14ac:dyDescent="0.25">
      <c r="C275" s="143">
        <v>268</v>
      </c>
      <c r="D275" s="144"/>
      <c r="E275" s="151"/>
      <c r="F275" s="145"/>
      <c r="G275" s="145"/>
      <c r="H275" s="146"/>
      <c r="I275" s="147"/>
      <c r="J275" s="153"/>
      <c r="K275" s="146"/>
      <c r="L275" s="148"/>
      <c r="M275" s="148"/>
      <c r="N275" s="179"/>
      <c r="O275" s="179"/>
      <c r="P275" s="145"/>
      <c r="Q275" s="149"/>
      <c r="R275" s="149"/>
      <c r="S275" s="152"/>
      <c r="T275" s="154"/>
    </row>
    <row r="276" spans="3:20" ht="18" customHeight="1" x14ac:dyDescent="0.25">
      <c r="C276" s="143">
        <v>269</v>
      </c>
      <c r="D276" s="144"/>
      <c r="E276" s="151"/>
      <c r="F276" s="145"/>
      <c r="G276" s="145"/>
      <c r="H276" s="146"/>
      <c r="I276" s="147"/>
      <c r="J276" s="153"/>
      <c r="K276" s="146"/>
      <c r="L276" s="148"/>
      <c r="M276" s="148"/>
      <c r="N276" s="179"/>
      <c r="O276" s="179"/>
      <c r="P276" s="145"/>
      <c r="Q276" s="149"/>
      <c r="R276" s="149"/>
      <c r="S276" s="152"/>
      <c r="T276" s="154"/>
    </row>
    <row r="277" spans="3:20" ht="18" customHeight="1" x14ac:dyDescent="0.25">
      <c r="C277" s="143">
        <v>270</v>
      </c>
      <c r="D277" s="144"/>
      <c r="E277" s="151"/>
      <c r="F277" s="145"/>
      <c r="G277" s="145"/>
      <c r="H277" s="146"/>
      <c r="I277" s="147"/>
      <c r="J277" s="153"/>
      <c r="K277" s="146"/>
      <c r="L277" s="148"/>
      <c r="M277" s="148"/>
      <c r="N277" s="179"/>
      <c r="O277" s="179"/>
      <c r="P277" s="145"/>
      <c r="Q277" s="149"/>
      <c r="R277" s="149"/>
      <c r="S277" s="152"/>
      <c r="T277" s="154"/>
    </row>
    <row r="278" spans="3:20" ht="18" customHeight="1" x14ac:dyDescent="0.25">
      <c r="C278" s="143">
        <v>271</v>
      </c>
      <c r="D278" s="144"/>
      <c r="E278" s="151"/>
      <c r="F278" s="145"/>
      <c r="G278" s="145"/>
      <c r="H278" s="146"/>
      <c r="I278" s="147"/>
      <c r="J278" s="153"/>
      <c r="K278" s="146"/>
      <c r="L278" s="148"/>
      <c r="M278" s="148"/>
      <c r="N278" s="179"/>
      <c r="O278" s="179"/>
      <c r="P278" s="145"/>
      <c r="Q278" s="149"/>
      <c r="R278" s="149"/>
      <c r="S278" s="152"/>
      <c r="T278" s="154"/>
    </row>
    <row r="279" spans="3:20" ht="18" customHeight="1" x14ac:dyDescent="0.25">
      <c r="C279" s="143">
        <v>272</v>
      </c>
      <c r="D279" s="144"/>
      <c r="E279" s="151"/>
      <c r="F279" s="145"/>
      <c r="G279" s="145"/>
      <c r="H279" s="146"/>
      <c r="I279" s="147"/>
      <c r="J279" s="153"/>
      <c r="K279" s="146"/>
      <c r="L279" s="148"/>
      <c r="M279" s="148"/>
      <c r="N279" s="179"/>
      <c r="O279" s="179"/>
      <c r="P279" s="145"/>
      <c r="Q279" s="149"/>
      <c r="R279" s="149"/>
      <c r="S279" s="152"/>
      <c r="T279" s="154"/>
    </row>
    <row r="280" spans="3:20" ht="18" customHeight="1" x14ac:dyDescent="0.25">
      <c r="C280" s="143">
        <v>273</v>
      </c>
      <c r="D280" s="144"/>
      <c r="E280" s="151"/>
      <c r="F280" s="145"/>
      <c r="G280" s="145"/>
      <c r="H280" s="146"/>
      <c r="I280" s="147"/>
      <c r="J280" s="153"/>
      <c r="K280" s="146"/>
      <c r="L280" s="148"/>
      <c r="M280" s="148"/>
      <c r="N280" s="179"/>
      <c r="O280" s="179"/>
      <c r="P280" s="145"/>
      <c r="Q280" s="149"/>
      <c r="R280" s="149"/>
      <c r="S280" s="152"/>
      <c r="T280" s="154"/>
    </row>
    <row r="281" spans="3:20" ht="18" customHeight="1" x14ac:dyDescent="0.25">
      <c r="C281" s="143">
        <v>274</v>
      </c>
      <c r="D281" s="144"/>
      <c r="E281" s="151"/>
      <c r="F281" s="145"/>
      <c r="G281" s="145"/>
      <c r="H281" s="146"/>
      <c r="I281" s="147"/>
      <c r="J281" s="153"/>
      <c r="K281" s="146"/>
      <c r="L281" s="148"/>
      <c r="M281" s="148"/>
      <c r="N281" s="179"/>
      <c r="O281" s="179"/>
      <c r="P281" s="145"/>
      <c r="Q281" s="149"/>
      <c r="R281" s="149"/>
      <c r="S281" s="152"/>
      <c r="T281" s="154"/>
    </row>
    <row r="282" spans="3:20" ht="18" customHeight="1" x14ac:dyDescent="0.25">
      <c r="C282" s="143">
        <v>275</v>
      </c>
      <c r="D282" s="144"/>
      <c r="E282" s="151"/>
      <c r="F282" s="145"/>
      <c r="G282" s="145"/>
      <c r="H282" s="146"/>
      <c r="I282" s="147"/>
      <c r="J282" s="153"/>
      <c r="K282" s="146"/>
      <c r="L282" s="148"/>
      <c r="M282" s="148"/>
      <c r="N282" s="179"/>
      <c r="O282" s="179"/>
      <c r="P282" s="145"/>
      <c r="Q282" s="149"/>
      <c r="R282" s="149"/>
      <c r="S282" s="152"/>
      <c r="T282" s="154"/>
    </row>
    <row r="283" spans="3:20" ht="18" customHeight="1" x14ac:dyDescent="0.25">
      <c r="C283" s="143">
        <v>276</v>
      </c>
      <c r="D283" s="144"/>
      <c r="E283" s="151"/>
      <c r="F283" s="145"/>
      <c r="G283" s="145"/>
      <c r="H283" s="146"/>
      <c r="I283" s="147"/>
      <c r="J283" s="153"/>
      <c r="K283" s="146"/>
      <c r="L283" s="148"/>
      <c r="M283" s="148"/>
      <c r="N283" s="179"/>
      <c r="O283" s="179"/>
      <c r="P283" s="145"/>
      <c r="Q283" s="149"/>
      <c r="R283" s="149"/>
      <c r="S283" s="152"/>
      <c r="T283" s="154"/>
    </row>
    <row r="284" spans="3:20" ht="18" customHeight="1" x14ac:dyDescent="0.25">
      <c r="C284" s="143">
        <v>277</v>
      </c>
      <c r="D284" s="144"/>
      <c r="E284" s="151"/>
      <c r="F284" s="145"/>
      <c r="G284" s="145"/>
      <c r="H284" s="146"/>
      <c r="I284" s="147"/>
      <c r="J284" s="153"/>
      <c r="K284" s="146"/>
      <c r="L284" s="148"/>
      <c r="M284" s="148"/>
      <c r="N284" s="179"/>
      <c r="O284" s="179"/>
      <c r="P284" s="145"/>
      <c r="Q284" s="149"/>
      <c r="R284" s="149"/>
      <c r="S284" s="152"/>
      <c r="T284" s="154"/>
    </row>
    <row r="285" spans="3:20" ht="18" customHeight="1" x14ac:dyDescent="0.25">
      <c r="C285" s="143">
        <v>278</v>
      </c>
      <c r="D285" s="144"/>
      <c r="E285" s="151"/>
      <c r="F285" s="145"/>
      <c r="G285" s="145"/>
      <c r="H285" s="146"/>
      <c r="I285" s="147"/>
      <c r="J285" s="153"/>
      <c r="K285" s="146"/>
      <c r="L285" s="148"/>
      <c r="M285" s="148"/>
      <c r="N285" s="179"/>
      <c r="O285" s="179"/>
      <c r="P285" s="145"/>
      <c r="Q285" s="149"/>
      <c r="R285" s="149"/>
      <c r="S285" s="152"/>
      <c r="T285" s="154"/>
    </row>
    <row r="286" spans="3:20" ht="18" customHeight="1" x14ac:dyDescent="0.25">
      <c r="C286" s="143">
        <v>279</v>
      </c>
      <c r="D286" s="144"/>
      <c r="E286" s="151"/>
      <c r="F286" s="145"/>
      <c r="G286" s="145"/>
      <c r="H286" s="146"/>
      <c r="I286" s="147"/>
      <c r="J286" s="153"/>
      <c r="K286" s="146"/>
      <c r="L286" s="148"/>
      <c r="M286" s="148"/>
      <c r="N286" s="179"/>
      <c r="O286" s="179"/>
      <c r="P286" s="145"/>
      <c r="Q286" s="149"/>
      <c r="R286" s="149"/>
      <c r="S286" s="152"/>
      <c r="T286" s="154"/>
    </row>
    <row r="287" spans="3:20" ht="18" customHeight="1" x14ac:dyDescent="0.25">
      <c r="C287" s="143">
        <v>280</v>
      </c>
      <c r="D287" s="144"/>
      <c r="E287" s="151"/>
      <c r="F287" s="145"/>
      <c r="G287" s="145"/>
      <c r="H287" s="146"/>
      <c r="I287" s="147"/>
      <c r="J287" s="153"/>
      <c r="K287" s="146"/>
      <c r="L287" s="148"/>
      <c r="M287" s="148"/>
      <c r="N287" s="179"/>
      <c r="O287" s="179"/>
      <c r="P287" s="145"/>
      <c r="Q287" s="149"/>
      <c r="R287" s="149"/>
      <c r="S287" s="152"/>
      <c r="T287" s="154"/>
    </row>
    <row r="288" spans="3:20" ht="18" customHeight="1" x14ac:dyDescent="0.25">
      <c r="C288" s="143">
        <v>281</v>
      </c>
      <c r="D288" s="144"/>
      <c r="E288" s="151"/>
      <c r="F288" s="145"/>
      <c r="G288" s="145"/>
      <c r="H288" s="146"/>
      <c r="I288" s="147"/>
      <c r="J288" s="153"/>
      <c r="K288" s="146"/>
      <c r="L288" s="148"/>
      <c r="M288" s="148"/>
      <c r="N288" s="179"/>
      <c r="O288" s="179"/>
      <c r="P288" s="145"/>
      <c r="Q288" s="149"/>
      <c r="R288" s="149"/>
      <c r="S288" s="152"/>
      <c r="T288" s="154"/>
    </row>
    <row r="289" spans="3:20" ht="18" customHeight="1" x14ac:dyDescent="0.25">
      <c r="C289" s="143">
        <v>282</v>
      </c>
      <c r="D289" s="144"/>
      <c r="E289" s="151"/>
      <c r="F289" s="145"/>
      <c r="G289" s="145"/>
      <c r="H289" s="146"/>
      <c r="I289" s="147"/>
      <c r="J289" s="153"/>
      <c r="K289" s="146"/>
      <c r="L289" s="148"/>
      <c r="M289" s="148"/>
      <c r="N289" s="179"/>
      <c r="O289" s="179"/>
      <c r="P289" s="145"/>
      <c r="Q289" s="149"/>
      <c r="R289" s="149"/>
      <c r="S289" s="152"/>
      <c r="T289" s="154"/>
    </row>
    <row r="290" spans="3:20" ht="18" customHeight="1" x14ac:dyDescent="0.25">
      <c r="C290" s="143">
        <v>283</v>
      </c>
      <c r="D290" s="144"/>
      <c r="E290" s="151"/>
      <c r="F290" s="145"/>
      <c r="G290" s="145"/>
      <c r="H290" s="146"/>
      <c r="I290" s="147"/>
      <c r="J290" s="153"/>
      <c r="K290" s="146"/>
      <c r="L290" s="148"/>
      <c r="M290" s="148"/>
      <c r="N290" s="179"/>
      <c r="O290" s="179"/>
      <c r="P290" s="145"/>
      <c r="Q290" s="149"/>
      <c r="R290" s="149"/>
      <c r="S290" s="152"/>
      <c r="T290" s="154"/>
    </row>
    <row r="291" spans="3:20" ht="18" customHeight="1" x14ac:dyDescent="0.25">
      <c r="C291" s="143">
        <v>284</v>
      </c>
      <c r="D291" s="144"/>
      <c r="E291" s="151"/>
      <c r="F291" s="145"/>
      <c r="G291" s="145"/>
      <c r="H291" s="146"/>
      <c r="I291" s="147"/>
      <c r="J291" s="153"/>
      <c r="K291" s="146"/>
      <c r="L291" s="148"/>
      <c r="M291" s="148"/>
      <c r="N291" s="179"/>
      <c r="O291" s="179"/>
      <c r="P291" s="145"/>
      <c r="Q291" s="149"/>
      <c r="R291" s="149"/>
      <c r="S291" s="152"/>
      <c r="T291" s="154"/>
    </row>
    <row r="292" spans="3:20" ht="18" customHeight="1" x14ac:dyDescent="0.25">
      <c r="C292" s="143">
        <v>285</v>
      </c>
      <c r="D292" s="144"/>
      <c r="E292" s="151"/>
      <c r="F292" s="145"/>
      <c r="G292" s="145"/>
      <c r="H292" s="146"/>
      <c r="I292" s="147"/>
      <c r="J292" s="153"/>
      <c r="K292" s="146"/>
      <c r="L292" s="148"/>
      <c r="M292" s="148"/>
      <c r="N292" s="179"/>
      <c r="O292" s="179"/>
      <c r="P292" s="145"/>
      <c r="Q292" s="149"/>
      <c r="R292" s="149"/>
      <c r="S292" s="152"/>
      <c r="T292" s="154"/>
    </row>
    <row r="293" spans="3:20" ht="18" customHeight="1" x14ac:dyDescent="0.25">
      <c r="C293" s="143">
        <v>286</v>
      </c>
      <c r="D293" s="144"/>
      <c r="E293" s="151"/>
      <c r="F293" s="145"/>
      <c r="G293" s="145"/>
      <c r="H293" s="146"/>
      <c r="I293" s="147"/>
      <c r="J293" s="153"/>
      <c r="K293" s="146"/>
      <c r="L293" s="148"/>
      <c r="M293" s="148"/>
      <c r="N293" s="179"/>
      <c r="O293" s="179"/>
      <c r="P293" s="145"/>
      <c r="Q293" s="149"/>
      <c r="R293" s="149"/>
      <c r="S293" s="152"/>
      <c r="T293" s="154"/>
    </row>
    <row r="294" spans="3:20" ht="18" customHeight="1" x14ac:dyDescent="0.25">
      <c r="C294" s="143">
        <v>287</v>
      </c>
      <c r="D294" s="144"/>
      <c r="E294" s="151"/>
      <c r="F294" s="145"/>
      <c r="G294" s="145"/>
      <c r="H294" s="146"/>
      <c r="I294" s="147"/>
      <c r="J294" s="153"/>
      <c r="K294" s="146"/>
      <c r="L294" s="148"/>
      <c r="M294" s="148"/>
      <c r="N294" s="179"/>
      <c r="O294" s="179"/>
      <c r="P294" s="145"/>
      <c r="Q294" s="149"/>
      <c r="R294" s="149"/>
      <c r="S294" s="152"/>
      <c r="T294" s="154"/>
    </row>
    <row r="295" spans="3:20" ht="18" customHeight="1" x14ac:dyDescent="0.25">
      <c r="C295" s="143">
        <v>288</v>
      </c>
      <c r="D295" s="144"/>
      <c r="E295" s="151"/>
      <c r="F295" s="145"/>
      <c r="G295" s="145"/>
      <c r="H295" s="146"/>
      <c r="I295" s="147"/>
      <c r="J295" s="153"/>
      <c r="K295" s="146"/>
      <c r="L295" s="148"/>
      <c r="M295" s="148"/>
      <c r="N295" s="179"/>
      <c r="O295" s="179"/>
      <c r="P295" s="145"/>
      <c r="Q295" s="149"/>
      <c r="R295" s="149"/>
      <c r="S295" s="152"/>
      <c r="T295" s="154"/>
    </row>
    <row r="296" spans="3:20" ht="18" customHeight="1" x14ac:dyDescent="0.25">
      <c r="C296" s="143">
        <v>289</v>
      </c>
      <c r="D296" s="144"/>
      <c r="E296" s="151"/>
      <c r="F296" s="145"/>
      <c r="G296" s="145"/>
      <c r="H296" s="146"/>
      <c r="I296" s="147"/>
      <c r="J296" s="153"/>
      <c r="K296" s="146"/>
      <c r="L296" s="148"/>
      <c r="M296" s="148"/>
      <c r="N296" s="179"/>
      <c r="O296" s="179"/>
      <c r="P296" s="145"/>
      <c r="Q296" s="149"/>
      <c r="R296" s="149"/>
      <c r="S296" s="152"/>
      <c r="T296" s="154"/>
    </row>
    <row r="297" spans="3:20" ht="18" customHeight="1" x14ac:dyDescent="0.25">
      <c r="C297" s="143">
        <v>290</v>
      </c>
      <c r="D297" s="144"/>
      <c r="E297" s="151"/>
      <c r="F297" s="145"/>
      <c r="G297" s="145"/>
      <c r="H297" s="146"/>
      <c r="I297" s="147"/>
      <c r="J297" s="153"/>
      <c r="K297" s="146"/>
      <c r="L297" s="148"/>
      <c r="M297" s="148"/>
      <c r="N297" s="179"/>
      <c r="O297" s="179"/>
      <c r="P297" s="145"/>
      <c r="Q297" s="149"/>
      <c r="R297" s="149"/>
      <c r="S297" s="152"/>
      <c r="T297" s="154"/>
    </row>
    <row r="298" spans="3:20" ht="18" customHeight="1" x14ac:dyDescent="0.25">
      <c r="C298" s="143">
        <v>291</v>
      </c>
      <c r="D298" s="144"/>
      <c r="E298" s="151"/>
      <c r="F298" s="145"/>
      <c r="G298" s="145"/>
      <c r="H298" s="146"/>
      <c r="I298" s="147"/>
      <c r="J298" s="153"/>
      <c r="K298" s="146"/>
      <c r="L298" s="148"/>
      <c r="M298" s="148"/>
      <c r="N298" s="179"/>
      <c r="O298" s="179"/>
      <c r="P298" s="145"/>
      <c r="Q298" s="149"/>
      <c r="R298" s="149"/>
      <c r="S298" s="152"/>
      <c r="T298" s="154"/>
    </row>
    <row r="299" spans="3:20" ht="18" customHeight="1" x14ac:dyDescent="0.25">
      <c r="C299" s="143">
        <v>292</v>
      </c>
      <c r="D299" s="144"/>
      <c r="E299" s="151"/>
      <c r="F299" s="145"/>
      <c r="G299" s="145"/>
      <c r="H299" s="146"/>
      <c r="I299" s="147"/>
      <c r="J299" s="153"/>
      <c r="K299" s="146"/>
      <c r="L299" s="148"/>
      <c r="M299" s="148"/>
      <c r="N299" s="179"/>
      <c r="O299" s="179"/>
      <c r="P299" s="145"/>
      <c r="Q299" s="149"/>
      <c r="R299" s="149"/>
      <c r="S299" s="152"/>
      <c r="T299" s="154"/>
    </row>
    <row r="300" spans="3:20" ht="18" customHeight="1" x14ac:dyDescent="0.25">
      <c r="C300" s="143">
        <v>293</v>
      </c>
      <c r="D300" s="144"/>
      <c r="E300" s="151"/>
      <c r="F300" s="145"/>
      <c r="G300" s="145"/>
      <c r="H300" s="146"/>
      <c r="I300" s="147"/>
      <c r="J300" s="153"/>
      <c r="K300" s="146"/>
      <c r="L300" s="148"/>
      <c r="M300" s="148"/>
      <c r="N300" s="179"/>
      <c r="O300" s="179"/>
      <c r="P300" s="145"/>
      <c r="Q300" s="149"/>
      <c r="R300" s="149"/>
      <c r="S300" s="152"/>
      <c r="T300" s="154"/>
    </row>
    <row r="301" spans="3:20" ht="18" customHeight="1" x14ac:dyDescent="0.25">
      <c r="C301" s="143">
        <v>294</v>
      </c>
      <c r="D301" s="144"/>
      <c r="E301" s="151"/>
      <c r="F301" s="145"/>
      <c r="G301" s="145"/>
      <c r="H301" s="146"/>
      <c r="I301" s="147"/>
      <c r="J301" s="153"/>
      <c r="K301" s="146"/>
      <c r="L301" s="148"/>
      <c r="M301" s="148"/>
      <c r="N301" s="179"/>
      <c r="O301" s="179"/>
      <c r="P301" s="145"/>
      <c r="Q301" s="149"/>
      <c r="R301" s="149"/>
      <c r="S301" s="152"/>
      <c r="T301" s="154"/>
    </row>
    <row r="302" spans="3:20" ht="18" customHeight="1" x14ac:dyDescent="0.25">
      <c r="C302" s="143">
        <v>295</v>
      </c>
      <c r="D302" s="144"/>
      <c r="E302" s="151"/>
      <c r="F302" s="145"/>
      <c r="G302" s="145"/>
      <c r="H302" s="146"/>
      <c r="I302" s="147"/>
      <c r="J302" s="153"/>
      <c r="K302" s="146"/>
      <c r="L302" s="148"/>
      <c r="M302" s="148"/>
      <c r="N302" s="179"/>
      <c r="O302" s="179"/>
      <c r="P302" s="145"/>
      <c r="Q302" s="149"/>
      <c r="R302" s="149"/>
      <c r="S302" s="152"/>
      <c r="T302" s="154"/>
    </row>
    <row r="303" spans="3:20" ht="18" customHeight="1" x14ac:dyDescent="0.25">
      <c r="C303" s="143">
        <v>296</v>
      </c>
      <c r="D303" s="144"/>
      <c r="E303" s="151"/>
      <c r="F303" s="145"/>
      <c r="G303" s="145"/>
      <c r="H303" s="146"/>
      <c r="I303" s="147"/>
      <c r="J303" s="153"/>
      <c r="K303" s="146"/>
      <c r="L303" s="148"/>
      <c r="M303" s="148"/>
      <c r="N303" s="179"/>
      <c r="O303" s="179"/>
      <c r="P303" s="145"/>
      <c r="Q303" s="149"/>
      <c r="R303" s="149"/>
      <c r="S303" s="152"/>
      <c r="T303" s="154"/>
    </row>
    <row r="304" spans="3:20" ht="18" customHeight="1" x14ac:dyDescent="0.25">
      <c r="C304" s="143">
        <v>297</v>
      </c>
      <c r="D304" s="144"/>
      <c r="E304" s="151"/>
      <c r="F304" s="145"/>
      <c r="G304" s="145"/>
      <c r="H304" s="146"/>
      <c r="I304" s="147"/>
      <c r="J304" s="153"/>
      <c r="K304" s="146"/>
      <c r="L304" s="148"/>
      <c r="M304" s="148"/>
      <c r="N304" s="179"/>
      <c r="O304" s="179"/>
      <c r="P304" s="145"/>
      <c r="Q304" s="149"/>
      <c r="R304" s="149"/>
      <c r="S304" s="152"/>
      <c r="T304" s="154"/>
    </row>
    <row r="305" spans="3:20" ht="18" customHeight="1" x14ac:dyDescent="0.25">
      <c r="C305" s="143">
        <v>298</v>
      </c>
      <c r="D305" s="144"/>
      <c r="E305" s="151"/>
      <c r="F305" s="145"/>
      <c r="G305" s="145"/>
      <c r="H305" s="146"/>
      <c r="I305" s="147"/>
      <c r="J305" s="153"/>
      <c r="K305" s="146"/>
      <c r="L305" s="148"/>
      <c r="M305" s="148"/>
      <c r="N305" s="179"/>
      <c r="O305" s="179"/>
      <c r="P305" s="145"/>
      <c r="Q305" s="149"/>
      <c r="R305" s="149"/>
      <c r="S305" s="152"/>
      <c r="T305" s="154"/>
    </row>
    <row r="306" spans="3:20" ht="18" customHeight="1" x14ac:dyDescent="0.25">
      <c r="C306" s="143">
        <v>299</v>
      </c>
      <c r="D306" s="144"/>
      <c r="E306" s="151"/>
      <c r="F306" s="145"/>
      <c r="G306" s="145"/>
      <c r="H306" s="146"/>
      <c r="I306" s="147"/>
      <c r="J306" s="153"/>
      <c r="K306" s="146"/>
      <c r="L306" s="148"/>
      <c r="M306" s="148"/>
      <c r="N306" s="179"/>
      <c r="O306" s="179"/>
      <c r="P306" s="145"/>
      <c r="Q306" s="149"/>
      <c r="R306" s="149"/>
      <c r="S306" s="152"/>
      <c r="T306" s="154"/>
    </row>
    <row r="307" spans="3:20" ht="18" customHeight="1" x14ac:dyDescent="0.25">
      <c r="C307" s="143">
        <v>300</v>
      </c>
      <c r="D307" s="144"/>
      <c r="E307" s="151"/>
      <c r="F307" s="145"/>
      <c r="G307" s="145"/>
      <c r="H307" s="146"/>
      <c r="I307" s="147"/>
      <c r="J307" s="153"/>
      <c r="K307" s="146"/>
      <c r="L307" s="148"/>
      <c r="M307" s="148"/>
      <c r="N307" s="179"/>
      <c r="O307" s="179"/>
      <c r="P307" s="145"/>
      <c r="Q307" s="149"/>
      <c r="R307" s="149"/>
      <c r="S307" s="152"/>
      <c r="T307" s="154"/>
    </row>
    <row r="308" spans="3:20" ht="18" customHeight="1" x14ac:dyDescent="0.25">
      <c r="C308" s="143">
        <v>301</v>
      </c>
      <c r="D308" s="144"/>
      <c r="E308" s="151"/>
      <c r="F308" s="145"/>
      <c r="G308" s="145"/>
      <c r="H308" s="146"/>
      <c r="I308" s="147"/>
      <c r="J308" s="153"/>
      <c r="K308" s="146"/>
      <c r="L308" s="148"/>
      <c r="M308" s="148"/>
      <c r="N308" s="179"/>
      <c r="O308" s="179"/>
      <c r="P308" s="145"/>
      <c r="Q308" s="149"/>
      <c r="R308" s="149"/>
      <c r="S308" s="152"/>
      <c r="T308" s="154"/>
    </row>
    <row r="309" spans="3:20" ht="18" customHeight="1" x14ac:dyDescent="0.25">
      <c r="C309" s="143">
        <v>302</v>
      </c>
      <c r="D309" s="144"/>
      <c r="E309" s="151"/>
      <c r="F309" s="145"/>
      <c r="G309" s="145"/>
      <c r="H309" s="146"/>
      <c r="I309" s="147"/>
      <c r="J309" s="153"/>
      <c r="K309" s="146"/>
      <c r="L309" s="148"/>
      <c r="M309" s="148"/>
      <c r="N309" s="179"/>
      <c r="O309" s="179"/>
      <c r="P309" s="145"/>
      <c r="Q309" s="149"/>
      <c r="R309" s="149"/>
      <c r="S309" s="152"/>
      <c r="T309" s="154"/>
    </row>
    <row r="310" spans="3:20" ht="18" customHeight="1" x14ac:dyDescent="0.25">
      <c r="C310" s="143">
        <v>303</v>
      </c>
      <c r="D310" s="144"/>
      <c r="E310" s="151"/>
      <c r="F310" s="145"/>
      <c r="G310" s="145"/>
      <c r="H310" s="146"/>
      <c r="I310" s="147"/>
      <c r="J310" s="153"/>
      <c r="K310" s="146"/>
      <c r="L310" s="148"/>
      <c r="M310" s="148"/>
      <c r="N310" s="179"/>
      <c r="O310" s="179"/>
      <c r="P310" s="145"/>
      <c r="Q310" s="149"/>
      <c r="R310" s="149"/>
      <c r="S310" s="152"/>
      <c r="T310" s="154"/>
    </row>
    <row r="311" spans="3:20" ht="18" customHeight="1" x14ac:dyDescent="0.25">
      <c r="C311" s="143">
        <v>304</v>
      </c>
      <c r="D311" s="144"/>
      <c r="E311" s="151"/>
      <c r="F311" s="145"/>
      <c r="G311" s="145"/>
      <c r="H311" s="146"/>
      <c r="I311" s="147"/>
      <c r="J311" s="153"/>
      <c r="K311" s="146"/>
      <c r="L311" s="148"/>
      <c r="M311" s="148"/>
      <c r="N311" s="179"/>
      <c r="O311" s="179"/>
      <c r="P311" s="145"/>
      <c r="Q311" s="149"/>
      <c r="R311" s="149"/>
      <c r="S311" s="152"/>
      <c r="T311" s="154"/>
    </row>
    <row r="312" spans="3:20" ht="18" customHeight="1" x14ac:dyDescent="0.25">
      <c r="C312" s="143">
        <v>305</v>
      </c>
      <c r="D312" s="144"/>
      <c r="E312" s="151"/>
      <c r="F312" s="145"/>
      <c r="G312" s="145"/>
      <c r="H312" s="146"/>
      <c r="I312" s="147"/>
      <c r="J312" s="153"/>
      <c r="K312" s="146"/>
      <c r="L312" s="148"/>
      <c r="M312" s="148"/>
      <c r="N312" s="179"/>
      <c r="O312" s="179"/>
      <c r="P312" s="145"/>
      <c r="Q312" s="149"/>
      <c r="R312" s="149"/>
      <c r="S312" s="152"/>
      <c r="T312" s="154"/>
    </row>
    <row r="313" spans="3:20" ht="18" customHeight="1" x14ac:dyDescent="0.25">
      <c r="C313" s="143">
        <v>306</v>
      </c>
      <c r="D313" s="144"/>
      <c r="E313" s="151"/>
      <c r="F313" s="145"/>
      <c r="G313" s="145"/>
      <c r="H313" s="146"/>
      <c r="I313" s="147"/>
      <c r="J313" s="153"/>
      <c r="K313" s="146"/>
      <c r="L313" s="148"/>
      <c r="M313" s="148"/>
      <c r="N313" s="179"/>
      <c r="O313" s="179"/>
      <c r="P313" s="145"/>
      <c r="Q313" s="149"/>
      <c r="R313" s="149"/>
      <c r="S313" s="152"/>
      <c r="T313" s="154"/>
    </row>
    <row r="314" spans="3:20" ht="18" customHeight="1" x14ac:dyDescent="0.25">
      <c r="C314" s="143">
        <v>307</v>
      </c>
      <c r="D314" s="144"/>
      <c r="E314" s="151"/>
      <c r="F314" s="145"/>
      <c r="G314" s="145"/>
      <c r="H314" s="146"/>
      <c r="I314" s="147"/>
      <c r="J314" s="153"/>
      <c r="K314" s="146"/>
      <c r="L314" s="148"/>
      <c r="M314" s="148"/>
      <c r="N314" s="179"/>
      <c r="O314" s="179"/>
      <c r="P314" s="145"/>
      <c r="Q314" s="149"/>
      <c r="R314" s="149"/>
      <c r="S314" s="152"/>
      <c r="T314" s="154"/>
    </row>
    <row r="315" spans="3:20" ht="18" customHeight="1" x14ac:dyDescent="0.25">
      <c r="C315" s="143">
        <v>308</v>
      </c>
      <c r="D315" s="144"/>
      <c r="E315" s="151"/>
      <c r="F315" s="145"/>
      <c r="G315" s="145"/>
      <c r="H315" s="146"/>
      <c r="I315" s="147"/>
      <c r="J315" s="153"/>
      <c r="K315" s="146"/>
      <c r="L315" s="148"/>
      <c r="M315" s="148"/>
      <c r="N315" s="179"/>
      <c r="O315" s="179"/>
      <c r="P315" s="145"/>
      <c r="Q315" s="149"/>
      <c r="R315" s="149"/>
      <c r="S315" s="152"/>
      <c r="T315" s="154"/>
    </row>
    <row r="316" spans="3:20" ht="18" customHeight="1" x14ac:dyDescent="0.25">
      <c r="C316" s="143">
        <v>309</v>
      </c>
      <c r="D316" s="144"/>
      <c r="E316" s="151"/>
      <c r="F316" s="145"/>
      <c r="G316" s="145"/>
      <c r="H316" s="146"/>
      <c r="I316" s="147"/>
      <c r="J316" s="153"/>
      <c r="K316" s="146"/>
      <c r="L316" s="148"/>
      <c r="M316" s="148"/>
      <c r="N316" s="179"/>
      <c r="O316" s="179"/>
      <c r="P316" s="145"/>
      <c r="Q316" s="149"/>
      <c r="R316" s="149"/>
      <c r="S316" s="152"/>
      <c r="T316" s="154"/>
    </row>
    <row r="317" spans="3:20" ht="18" customHeight="1" x14ac:dyDescent="0.25">
      <c r="C317" s="143">
        <v>310</v>
      </c>
      <c r="D317" s="144"/>
      <c r="E317" s="151"/>
      <c r="F317" s="145"/>
      <c r="G317" s="145"/>
      <c r="H317" s="146"/>
      <c r="I317" s="147"/>
      <c r="J317" s="153"/>
      <c r="K317" s="146"/>
      <c r="L317" s="148"/>
      <c r="M317" s="148"/>
      <c r="N317" s="179"/>
      <c r="O317" s="179"/>
      <c r="P317" s="145"/>
      <c r="Q317" s="149"/>
      <c r="R317" s="149"/>
      <c r="S317" s="152"/>
      <c r="T317" s="154"/>
    </row>
    <row r="318" spans="3:20" ht="18" customHeight="1" x14ac:dyDescent="0.25">
      <c r="C318" s="143">
        <v>311</v>
      </c>
      <c r="D318" s="144"/>
      <c r="E318" s="151"/>
      <c r="F318" s="145"/>
      <c r="G318" s="145"/>
      <c r="H318" s="146"/>
      <c r="I318" s="147"/>
      <c r="J318" s="153"/>
      <c r="K318" s="146"/>
      <c r="L318" s="148"/>
      <c r="M318" s="148"/>
      <c r="N318" s="179"/>
      <c r="O318" s="179"/>
      <c r="P318" s="145"/>
      <c r="Q318" s="149"/>
      <c r="R318" s="149"/>
      <c r="S318" s="152"/>
      <c r="T318" s="154"/>
    </row>
    <row r="319" spans="3:20" ht="18" customHeight="1" x14ac:dyDescent="0.25">
      <c r="C319" s="143">
        <v>312</v>
      </c>
      <c r="D319" s="144"/>
      <c r="E319" s="151"/>
      <c r="F319" s="145"/>
      <c r="G319" s="145"/>
      <c r="H319" s="146"/>
      <c r="I319" s="147"/>
      <c r="J319" s="153"/>
      <c r="K319" s="146"/>
      <c r="L319" s="148"/>
      <c r="M319" s="148"/>
      <c r="N319" s="179"/>
      <c r="O319" s="179"/>
      <c r="P319" s="145"/>
      <c r="Q319" s="149"/>
      <c r="R319" s="149"/>
      <c r="S319" s="152"/>
      <c r="T319" s="154"/>
    </row>
    <row r="320" spans="3:20" ht="18" customHeight="1" x14ac:dyDescent="0.25">
      <c r="C320" s="143">
        <v>313</v>
      </c>
      <c r="D320" s="144"/>
      <c r="E320" s="151"/>
      <c r="F320" s="145"/>
      <c r="G320" s="145"/>
      <c r="H320" s="146"/>
      <c r="I320" s="147"/>
      <c r="J320" s="153"/>
      <c r="K320" s="146"/>
      <c r="L320" s="148"/>
      <c r="M320" s="148"/>
      <c r="N320" s="179"/>
      <c r="O320" s="179"/>
      <c r="P320" s="145"/>
      <c r="Q320" s="149"/>
      <c r="R320" s="149"/>
      <c r="S320" s="152"/>
      <c r="T320" s="154"/>
    </row>
    <row r="321" spans="3:20" ht="18" customHeight="1" x14ac:dyDescent="0.25">
      <c r="C321" s="143">
        <v>314</v>
      </c>
      <c r="D321" s="144"/>
      <c r="E321" s="151"/>
      <c r="F321" s="145"/>
      <c r="G321" s="145"/>
      <c r="H321" s="146"/>
      <c r="I321" s="147"/>
      <c r="J321" s="153"/>
      <c r="K321" s="146"/>
      <c r="L321" s="148"/>
      <c r="M321" s="148"/>
      <c r="N321" s="179"/>
      <c r="O321" s="179"/>
      <c r="P321" s="145"/>
      <c r="Q321" s="149"/>
      <c r="R321" s="149"/>
      <c r="S321" s="152"/>
      <c r="T321" s="154"/>
    </row>
    <row r="322" spans="3:20" ht="18" customHeight="1" x14ac:dyDescent="0.25">
      <c r="C322" s="143">
        <v>315</v>
      </c>
      <c r="D322" s="144"/>
      <c r="E322" s="151"/>
      <c r="F322" s="145"/>
      <c r="G322" s="145"/>
      <c r="H322" s="146"/>
      <c r="I322" s="147"/>
      <c r="J322" s="153"/>
      <c r="K322" s="146"/>
      <c r="L322" s="148"/>
      <c r="M322" s="148"/>
      <c r="N322" s="179"/>
      <c r="O322" s="179"/>
      <c r="P322" s="145"/>
      <c r="Q322" s="149"/>
      <c r="R322" s="149"/>
      <c r="S322" s="152"/>
      <c r="T322" s="154"/>
    </row>
    <row r="323" spans="3:20" ht="18" customHeight="1" x14ac:dyDescent="0.25">
      <c r="C323" s="143">
        <v>316</v>
      </c>
      <c r="D323" s="144"/>
      <c r="E323" s="151"/>
      <c r="F323" s="145"/>
      <c r="G323" s="145"/>
      <c r="H323" s="146"/>
      <c r="I323" s="147"/>
      <c r="J323" s="153"/>
      <c r="K323" s="146"/>
      <c r="L323" s="148"/>
      <c r="M323" s="148"/>
      <c r="N323" s="179"/>
      <c r="O323" s="179"/>
      <c r="P323" s="145"/>
      <c r="Q323" s="149"/>
      <c r="R323" s="149"/>
      <c r="S323" s="152"/>
      <c r="T323" s="154"/>
    </row>
    <row r="324" spans="3:20" ht="18" customHeight="1" x14ac:dyDescent="0.25">
      <c r="C324" s="143">
        <v>317</v>
      </c>
      <c r="D324" s="144"/>
      <c r="E324" s="151"/>
      <c r="F324" s="145"/>
      <c r="G324" s="145"/>
      <c r="H324" s="146"/>
      <c r="I324" s="147"/>
      <c r="J324" s="153"/>
      <c r="K324" s="146"/>
      <c r="L324" s="148"/>
      <c r="M324" s="148"/>
      <c r="N324" s="179"/>
      <c r="O324" s="179"/>
      <c r="P324" s="145"/>
      <c r="Q324" s="149"/>
      <c r="R324" s="149"/>
      <c r="S324" s="152"/>
      <c r="T324" s="154"/>
    </row>
    <row r="325" spans="3:20" ht="18" customHeight="1" x14ac:dyDescent="0.25">
      <c r="C325" s="143">
        <v>318</v>
      </c>
      <c r="D325" s="144"/>
      <c r="E325" s="151"/>
      <c r="F325" s="145"/>
      <c r="G325" s="145"/>
      <c r="H325" s="146"/>
      <c r="I325" s="147"/>
      <c r="J325" s="153"/>
      <c r="K325" s="146"/>
      <c r="L325" s="148"/>
      <c r="M325" s="148"/>
      <c r="N325" s="179"/>
      <c r="O325" s="179"/>
      <c r="P325" s="145"/>
      <c r="Q325" s="149"/>
      <c r="R325" s="149"/>
      <c r="S325" s="152"/>
      <c r="T325" s="154"/>
    </row>
    <row r="326" spans="3:20" ht="18" customHeight="1" x14ac:dyDescent="0.25">
      <c r="C326" s="143">
        <v>319</v>
      </c>
      <c r="D326" s="144"/>
      <c r="E326" s="151"/>
      <c r="F326" s="145"/>
      <c r="G326" s="145"/>
      <c r="H326" s="146"/>
      <c r="I326" s="147"/>
      <c r="J326" s="153"/>
      <c r="K326" s="146"/>
      <c r="L326" s="148"/>
      <c r="M326" s="148"/>
      <c r="N326" s="179"/>
      <c r="O326" s="179"/>
      <c r="P326" s="145"/>
      <c r="Q326" s="149"/>
      <c r="R326" s="149"/>
      <c r="S326" s="152"/>
      <c r="T326" s="154"/>
    </row>
    <row r="327" spans="3:20" ht="18" customHeight="1" x14ac:dyDescent="0.25">
      <c r="C327" s="143">
        <v>320</v>
      </c>
      <c r="D327" s="144"/>
      <c r="E327" s="151"/>
      <c r="F327" s="145"/>
      <c r="G327" s="145"/>
      <c r="H327" s="146"/>
      <c r="I327" s="147"/>
      <c r="J327" s="153"/>
      <c r="K327" s="146"/>
      <c r="L327" s="148"/>
      <c r="M327" s="148"/>
      <c r="N327" s="179"/>
      <c r="O327" s="179"/>
      <c r="P327" s="145"/>
      <c r="Q327" s="149"/>
      <c r="R327" s="149"/>
      <c r="S327" s="152"/>
      <c r="T327" s="154"/>
    </row>
    <row r="328" spans="3:20" ht="18" customHeight="1" x14ac:dyDescent="0.25">
      <c r="C328" s="143">
        <v>321</v>
      </c>
      <c r="D328" s="144"/>
      <c r="E328" s="151"/>
      <c r="F328" s="145"/>
      <c r="G328" s="145"/>
      <c r="H328" s="146"/>
      <c r="I328" s="147"/>
      <c r="J328" s="153"/>
      <c r="K328" s="146"/>
      <c r="L328" s="148"/>
      <c r="M328" s="148"/>
      <c r="N328" s="179"/>
      <c r="O328" s="179"/>
      <c r="P328" s="145"/>
      <c r="Q328" s="149"/>
      <c r="R328" s="149"/>
      <c r="S328" s="152"/>
      <c r="T328" s="154"/>
    </row>
    <row r="329" spans="3:20" ht="18" customHeight="1" x14ac:dyDescent="0.25">
      <c r="C329" s="143">
        <v>322</v>
      </c>
      <c r="D329" s="144"/>
      <c r="E329" s="151"/>
      <c r="F329" s="145"/>
      <c r="G329" s="145"/>
      <c r="H329" s="146"/>
      <c r="I329" s="147"/>
      <c r="J329" s="153"/>
      <c r="K329" s="146"/>
      <c r="L329" s="148"/>
      <c r="M329" s="148"/>
      <c r="N329" s="179"/>
      <c r="O329" s="179"/>
      <c r="P329" s="145"/>
      <c r="Q329" s="149"/>
      <c r="R329" s="149"/>
      <c r="S329" s="152"/>
      <c r="T329" s="154"/>
    </row>
    <row r="330" spans="3:20" ht="18" customHeight="1" x14ac:dyDescent="0.25">
      <c r="C330" s="143">
        <v>323</v>
      </c>
      <c r="D330" s="144"/>
      <c r="E330" s="151"/>
      <c r="F330" s="145"/>
      <c r="G330" s="145"/>
      <c r="H330" s="146"/>
      <c r="I330" s="147"/>
      <c r="J330" s="153"/>
      <c r="K330" s="146"/>
      <c r="L330" s="148"/>
      <c r="M330" s="148"/>
      <c r="N330" s="179"/>
      <c r="O330" s="179"/>
      <c r="P330" s="145"/>
      <c r="Q330" s="149"/>
      <c r="R330" s="149"/>
      <c r="S330" s="152"/>
      <c r="T330" s="154"/>
    </row>
    <row r="331" spans="3:20" ht="18" customHeight="1" x14ac:dyDescent="0.25">
      <c r="C331" s="143">
        <v>324</v>
      </c>
      <c r="D331" s="144"/>
      <c r="E331" s="151"/>
      <c r="F331" s="145"/>
      <c r="G331" s="145"/>
      <c r="H331" s="146"/>
      <c r="I331" s="147"/>
      <c r="J331" s="153"/>
      <c r="K331" s="146"/>
      <c r="L331" s="148"/>
      <c r="M331" s="148"/>
      <c r="N331" s="179"/>
      <c r="O331" s="179"/>
      <c r="P331" s="145"/>
      <c r="Q331" s="149"/>
      <c r="R331" s="149"/>
      <c r="S331" s="152"/>
      <c r="T331" s="154"/>
    </row>
    <row r="332" spans="3:20" ht="18" customHeight="1" x14ac:dyDescent="0.25">
      <c r="C332" s="143">
        <v>325</v>
      </c>
      <c r="D332" s="144"/>
      <c r="E332" s="151"/>
      <c r="F332" s="145"/>
      <c r="G332" s="145"/>
      <c r="H332" s="146"/>
      <c r="I332" s="147"/>
      <c r="J332" s="153"/>
      <c r="K332" s="146"/>
      <c r="L332" s="148"/>
      <c r="M332" s="148"/>
      <c r="N332" s="179"/>
      <c r="O332" s="179"/>
      <c r="P332" s="145"/>
      <c r="Q332" s="149"/>
      <c r="R332" s="149"/>
      <c r="S332" s="152"/>
      <c r="T332" s="154"/>
    </row>
    <row r="333" spans="3:20" ht="18" customHeight="1" x14ac:dyDescent="0.25">
      <c r="C333" s="143">
        <v>326</v>
      </c>
      <c r="D333" s="144"/>
      <c r="E333" s="151"/>
      <c r="F333" s="145"/>
      <c r="G333" s="145"/>
      <c r="H333" s="146"/>
      <c r="I333" s="147"/>
      <c r="J333" s="153"/>
      <c r="K333" s="146"/>
      <c r="L333" s="148"/>
      <c r="M333" s="148"/>
      <c r="N333" s="179"/>
      <c r="O333" s="179"/>
      <c r="P333" s="145"/>
      <c r="Q333" s="149"/>
      <c r="R333" s="149"/>
      <c r="S333" s="152"/>
      <c r="T333" s="154"/>
    </row>
    <row r="334" spans="3:20" ht="18" customHeight="1" x14ac:dyDescent="0.25">
      <c r="C334" s="143">
        <v>327</v>
      </c>
      <c r="D334" s="144"/>
      <c r="E334" s="151"/>
      <c r="F334" s="145"/>
      <c r="G334" s="145"/>
      <c r="H334" s="146"/>
      <c r="I334" s="147"/>
      <c r="J334" s="153"/>
      <c r="K334" s="146"/>
      <c r="L334" s="148"/>
      <c r="M334" s="148"/>
      <c r="N334" s="179"/>
      <c r="O334" s="179"/>
      <c r="P334" s="145"/>
      <c r="Q334" s="149"/>
      <c r="R334" s="149"/>
      <c r="S334" s="152"/>
      <c r="T334" s="154"/>
    </row>
    <row r="335" spans="3:20" ht="18" customHeight="1" x14ac:dyDescent="0.25">
      <c r="C335" s="143">
        <v>328</v>
      </c>
      <c r="D335" s="144"/>
      <c r="E335" s="151"/>
      <c r="F335" s="145"/>
      <c r="G335" s="145"/>
      <c r="H335" s="146"/>
      <c r="I335" s="147"/>
      <c r="J335" s="153"/>
      <c r="K335" s="146"/>
      <c r="L335" s="148"/>
      <c r="M335" s="148"/>
      <c r="N335" s="179"/>
      <c r="O335" s="179"/>
      <c r="P335" s="145"/>
      <c r="Q335" s="149"/>
      <c r="R335" s="149"/>
      <c r="S335" s="152"/>
      <c r="T335" s="154"/>
    </row>
    <row r="336" spans="3:20" ht="18" customHeight="1" x14ac:dyDescent="0.25">
      <c r="C336" s="143">
        <v>329</v>
      </c>
      <c r="D336" s="144"/>
      <c r="E336" s="151"/>
      <c r="F336" s="145"/>
      <c r="G336" s="145"/>
      <c r="H336" s="146"/>
      <c r="I336" s="147"/>
      <c r="J336" s="153"/>
      <c r="K336" s="146"/>
      <c r="L336" s="148"/>
      <c r="M336" s="148"/>
      <c r="N336" s="179"/>
      <c r="O336" s="179"/>
      <c r="P336" s="145"/>
      <c r="Q336" s="149"/>
      <c r="R336" s="149"/>
      <c r="S336" s="152"/>
      <c r="T336" s="154"/>
    </row>
    <row r="337" spans="3:20" ht="18" customHeight="1" x14ac:dyDescent="0.25">
      <c r="C337" s="143">
        <v>330</v>
      </c>
      <c r="D337" s="144"/>
      <c r="E337" s="151"/>
      <c r="F337" s="145"/>
      <c r="G337" s="145"/>
      <c r="H337" s="146"/>
      <c r="I337" s="147"/>
      <c r="J337" s="153"/>
      <c r="K337" s="146"/>
      <c r="L337" s="148"/>
      <c r="M337" s="148"/>
      <c r="N337" s="179"/>
      <c r="O337" s="179"/>
      <c r="P337" s="145"/>
      <c r="Q337" s="149"/>
      <c r="R337" s="149"/>
      <c r="S337" s="152"/>
      <c r="T337" s="154"/>
    </row>
    <row r="338" spans="3:20" ht="18" customHeight="1" x14ac:dyDescent="0.25">
      <c r="C338" s="143">
        <v>331</v>
      </c>
      <c r="D338" s="144"/>
      <c r="E338" s="151"/>
      <c r="F338" s="145"/>
      <c r="G338" s="145"/>
      <c r="H338" s="146"/>
      <c r="I338" s="147"/>
      <c r="J338" s="153"/>
      <c r="K338" s="146"/>
      <c r="L338" s="148"/>
      <c r="M338" s="148"/>
      <c r="N338" s="179"/>
      <c r="O338" s="179"/>
      <c r="P338" s="145"/>
      <c r="Q338" s="149"/>
      <c r="R338" s="149"/>
      <c r="S338" s="152"/>
      <c r="T338" s="154"/>
    </row>
    <row r="339" spans="3:20" ht="18" customHeight="1" x14ac:dyDescent="0.25">
      <c r="C339" s="143">
        <v>332</v>
      </c>
      <c r="D339" s="144"/>
      <c r="E339" s="151"/>
      <c r="F339" s="145"/>
      <c r="G339" s="145"/>
      <c r="H339" s="146"/>
      <c r="I339" s="147"/>
      <c r="J339" s="153"/>
      <c r="K339" s="146"/>
      <c r="L339" s="148"/>
      <c r="M339" s="148"/>
      <c r="N339" s="179"/>
      <c r="O339" s="179"/>
      <c r="P339" s="145"/>
      <c r="Q339" s="149"/>
      <c r="R339" s="149"/>
      <c r="S339" s="152"/>
      <c r="T339" s="154"/>
    </row>
    <row r="340" spans="3:20" ht="18" customHeight="1" x14ac:dyDescent="0.25">
      <c r="C340" s="143">
        <v>333</v>
      </c>
      <c r="D340" s="144"/>
      <c r="E340" s="151"/>
      <c r="F340" s="145"/>
      <c r="G340" s="145"/>
      <c r="H340" s="146"/>
      <c r="I340" s="147"/>
      <c r="J340" s="153"/>
      <c r="K340" s="146"/>
      <c r="L340" s="148"/>
      <c r="M340" s="148"/>
      <c r="N340" s="179"/>
      <c r="O340" s="179"/>
      <c r="P340" s="145"/>
      <c r="Q340" s="149"/>
      <c r="R340" s="149"/>
      <c r="S340" s="152"/>
      <c r="T340" s="154"/>
    </row>
    <row r="341" spans="3:20" ht="18" customHeight="1" x14ac:dyDescent="0.25">
      <c r="C341" s="143">
        <v>334</v>
      </c>
      <c r="D341" s="144"/>
      <c r="E341" s="151"/>
      <c r="F341" s="145"/>
      <c r="G341" s="145"/>
      <c r="H341" s="146"/>
      <c r="I341" s="147"/>
      <c r="J341" s="153"/>
      <c r="K341" s="146"/>
      <c r="L341" s="148"/>
      <c r="M341" s="148"/>
      <c r="N341" s="179"/>
      <c r="O341" s="179"/>
      <c r="P341" s="145"/>
      <c r="Q341" s="149"/>
      <c r="R341" s="149"/>
      <c r="S341" s="152"/>
      <c r="T341" s="154"/>
    </row>
    <row r="342" spans="3:20" ht="18" customHeight="1" x14ac:dyDescent="0.25">
      <c r="C342" s="143">
        <v>335</v>
      </c>
      <c r="D342" s="144"/>
      <c r="E342" s="151"/>
      <c r="F342" s="145"/>
      <c r="G342" s="145"/>
      <c r="H342" s="146"/>
      <c r="I342" s="147"/>
      <c r="J342" s="153"/>
      <c r="K342" s="146"/>
      <c r="L342" s="148"/>
      <c r="M342" s="148"/>
      <c r="N342" s="179"/>
      <c r="O342" s="179"/>
      <c r="P342" s="145"/>
      <c r="Q342" s="149"/>
      <c r="R342" s="149"/>
      <c r="S342" s="152"/>
      <c r="T342" s="154"/>
    </row>
    <row r="343" spans="3:20" ht="18" customHeight="1" x14ac:dyDescent="0.25">
      <c r="C343" s="143">
        <v>336</v>
      </c>
      <c r="D343" s="144"/>
      <c r="E343" s="151"/>
      <c r="F343" s="145"/>
      <c r="G343" s="145"/>
      <c r="H343" s="146"/>
      <c r="I343" s="147"/>
      <c r="J343" s="153"/>
      <c r="K343" s="146"/>
      <c r="L343" s="148"/>
      <c r="M343" s="148"/>
      <c r="N343" s="179"/>
      <c r="O343" s="179"/>
      <c r="P343" s="145"/>
      <c r="Q343" s="149"/>
      <c r="R343" s="149"/>
      <c r="S343" s="152"/>
      <c r="T343" s="154"/>
    </row>
    <row r="344" spans="3:20" ht="18" customHeight="1" x14ac:dyDescent="0.25">
      <c r="C344" s="143">
        <v>337</v>
      </c>
      <c r="D344" s="144"/>
      <c r="E344" s="151"/>
      <c r="F344" s="145"/>
      <c r="G344" s="145"/>
      <c r="H344" s="146"/>
      <c r="I344" s="147"/>
      <c r="J344" s="153"/>
      <c r="K344" s="146"/>
      <c r="L344" s="148"/>
      <c r="M344" s="148"/>
      <c r="N344" s="179"/>
      <c r="O344" s="179"/>
      <c r="P344" s="145"/>
      <c r="Q344" s="149"/>
      <c r="R344" s="149"/>
      <c r="S344" s="152"/>
      <c r="T344" s="154"/>
    </row>
    <row r="345" spans="3:20" ht="18" customHeight="1" x14ac:dyDescent="0.25">
      <c r="C345" s="143">
        <v>338</v>
      </c>
      <c r="D345" s="144"/>
      <c r="E345" s="151"/>
      <c r="F345" s="145"/>
      <c r="G345" s="145"/>
      <c r="H345" s="146"/>
      <c r="I345" s="147"/>
      <c r="J345" s="153"/>
      <c r="K345" s="146"/>
      <c r="L345" s="148"/>
      <c r="M345" s="148"/>
      <c r="N345" s="179"/>
      <c r="O345" s="179"/>
      <c r="P345" s="145"/>
      <c r="Q345" s="149"/>
      <c r="R345" s="149"/>
      <c r="S345" s="152"/>
      <c r="T345" s="154"/>
    </row>
    <row r="346" spans="3:20" ht="18" customHeight="1" x14ac:dyDescent="0.25">
      <c r="C346" s="143">
        <v>339</v>
      </c>
      <c r="D346" s="144"/>
      <c r="E346" s="151"/>
      <c r="F346" s="145"/>
      <c r="G346" s="145"/>
      <c r="H346" s="146"/>
      <c r="I346" s="147"/>
      <c r="J346" s="153"/>
      <c r="K346" s="146"/>
      <c r="L346" s="148"/>
      <c r="M346" s="148"/>
      <c r="N346" s="179"/>
      <c r="O346" s="179"/>
      <c r="P346" s="145"/>
      <c r="Q346" s="149"/>
      <c r="R346" s="149"/>
      <c r="S346" s="152"/>
      <c r="T346" s="154"/>
    </row>
    <row r="347" spans="3:20" ht="18" customHeight="1" x14ac:dyDescent="0.25">
      <c r="C347" s="143">
        <v>340</v>
      </c>
      <c r="D347" s="144"/>
      <c r="E347" s="151"/>
      <c r="F347" s="145"/>
      <c r="G347" s="145"/>
      <c r="H347" s="146"/>
      <c r="I347" s="147"/>
      <c r="J347" s="153"/>
      <c r="K347" s="146"/>
      <c r="L347" s="148"/>
      <c r="M347" s="148"/>
      <c r="N347" s="179"/>
      <c r="O347" s="179"/>
      <c r="P347" s="145"/>
      <c r="Q347" s="149"/>
      <c r="R347" s="149"/>
      <c r="S347" s="152"/>
      <c r="T347" s="154"/>
    </row>
    <row r="348" spans="3:20" ht="18" customHeight="1" x14ac:dyDescent="0.25">
      <c r="C348" s="143">
        <v>341</v>
      </c>
      <c r="D348" s="144"/>
      <c r="E348" s="151"/>
      <c r="F348" s="145"/>
      <c r="G348" s="145"/>
      <c r="H348" s="146"/>
      <c r="I348" s="147"/>
      <c r="J348" s="153"/>
      <c r="K348" s="146"/>
      <c r="L348" s="148"/>
      <c r="M348" s="148"/>
      <c r="N348" s="179"/>
      <c r="O348" s="179"/>
      <c r="P348" s="145"/>
      <c r="Q348" s="149"/>
      <c r="R348" s="149"/>
      <c r="S348" s="152"/>
      <c r="T348" s="154"/>
    </row>
    <row r="349" spans="3:20" ht="18" customHeight="1" x14ac:dyDescent="0.25">
      <c r="C349" s="143">
        <v>342</v>
      </c>
      <c r="D349" s="144"/>
      <c r="E349" s="151"/>
      <c r="F349" s="145"/>
      <c r="G349" s="145"/>
      <c r="H349" s="146"/>
      <c r="I349" s="147"/>
      <c r="J349" s="153"/>
      <c r="K349" s="146"/>
      <c r="L349" s="148"/>
      <c r="M349" s="148"/>
      <c r="N349" s="179"/>
      <c r="O349" s="179"/>
      <c r="P349" s="145"/>
      <c r="Q349" s="149"/>
      <c r="R349" s="149"/>
      <c r="S349" s="152"/>
      <c r="T349" s="154"/>
    </row>
    <row r="350" spans="3:20" ht="18" customHeight="1" x14ac:dyDescent="0.25">
      <c r="C350" s="143">
        <v>343</v>
      </c>
      <c r="D350" s="144"/>
      <c r="E350" s="151"/>
      <c r="F350" s="145"/>
      <c r="G350" s="145"/>
      <c r="H350" s="146"/>
      <c r="I350" s="147"/>
      <c r="J350" s="153"/>
      <c r="K350" s="146"/>
      <c r="L350" s="148"/>
      <c r="M350" s="148"/>
      <c r="N350" s="179"/>
      <c r="O350" s="179"/>
      <c r="P350" s="145"/>
      <c r="Q350" s="149"/>
      <c r="R350" s="149"/>
      <c r="S350" s="152"/>
      <c r="T350" s="154"/>
    </row>
    <row r="351" spans="3:20" ht="18" customHeight="1" x14ac:dyDescent="0.25">
      <c r="C351" s="143">
        <v>344</v>
      </c>
      <c r="D351" s="144"/>
      <c r="E351" s="151"/>
      <c r="F351" s="145"/>
      <c r="G351" s="145"/>
      <c r="H351" s="146"/>
      <c r="I351" s="147"/>
      <c r="J351" s="153"/>
      <c r="K351" s="146"/>
      <c r="L351" s="148"/>
      <c r="M351" s="148"/>
      <c r="N351" s="179"/>
      <c r="O351" s="179"/>
      <c r="P351" s="145"/>
      <c r="Q351" s="149"/>
      <c r="R351" s="149"/>
      <c r="S351" s="152"/>
      <c r="T351" s="154"/>
    </row>
    <row r="352" spans="3:20" ht="18" customHeight="1" x14ac:dyDescent="0.25">
      <c r="C352" s="143">
        <v>345</v>
      </c>
      <c r="D352" s="144"/>
      <c r="E352" s="151"/>
      <c r="F352" s="145"/>
      <c r="G352" s="145"/>
      <c r="H352" s="146"/>
      <c r="I352" s="147"/>
      <c r="J352" s="153"/>
      <c r="K352" s="146"/>
      <c r="L352" s="148"/>
      <c r="M352" s="148"/>
      <c r="N352" s="179"/>
      <c r="O352" s="179"/>
      <c r="P352" s="145"/>
      <c r="Q352" s="149"/>
      <c r="R352" s="149"/>
      <c r="S352" s="152"/>
      <c r="T352" s="154"/>
    </row>
    <row r="353" spans="3:20" ht="18" customHeight="1" x14ac:dyDescent="0.25">
      <c r="C353" s="143">
        <v>346</v>
      </c>
      <c r="D353" s="144"/>
      <c r="E353" s="151"/>
      <c r="F353" s="145"/>
      <c r="G353" s="145"/>
      <c r="H353" s="146"/>
      <c r="I353" s="147"/>
      <c r="J353" s="153"/>
      <c r="K353" s="146"/>
      <c r="L353" s="148"/>
      <c r="M353" s="148"/>
      <c r="N353" s="179"/>
      <c r="O353" s="179"/>
      <c r="P353" s="145"/>
      <c r="Q353" s="149"/>
      <c r="R353" s="149"/>
      <c r="S353" s="152"/>
      <c r="T353" s="154"/>
    </row>
    <row r="354" spans="3:20" ht="18" customHeight="1" x14ac:dyDescent="0.25">
      <c r="C354" s="143">
        <v>347</v>
      </c>
      <c r="D354" s="144"/>
      <c r="E354" s="151"/>
      <c r="F354" s="145"/>
      <c r="G354" s="145"/>
      <c r="H354" s="146"/>
      <c r="I354" s="147"/>
      <c r="J354" s="153"/>
      <c r="K354" s="146"/>
      <c r="L354" s="148"/>
      <c r="M354" s="148"/>
      <c r="N354" s="179"/>
      <c r="O354" s="179"/>
      <c r="P354" s="145"/>
      <c r="Q354" s="149"/>
      <c r="R354" s="149"/>
      <c r="S354" s="152"/>
      <c r="T354" s="154"/>
    </row>
    <row r="355" spans="3:20" ht="18" customHeight="1" x14ac:dyDescent="0.25">
      <c r="C355" s="143">
        <v>348</v>
      </c>
      <c r="D355" s="144"/>
      <c r="E355" s="151"/>
      <c r="F355" s="145"/>
      <c r="G355" s="145"/>
      <c r="H355" s="146"/>
      <c r="I355" s="147"/>
      <c r="J355" s="153"/>
      <c r="K355" s="146"/>
      <c r="L355" s="148"/>
      <c r="M355" s="148"/>
      <c r="N355" s="179"/>
      <c r="O355" s="179"/>
      <c r="P355" s="145"/>
      <c r="Q355" s="149"/>
      <c r="R355" s="149"/>
      <c r="S355" s="152"/>
      <c r="T355" s="154"/>
    </row>
    <row r="356" spans="3:20" ht="18" customHeight="1" x14ac:dyDescent="0.25">
      <c r="C356" s="143">
        <v>349</v>
      </c>
      <c r="D356" s="144"/>
      <c r="E356" s="151"/>
      <c r="F356" s="145"/>
      <c r="G356" s="145"/>
      <c r="H356" s="146"/>
      <c r="I356" s="147"/>
      <c r="J356" s="153"/>
      <c r="K356" s="146"/>
      <c r="L356" s="148"/>
      <c r="M356" s="148"/>
      <c r="N356" s="179"/>
      <c r="O356" s="179"/>
      <c r="P356" s="145"/>
      <c r="Q356" s="149"/>
      <c r="R356" s="149"/>
      <c r="S356" s="152"/>
      <c r="T356" s="154"/>
    </row>
    <row r="357" spans="3:20" ht="18" customHeight="1" x14ac:dyDescent="0.25">
      <c r="C357" s="143">
        <v>350</v>
      </c>
      <c r="D357" s="144"/>
      <c r="E357" s="151"/>
      <c r="F357" s="145"/>
      <c r="G357" s="145"/>
      <c r="H357" s="146"/>
      <c r="I357" s="147"/>
      <c r="J357" s="153"/>
      <c r="K357" s="146"/>
      <c r="L357" s="148"/>
      <c r="M357" s="148"/>
      <c r="N357" s="179"/>
      <c r="O357" s="179"/>
      <c r="P357" s="145"/>
      <c r="Q357" s="149"/>
      <c r="R357" s="149"/>
      <c r="S357" s="152"/>
      <c r="T357" s="154"/>
    </row>
    <row r="358" spans="3:20" ht="18" customHeight="1" x14ac:dyDescent="0.25">
      <c r="C358" s="143">
        <v>351</v>
      </c>
      <c r="D358" s="144"/>
      <c r="E358" s="151"/>
      <c r="F358" s="145"/>
      <c r="G358" s="145"/>
      <c r="H358" s="146"/>
      <c r="I358" s="147"/>
      <c r="J358" s="153"/>
      <c r="K358" s="146"/>
      <c r="L358" s="148"/>
      <c r="M358" s="148"/>
      <c r="N358" s="179"/>
      <c r="O358" s="179"/>
      <c r="P358" s="145"/>
      <c r="Q358" s="149"/>
      <c r="R358" s="149"/>
      <c r="S358" s="152"/>
      <c r="T358" s="154"/>
    </row>
    <row r="359" spans="3:20" ht="18" customHeight="1" x14ac:dyDescent="0.25">
      <c r="C359" s="143">
        <v>352</v>
      </c>
      <c r="D359" s="144"/>
      <c r="E359" s="151"/>
      <c r="F359" s="145"/>
      <c r="G359" s="145"/>
      <c r="H359" s="146"/>
      <c r="I359" s="147"/>
      <c r="J359" s="153"/>
      <c r="K359" s="146"/>
      <c r="L359" s="148"/>
      <c r="M359" s="148"/>
      <c r="N359" s="179"/>
      <c r="O359" s="179"/>
      <c r="P359" s="145"/>
      <c r="Q359" s="149"/>
      <c r="R359" s="149"/>
      <c r="S359" s="152"/>
      <c r="T359" s="154"/>
    </row>
    <row r="360" spans="3:20" ht="18" customHeight="1" x14ac:dyDescent="0.25">
      <c r="C360" s="143">
        <v>353</v>
      </c>
      <c r="D360" s="144"/>
      <c r="E360" s="151"/>
      <c r="F360" s="145"/>
      <c r="G360" s="145"/>
      <c r="H360" s="146"/>
      <c r="I360" s="147"/>
      <c r="J360" s="153"/>
      <c r="K360" s="146"/>
      <c r="L360" s="148"/>
      <c r="M360" s="148"/>
      <c r="N360" s="179"/>
      <c r="O360" s="179"/>
      <c r="P360" s="145"/>
      <c r="Q360" s="149"/>
      <c r="R360" s="149"/>
      <c r="S360" s="152"/>
      <c r="T360" s="154"/>
    </row>
    <row r="361" spans="3:20" ht="18" customHeight="1" x14ac:dyDescent="0.25">
      <c r="C361" s="143">
        <v>354</v>
      </c>
      <c r="D361" s="144"/>
      <c r="E361" s="151"/>
      <c r="F361" s="145"/>
      <c r="G361" s="145"/>
      <c r="H361" s="146"/>
      <c r="I361" s="147"/>
      <c r="J361" s="153"/>
      <c r="K361" s="146"/>
      <c r="L361" s="148"/>
      <c r="M361" s="148"/>
      <c r="N361" s="179"/>
      <c r="O361" s="179"/>
      <c r="P361" s="145"/>
      <c r="Q361" s="149"/>
      <c r="R361" s="149"/>
      <c r="S361" s="152"/>
      <c r="T361" s="154"/>
    </row>
    <row r="362" spans="3:20" ht="18" customHeight="1" x14ac:dyDescent="0.25">
      <c r="C362" s="143">
        <v>355</v>
      </c>
      <c r="D362" s="144"/>
      <c r="E362" s="151"/>
      <c r="F362" s="145"/>
      <c r="G362" s="145"/>
      <c r="H362" s="146"/>
      <c r="I362" s="147"/>
      <c r="J362" s="153"/>
      <c r="K362" s="146"/>
      <c r="L362" s="148"/>
      <c r="M362" s="148"/>
      <c r="N362" s="179"/>
      <c r="O362" s="179"/>
      <c r="P362" s="145"/>
      <c r="Q362" s="149"/>
      <c r="R362" s="149"/>
      <c r="S362" s="152"/>
      <c r="T362" s="154"/>
    </row>
    <row r="363" spans="3:20" ht="18" customHeight="1" x14ac:dyDescent="0.25">
      <c r="C363" s="143">
        <v>356</v>
      </c>
      <c r="D363" s="144"/>
      <c r="E363" s="151"/>
      <c r="F363" s="145"/>
      <c r="G363" s="145"/>
      <c r="H363" s="146"/>
      <c r="I363" s="147"/>
      <c r="J363" s="153"/>
      <c r="K363" s="146"/>
      <c r="L363" s="148"/>
      <c r="M363" s="148"/>
      <c r="N363" s="179"/>
      <c r="O363" s="179"/>
      <c r="P363" s="145"/>
      <c r="Q363" s="149"/>
      <c r="R363" s="149"/>
      <c r="S363" s="152"/>
      <c r="T363" s="154"/>
    </row>
    <row r="364" spans="3:20" ht="18" customHeight="1" x14ac:dyDescent="0.25">
      <c r="C364" s="143">
        <v>357</v>
      </c>
      <c r="D364" s="144"/>
      <c r="E364" s="151"/>
      <c r="F364" s="145"/>
      <c r="G364" s="145"/>
      <c r="H364" s="146"/>
      <c r="I364" s="147"/>
      <c r="J364" s="153"/>
      <c r="K364" s="146"/>
      <c r="L364" s="148"/>
      <c r="M364" s="148"/>
      <c r="N364" s="179"/>
      <c r="O364" s="179"/>
      <c r="P364" s="145"/>
      <c r="Q364" s="149"/>
      <c r="R364" s="149"/>
      <c r="S364" s="152"/>
      <c r="T364" s="154"/>
    </row>
    <row r="365" spans="3:20" ht="18" customHeight="1" x14ac:dyDescent="0.25">
      <c r="C365" s="143">
        <v>358</v>
      </c>
      <c r="D365" s="144"/>
      <c r="E365" s="151"/>
      <c r="F365" s="145"/>
      <c r="G365" s="145"/>
      <c r="H365" s="146"/>
      <c r="I365" s="147"/>
      <c r="J365" s="153"/>
      <c r="K365" s="146"/>
      <c r="L365" s="148"/>
      <c r="M365" s="148"/>
      <c r="N365" s="179"/>
      <c r="O365" s="179"/>
      <c r="P365" s="145"/>
      <c r="Q365" s="149"/>
      <c r="R365" s="149"/>
      <c r="S365" s="152"/>
      <c r="T365" s="154"/>
    </row>
    <row r="366" spans="3:20" ht="18" customHeight="1" x14ac:dyDescent="0.25">
      <c r="C366" s="143">
        <v>359</v>
      </c>
      <c r="D366" s="144"/>
      <c r="E366" s="151"/>
      <c r="F366" s="145"/>
      <c r="G366" s="145"/>
      <c r="H366" s="146"/>
      <c r="I366" s="147"/>
      <c r="J366" s="153"/>
      <c r="K366" s="146"/>
      <c r="L366" s="148"/>
      <c r="M366" s="148"/>
      <c r="N366" s="179"/>
      <c r="O366" s="179"/>
      <c r="P366" s="145"/>
      <c r="Q366" s="149"/>
      <c r="R366" s="149"/>
      <c r="S366" s="152"/>
      <c r="T366" s="154"/>
    </row>
    <row r="367" spans="3:20" ht="18" customHeight="1" x14ac:dyDescent="0.25">
      <c r="C367" s="143">
        <v>360</v>
      </c>
      <c r="D367" s="144"/>
      <c r="E367" s="151"/>
      <c r="F367" s="145"/>
      <c r="G367" s="145"/>
      <c r="H367" s="146"/>
      <c r="I367" s="147"/>
      <c r="J367" s="153"/>
      <c r="K367" s="146"/>
      <c r="L367" s="148"/>
      <c r="M367" s="148"/>
      <c r="N367" s="179"/>
      <c r="O367" s="179"/>
      <c r="P367" s="145"/>
      <c r="Q367" s="149"/>
      <c r="R367" s="149"/>
      <c r="S367" s="152"/>
      <c r="T367" s="154"/>
    </row>
    <row r="368" spans="3:20" ht="18" customHeight="1" x14ac:dyDescent="0.25">
      <c r="C368" s="143">
        <v>361</v>
      </c>
      <c r="D368" s="144"/>
      <c r="E368" s="151"/>
      <c r="F368" s="145"/>
      <c r="G368" s="145"/>
      <c r="H368" s="146"/>
      <c r="I368" s="147"/>
      <c r="J368" s="153"/>
      <c r="K368" s="146"/>
      <c r="L368" s="148"/>
      <c r="M368" s="148"/>
      <c r="N368" s="179"/>
      <c r="O368" s="179"/>
      <c r="P368" s="145"/>
      <c r="Q368" s="149"/>
      <c r="R368" s="149"/>
      <c r="S368" s="152"/>
      <c r="T368" s="154"/>
    </row>
    <row r="369" spans="3:20" ht="18" customHeight="1" x14ac:dyDescent="0.25">
      <c r="C369" s="143">
        <v>362</v>
      </c>
      <c r="D369" s="144"/>
      <c r="E369" s="151"/>
      <c r="F369" s="145"/>
      <c r="G369" s="145"/>
      <c r="H369" s="146"/>
      <c r="I369" s="147"/>
      <c r="J369" s="153"/>
      <c r="K369" s="146"/>
      <c r="L369" s="148"/>
      <c r="M369" s="148"/>
      <c r="N369" s="179"/>
      <c r="O369" s="179"/>
      <c r="P369" s="145"/>
      <c r="Q369" s="149"/>
      <c r="R369" s="149"/>
      <c r="S369" s="152"/>
      <c r="T369" s="154"/>
    </row>
    <row r="370" spans="3:20" ht="18" customHeight="1" x14ac:dyDescent="0.25">
      <c r="C370" s="143">
        <v>363</v>
      </c>
      <c r="D370" s="144"/>
      <c r="E370" s="151"/>
      <c r="F370" s="145"/>
      <c r="G370" s="145"/>
      <c r="H370" s="146"/>
      <c r="I370" s="147"/>
      <c r="J370" s="153"/>
      <c r="K370" s="146"/>
      <c r="L370" s="148"/>
      <c r="M370" s="148"/>
      <c r="N370" s="179"/>
      <c r="O370" s="179"/>
      <c r="P370" s="145"/>
      <c r="Q370" s="149"/>
      <c r="R370" s="149"/>
      <c r="S370" s="152"/>
      <c r="T370" s="154"/>
    </row>
    <row r="371" spans="3:20" ht="18" customHeight="1" x14ac:dyDescent="0.25">
      <c r="C371" s="143">
        <v>364</v>
      </c>
      <c r="D371" s="144"/>
      <c r="E371" s="151"/>
      <c r="F371" s="145"/>
      <c r="G371" s="145"/>
      <c r="H371" s="146"/>
      <c r="I371" s="147"/>
      <c r="J371" s="153"/>
      <c r="K371" s="146"/>
      <c r="L371" s="148"/>
      <c r="M371" s="148"/>
      <c r="N371" s="179"/>
      <c r="O371" s="179"/>
      <c r="P371" s="145"/>
      <c r="Q371" s="149"/>
      <c r="R371" s="149"/>
      <c r="S371" s="152"/>
      <c r="T371" s="154"/>
    </row>
    <row r="372" spans="3:20" ht="18" customHeight="1" x14ac:dyDescent="0.25">
      <c r="C372" s="143">
        <v>365</v>
      </c>
      <c r="D372" s="144"/>
      <c r="E372" s="151"/>
      <c r="F372" s="145"/>
      <c r="G372" s="145"/>
      <c r="H372" s="146"/>
      <c r="I372" s="147"/>
      <c r="J372" s="153"/>
      <c r="K372" s="146"/>
      <c r="L372" s="148"/>
      <c r="M372" s="148"/>
      <c r="N372" s="179"/>
      <c r="O372" s="179"/>
      <c r="P372" s="145"/>
      <c r="Q372" s="149"/>
      <c r="R372" s="149"/>
      <c r="S372" s="152"/>
      <c r="T372" s="154"/>
    </row>
    <row r="373" spans="3:20" ht="18" customHeight="1" x14ac:dyDescent="0.25">
      <c r="C373" s="143">
        <v>366</v>
      </c>
      <c r="D373" s="144"/>
      <c r="E373" s="151"/>
      <c r="F373" s="145"/>
      <c r="G373" s="145"/>
      <c r="H373" s="146"/>
      <c r="I373" s="147"/>
      <c r="J373" s="153"/>
      <c r="K373" s="146"/>
      <c r="L373" s="148"/>
      <c r="M373" s="148"/>
      <c r="N373" s="179"/>
      <c r="O373" s="179"/>
      <c r="P373" s="145"/>
      <c r="Q373" s="149"/>
      <c r="R373" s="149"/>
      <c r="S373" s="152"/>
      <c r="T373" s="154"/>
    </row>
    <row r="374" spans="3:20" ht="18" customHeight="1" x14ac:dyDescent="0.25">
      <c r="C374" s="143">
        <v>367</v>
      </c>
      <c r="D374" s="144"/>
      <c r="E374" s="151"/>
      <c r="F374" s="145"/>
      <c r="G374" s="145"/>
      <c r="H374" s="146"/>
      <c r="I374" s="147"/>
      <c r="J374" s="153"/>
      <c r="K374" s="146"/>
      <c r="L374" s="148"/>
      <c r="M374" s="148"/>
      <c r="N374" s="179"/>
      <c r="O374" s="179"/>
      <c r="P374" s="145"/>
      <c r="Q374" s="149"/>
      <c r="R374" s="149"/>
      <c r="S374" s="152"/>
      <c r="T374" s="154"/>
    </row>
    <row r="375" spans="3:20" ht="18" customHeight="1" x14ac:dyDescent="0.25">
      <c r="C375" s="143">
        <v>368</v>
      </c>
      <c r="D375" s="144"/>
      <c r="E375" s="151"/>
      <c r="F375" s="145"/>
      <c r="G375" s="145"/>
      <c r="H375" s="146"/>
      <c r="I375" s="147"/>
      <c r="J375" s="153"/>
      <c r="K375" s="146"/>
      <c r="L375" s="148"/>
      <c r="M375" s="148"/>
      <c r="N375" s="179"/>
      <c r="O375" s="179"/>
      <c r="P375" s="145"/>
      <c r="Q375" s="149"/>
      <c r="R375" s="149"/>
      <c r="S375" s="152"/>
      <c r="T375" s="154"/>
    </row>
    <row r="376" spans="3:20" ht="18" customHeight="1" x14ac:dyDescent="0.25">
      <c r="C376" s="143">
        <v>369</v>
      </c>
      <c r="D376" s="144"/>
      <c r="E376" s="151"/>
      <c r="F376" s="145"/>
      <c r="G376" s="145"/>
      <c r="H376" s="146"/>
      <c r="I376" s="147"/>
      <c r="J376" s="153"/>
      <c r="K376" s="146"/>
      <c r="L376" s="148"/>
      <c r="M376" s="148"/>
      <c r="N376" s="179"/>
      <c r="O376" s="179"/>
      <c r="P376" s="145"/>
      <c r="Q376" s="149"/>
      <c r="R376" s="149"/>
      <c r="S376" s="152"/>
      <c r="T376" s="154"/>
    </row>
    <row r="377" spans="3:20" ht="18" customHeight="1" x14ac:dyDescent="0.25">
      <c r="C377" s="143">
        <v>370</v>
      </c>
      <c r="D377" s="144"/>
      <c r="E377" s="151"/>
      <c r="F377" s="145"/>
      <c r="G377" s="145"/>
      <c r="H377" s="146"/>
      <c r="I377" s="147"/>
      <c r="J377" s="153"/>
      <c r="K377" s="146"/>
      <c r="L377" s="148"/>
      <c r="M377" s="148"/>
      <c r="N377" s="179"/>
      <c r="O377" s="179"/>
      <c r="P377" s="145"/>
      <c r="Q377" s="149"/>
      <c r="R377" s="149"/>
      <c r="S377" s="152"/>
      <c r="T377" s="154"/>
    </row>
    <row r="378" spans="3:20" ht="18" customHeight="1" x14ac:dyDescent="0.25">
      <c r="C378" s="143">
        <v>371</v>
      </c>
      <c r="D378" s="144"/>
      <c r="E378" s="151"/>
      <c r="F378" s="145"/>
      <c r="G378" s="145"/>
      <c r="H378" s="146"/>
      <c r="I378" s="147"/>
      <c r="J378" s="153"/>
      <c r="K378" s="146"/>
      <c r="L378" s="148"/>
      <c r="M378" s="148"/>
      <c r="N378" s="179"/>
      <c r="O378" s="179"/>
      <c r="P378" s="145"/>
      <c r="Q378" s="149"/>
      <c r="R378" s="149"/>
      <c r="S378" s="152"/>
      <c r="T378" s="154"/>
    </row>
    <row r="379" spans="3:20" ht="18" customHeight="1" x14ac:dyDescent="0.25">
      <c r="C379" s="143">
        <v>372</v>
      </c>
      <c r="D379" s="144"/>
      <c r="E379" s="151"/>
      <c r="F379" s="145"/>
      <c r="G379" s="145"/>
      <c r="H379" s="146"/>
      <c r="I379" s="147"/>
      <c r="J379" s="153"/>
      <c r="K379" s="146"/>
      <c r="L379" s="148"/>
      <c r="M379" s="148"/>
      <c r="N379" s="179"/>
      <c r="O379" s="179"/>
      <c r="P379" s="145"/>
      <c r="Q379" s="149"/>
      <c r="R379" s="149"/>
      <c r="S379" s="152"/>
      <c r="T379" s="154"/>
    </row>
    <row r="380" spans="3:20" ht="18" customHeight="1" x14ac:dyDescent="0.25">
      <c r="C380" s="143">
        <v>373</v>
      </c>
      <c r="D380" s="144"/>
      <c r="E380" s="151"/>
      <c r="F380" s="145"/>
      <c r="G380" s="145"/>
      <c r="H380" s="146"/>
      <c r="I380" s="147"/>
      <c r="J380" s="153"/>
      <c r="K380" s="146"/>
      <c r="L380" s="148"/>
      <c r="M380" s="148"/>
      <c r="N380" s="179"/>
      <c r="O380" s="179"/>
      <c r="P380" s="145"/>
      <c r="Q380" s="149"/>
      <c r="R380" s="149"/>
      <c r="S380" s="152"/>
      <c r="T380" s="154"/>
    </row>
    <row r="381" spans="3:20" ht="18" customHeight="1" x14ac:dyDescent="0.25">
      <c r="C381" s="143">
        <v>374</v>
      </c>
      <c r="D381" s="144"/>
      <c r="E381" s="151"/>
      <c r="F381" s="145"/>
      <c r="G381" s="145"/>
      <c r="H381" s="146"/>
      <c r="I381" s="147"/>
      <c r="J381" s="153"/>
      <c r="K381" s="146"/>
      <c r="L381" s="148"/>
      <c r="M381" s="148"/>
      <c r="N381" s="179"/>
      <c r="O381" s="179"/>
      <c r="P381" s="145"/>
      <c r="Q381" s="149"/>
      <c r="R381" s="149"/>
      <c r="S381" s="152"/>
      <c r="T381" s="154"/>
    </row>
    <row r="382" spans="3:20" ht="18" customHeight="1" x14ac:dyDescent="0.25">
      <c r="C382" s="143">
        <v>375</v>
      </c>
      <c r="D382" s="144"/>
      <c r="E382" s="151"/>
      <c r="F382" s="145"/>
      <c r="G382" s="145"/>
      <c r="H382" s="146"/>
      <c r="I382" s="147"/>
      <c r="J382" s="153"/>
      <c r="K382" s="146"/>
      <c r="L382" s="148"/>
      <c r="M382" s="148"/>
      <c r="N382" s="179"/>
      <c r="O382" s="179"/>
      <c r="P382" s="145"/>
      <c r="Q382" s="149"/>
      <c r="R382" s="149"/>
      <c r="S382" s="152"/>
      <c r="T382" s="154"/>
    </row>
    <row r="383" spans="3:20" ht="18" customHeight="1" x14ac:dyDescent="0.25">
      <c r="C383" s="143">
        <v>376</v>
      </c>
      <c r="D383" s="144"/>
      <c r="E383" s="151"/>
      <c r="F383" s="145"/>
      <c r="G383" s="145"/>
      <c r="H383" s="146"/>
      <c r="I383" s="147"/>
      <c r="J383" s="153"/>
      <c r="K383" s="146"/>
      <c r="L383" s="148"/>
      <c r="M383" s="148"/>
      <c r="N383" s="179"/>
      <c r="O383" s="179"/>
      <c r="P383" s="145"/>
      <c r="Q383" s="149"/>
      <c r="R383" s="149"/>
      <c r="S383" s="152"/>
      <c r="T383" s="154"/>
    </row>
    <row r="384" spans="3:20" ht="18" customHeight="1" x14ac:dyDescent="0.25">
      <c r="C384" s="143">
        <v>377</v>
      </c>
      <c r="D384" s="144"/>
      <c r="E384" s="151"/>
      <c r="F384" s="145"/>
      <c r="G384" s="145"/>
      <c r="H384" s="146"/>
      <c r="I384" s="147"/>
      <c r="J384" s="153"/>
      <c r="K384" s="146"/>
      <c r="L384" s="148"/>
      <c r="M384" s="148"/>
      <c r="N384" s="179"/>
      <c r="O384" s="179"/>
      <c r="P384" s="145"/>
      <c r="Q384" s="149"/>
      <c r="R384" s="149"/>
      <c r="S384" s="152"/>
      <c r="T384" s="154"/>
    </row>
    <row r="385" spans="3:20" ht="18" customHeight="1" x14ac:dyDescent="0.25">
      <c r="C385" s="143">
        <v>378</v>
      </c>
      <c r="D385" s="144"/>
      <c r="E385" s="151"/>
      <c r="F385" s="145"/>
      <c r="G385" s="145"/>
      <c r="H385" s="146"/>
      <c r="I385" s="147"/>
      <c r="J385" s="153"/>
      <c r="K385" s="146"/>
      <c r="L385" s="148"/>
      <c r="M385" s="148"/>
      <c r="N385" s="179"/>
      <c r="O385" s="179"/>
      <c r="P385" s="145"/>
      <c r="Q385" s="149"/>
      <c r="R385" s="149"/>
      <c r="S385" s="152"/>
      <c r="T385" s="154"/>
    </row>
    <row r="386" spans="3:20" ht="18" customHeight="1" x14ac:dyDescent="0.25">
      <c r="C386" s="143">
        <v>379</v>
      </c>
      <c r="D386" s="144"/>
      <c r="E386" s="151"/>
      <c r="F386" s="145"/>
      <c r="G386" s="145"/>
      <c r="H386" s="146"/>
      <c r="I386" s="147"/>
      <c r="J386" s="153"/>
      <c r="K386" s="146"/>
      <c r="L386" s="148"/>
      <c r="M386" s="148"/>
      <c r="N386" s="179"/>
      <c r="O386" s="179"/>
      <c r="P386" s="145"/>
      <c r="Q386" s="149"/>
      <c r="R386" s="149"/>
      <c r="S386" s="152"/>
      <c r="T386" s="154"/>
    </row>
    <row r="387" spans="3:20" ht="18" customHeight="1" x14ac:dyDescent="0.25">
      <c r="C387" s="143">
        <v>380</v>
      </c>
      <c r="D387" s="144"/>
      <c r="E387" s="151"/>
      <c r="F387" s="145"/>
      <c r="G387" s="145"/>
      <c r="H387" s="146"/>
      <c r="I387" s="147"/>
      <c r="J387" s="153"/>
      <c r="K387" s="146"/>
      <c r="L387" s="148"/>
      <c r="M387" s="148"/>
      <c r="N387" s="179"/>
      <c r="O387" s="179"/>
      <c r="P387" s="145"/>
      <c r="Q387" s="149"/>
      <c r="R387" s="149"/>
      <c r="S387" s="152"/>
      <c r="T387" s="154"/>
    </row>
    <row r="388" spans="3:20" ht="18" customHeight="1" x14ac:dyDescent="0.25">
      <c r="C388" s="143">
        <v>381</v>
      </c>
      <c r="D388" s="144"/>
      <c r="E388" s="151"/>
      <c r="F388" s="145"/>
      <c r="G388" s="145"/>
      <c r="H388" s="146"/>
      <c r="I388" s="147"/>
      <c r="J388" s="153"/>
      <c r="K388" s="146"/>
      <c r="L388" s="148"/>
      <c r="M388" s="148"/>
      <c r="N388" s="179"/>
      <c r="O388" s="179"/>
      <c r="P388" s="145"/>
      <c r="Q388" s="149"/>
      <c r="R388" s="149"/>
      <c r="S388" s="152"/>
      <c r="T388" s="154"/>
    </row>
    <row r="389" spans="3:20" ht="18" customHeight="1" x14ac:dyDescent="0.25">
      <c r="C389" s="143">
        <v>382</v>
      </c>
      <c r="D389" s="144"/>
      <c r="E389" s="151"/>
      <c r="F389" s="145"/>
      <c r="G389" s="145"/>
      <c r="H389" s="146"/>
      <c r="I389" s="147"/>
      <c r="J389" s="153"/>
      <c r="K389" s="146"/>
      <c r="L389" s="148"/>
      <c r="M389" s="148"/>
      <c r="N389" s="179"/>
      <c r="O389" s="179"/>
      <c r="P389" s="145"/>
      <c r="Q389" s="149"/>
      <c r="R389" s="149"/>
      <c r="S389" s="152"/>
      <c r="T389" s="154"/>
    </row>
    <row r="390" spans="3:20" ht="18" customHeight="1" x14ac:dyDescent="0.25">
      <c r="C390" s="143">
        <v>383</v>
      </c>
      <c r="D390" s="144"/>
      <c r="E390" s="151"/>
      <c r="F390" s="145"/>
      <c r="G390" s="145"/>
      <c r="H390" s="146"/>
      <c r="I390" s="147"/>
      <c r="J390" s="153"/>
      <c r="K390" s="146"/>
      <c r="L390" s="148"/>
      <c r="M390" s="148"/>
      <c r="N390" s="179"/>
      <c r="O390" s="179"/>
      <c r="P390" s="145"/>
      <c r="Q390" s="149"/>
      <c r="R390" s="149"/>
      <c r="S390" s="152"/>
      <c r="T390" s="154"/>
    </row>
    <row r="391" spans="3:20" ht="18" customHeight="1" x14ac:dyDescent="0.25">
      <c r="C391" s="143">
        <v>384</v>
      </c>
      <c r="D391" s="144"/>
      <c r="E391" s="151"/>
      <c r="F391" s="145"/>
      <c r="G391" s="145"/>
      <c r="H391" s="146"/>
      <c r="I391" s="147"/>
      <c r="J391" s="153"/>
      <c r="K391" s="146"/>
      <c r="L391" s="148"/>
      <c r="M391" s="148"/>
      <c r="N391" s="179"/>
      <c r="O391" s="179"/>
      <c r="P391" s="145"/>
      <c r="Q391" s="149"/>
      <c r="R391" s="149"/>
      <c r="S391" s="152"/>
      <c r="T391" s="154"/>
    </row>
    <row r="392" spans="3:20" ht="18" customHeight="1" x14ac:dyDescent="0.25">
      <c r="C392" s="143">
        <v>385</v>
      </c>
      <c r="D392" s="144"/>
      <c r="E392" s="151"/>
      <c r="F392" s="145"/>
      <c r="G392" s="145"/>
      <c r="H392" s="146"/>
      <c r="I392" s="147"/>
      <c r="J392" s="153"/>
      <c r="K392" s="146"/>
      <c r="L392" s="148"/>
      <c r="M392" s="148"/>
      <c r="N392" s="179"/>
      <c r="O392" s="179"/>
      <c r="P392" s="145"/>
      <c r="Q392" s="149"/>
      <c r="R392" s="149"/>
      <c r="S392" s="152"/>
      <c r="T392" s="154"/>
    </row>
    <row r="393" spans="3:20" ht="18" customHeight="1" x14ac:dyDescent="0.25">
      <c r="C393" s="143">
        <v>386</v>
      </c>
      <c r="D393" s="144"/>
      <c r="E393" s="151"/>
      <c r="F393" s="145"/>
      <c r="G393" s="145"/>
      <c r="H393" s="146"/>
      <c r="I393" s="147"/>
      <c r="J393" s="153"/>
      <c r="K393" s="146"/>
      <c r="L393" s="148"/>
      <c r="M393" s="148"/>
      <c r="N393" s="179"/>
      <c r="O393" s="179"/>
      <c r="P393" s="145"/>
      <c r="Q393" s="149"/>
      <c r="R393" s="149"/>
      <c r="S393" s="152"/>
      <c r="T393" s="154"/>
    </row>
    <row r="394" spans="3:20" ht="18" customHeight="1" x14ac:dyDescent="0.25">
      <c r="C394" s="143">
        <v>387</v>
      </c>
      <c r="D394" s="144"/>
      <c r="E394" s="151"/>
      <c r="F394" s="145"/>
      <c r="G394" s="145"/>
      <c r="H394" s="146"/>
      <c r="I394" s="147"/>
      <c r="J394" s="153"/>
      <c r="K394" s="146"/>
      <c r="L394" s="148"/>
      <c r="M394" s="148"/>
      <c r="N394" s="179"/>
      <c r="O394" s="179"/>
      <c r="P394" s="145"/>
      <c r="Q394" s="149"/>
      <c r="R394" s="149"/>
      <c r="S394" s="152"/>
      <c r="T394" s="154"/>
    </row>
    <row r="395" spans="3:20" ht="18" customHeight="1" x14ac:dyDescent="0.25">
      <c r="C395" s="143">
        <v>388</v>
      </c>
      <c r="D395" s="144"/>
      <c r="E395" s="151"/>
      <c r="F395" s="145"/>
      <c r="G395" s="145"/>
      <c r="H395" s="146"/>
      <c r="I395" s="147"/>
      <c r="J395" s="153"/>
      <c r="K395" s="146"/>
      <c r="L395" s="148"/>
      <c r="M395" s="148"/>
      <c r="N395" s="179"/>
      <c r="O395" s="179"/>
      <c r="P395" s="145"/>
      <c r="Q395" s="149"/>
      <c r="R395" s="149"/>
      <c r="S395" s="152"/>
      <c r="T395" s="154"/>
    </row>
    <row r="396" spans="3:20" ht="18" customHeight="1" x14ac:dyDescent="0.25">
      <c r="C396" s="143">
        <v>389</v>
      </c>
      <c r="D396" s="144"/>
      <c r="E396" s="151"/>
      <c r="F396" s="145"/>
      <c r="G396" s="145"/>
      <c r="H396" s="146"/>
      <c r="I396" s="147"/>
      <c r="J396" s="153"/>
      <c r="K396" s="146"/>
      <c r="L396" s="148"/>
      <c r="M396" s="148"/>
      <c r="N396" s="179"/>
      <c r="O396" s="179"/>
      <c r="P396" s="145"/>
      <c r="Q396" s="149"/>
      <c r="R396" s="149"/>
      <c r="S396" s="152"/>
      <c r="T396" s="154"/>
    </row>
    <row r="397" spans="3:20" ht="18" customHeight="1" x14ac:dyDescent="0.25">
      <c r="C397" s="143">
        <v>390</v>
      </c>
      <c r="D397" s="144"/>
      <c r="E397" s="151"/>
      <c r="F397" s="145"/>
      <c r="G397" s="145"/>
      <c r="H397" s="146"/>
      <c r="I397" s="147"/>
      <c r="J397" s="153"/>
      <c r="K397" s="146"/>
      <c r="L397" s="148"/>
      <c r="M397" s="148"/>
      <c r="N397" s="179"/>
      <c r="O397" s="179"/>
      <c r="P397" s="145"/>
      <c r="Q397" s="149"/>
      <c r="R397" s="149"/>
      <c r="S397" s="152"/>
      <c r="T397" s="154"/>
    </row>
    <row r="398" spans="3:20" ht="18" customHeight="1" x14ac:dyDescent="0.25">
      <c r="C398" s="143">
        <v>391</v>
      </c>
      <c r="D398" s="144"/>
      <c r="E398" s="151"/>
      <c r="F398" s="145"/>
      <c r="G398" s="145"/>
      <c r="H398" s="146"/>
      <c r="I398" s="147"/>
      <c r="J398" s="153"/>
      <c r="K398" s="146"/>
      <c r="L398" s="148"/>
      <c r="M398" s="148"/>
      <c r="N398" s="179"/>
      <c r="O398" s="179"/>
      <c r="P398" s="145"/>
      <c r="Q398" s="149"/>
      <c r="R398" s="149"/>
      <c r="S398" s="152"/>
      <c r="T398" s="154"/>
    </row>
    <row r="399" spans="3:20" ht="18" customHeight="1" x14ac:dyDescent="0.25">
      <c r="C399" s="143">
        <v>392</v>
      </c>
      <c r="D399" s="144"/>
      <c r="E399" s="151"/>
      <c r="F399" s="145"/>
      <c r="G399" s="145"/>
      <c r="H399" s="146"/>
      <c r="I399" s="147"/>
      <c r="J399" s="153"/>
      <c r="K399" s="146"/>
      <c r="L399" s="148"/>
      <c r="M399" s="148"/>
      <c r="N399" s="179"/>
      <c r="O399" s="179"/>
      <c r="P399" s="145"/>
      <c r="Q399" s="149"/>
      <c r="R399" s="149"/>
      <c r="S399" s="152"/>
      <c r="T399" s="154"/>
    </row>
    <row r="400" spans="3:20" ht="18" customHeight="1" x14ac:dyDescent="0.25">
      <c r="C400" s="143">
        <v>393</v>
      </c>
      <c r="D400" s="144"/>
      <c r="E400" s="151"/>
      <c r="F400" s="145"/>
      <c r="G400" s="145"/>
      <c r="H400" s="146"/>
      <c r="I400" s="147"/>
      <c r="J400" s="153"/>
      <c r="K400" s="146"/>
      <c r="L400" s="148"/>
      <c r="M400" s="148"/>
      <c r="N400" s="179"/>
      <c r="O400" s="179"/>
      <c r="P400" s="145"/>
      <c r="Q400" s="149"/>
      <c r="R400" s="149"/>
      <c r="S400" s="152"/>
      <c r="T400" s="154"/>
    </row>
    <row r="401" spans="3:20" ht="18" customHeight="1" x14ac:dyDescent="0.25">
      <c r="C401" s="143">
        <v>394</v>
      </c>
      <c r="D401" s="144"/>
      <c r="E401" s="151"/>
      <c r="F401" s="145"/>
      <c r="G401" s="145"/>
      <c r="H401" s="146"/>
      <c r="I401" s="147"/>
      <c r="J401" s="153"/>
      <c r="K401" s="146"/>
      <c r="L401" s="148"/>
      <c r="M401" s="148"/>
      <c r="N401" s="179"/>
      <c r="O401" s="179"/>
      <c r="P401" s="145"/>
      <c r="Q401" s="149"/>
      <c r="R401" s="149"/>
      <c r="S401" s="152"/>
      <c r="T401" s="154"/>
    </row>
    <row r="402" spans="3:20" ht="18" customHeight="1" x14ac:dyDescent="0.25">
      <c r="C402" s="143">
        <v>395</v>
      </c>
      <c r="D402" s="144"/>
      <c r="E402" s="151"/>
      <c r="F402" s="145"/>
      <c r="G402" s="145"/>
      <c r="H402" s="146"/>
      <c r="I402" s="147"/>
      <c r="J402" s="153"/>
      <c r="K402" s="146"/>
      <c r="L402" s="148"/>
      <c r="M402" s="148"/>
      <c r="N402" s="179"/>
      <c r="O402" s="179"/>
      <c r="P402" s="145"/>
      <c r="Q402" s="149"/>
      <c r="R402" s="149"/>
      <c r="S402" s="152"/>
      <c r="T402" s="154"/>
    </row>
    <row r="403" spans="3:20" ht="18" customHeight="1" x14ac:dyDescent="0.25">
      <c r="C403" s="143">
        <v>396</v>
      </c>
      <c r="D403" s="144"/>
      <c r="E403" s="151"/>
      <c r="F403" s="145"/>
      <c r="G403" s="145"/>
      <c r="H403" s="146"/>
      <c r="I403" s="147"/>
      <c r="J403" s="153"/>
      <c r="K403" s="146"/>
      <c r="L403" s="148"/>
      <c r="M403" s="148"/>
      <c r="N403" s="179"/>
      <c r="O403" s="179"/>
      <c r="P403" s="145"/>
      <c r="Q403" s="149"/>
      <c r="R403" s="149"/>
      <c r="S403" s="152"/>
      <c r="T403" s="154"/>
    </row>
    <row r="404" spans="3:20" ht="18" customHeight="1" x14ac:dyDescent="0.25">
      <c r="C404" s="143">
        <v>397</v>
      </c>
      <c r="D404" s="144"/>
      <c r="E404" s="151"/>
      <c r="F404" s="145"/>
      <c r="G404" s="145"/>
      <c r="H404" s="146"/>
      <c r="I404" s="147"/>
      <c r="J404" s="153"/>
      <c r="K404" s="146"/>
      <c r="L404" s="148"/>
      <c r="M404" s="148"/>
      <c r="N404" s="179"/>
      <c r="O404" s="179"/>
      <c r="P404" s="145"/>
      <c r="Q404" s="149"/>
      <c r="R404" s="149"/>
      <c r="S404" s="152"/>
      <c r="T404" s="154"/>
    </row>
    <row r="405" spans="3:20" ht="18" customHeight="1" x14ac:dyDescent="0.25">
      <c r="C405" s="143">
        <v>398</v>
      </c>
      <c r="D405" s="144"/>
      <c r="E405" s="151"/>
      <c r="F405" s="145"/>
      <c r="G405" s="145"/>
      <c r="H405" s="146"/>
      <c r="I405" s="147"/>
      <c r="J405" s="153"/>
      <c r="K405" s="146"/>
      <c r="L405" s="148"/>
      <c r="M405" s="148"/>
      <c r="N405" s="179"/>
      <c r="O405" s="179"/>
      <c r="P405" s="145"/>
      <c r="Q405" s="149"/>
      <c r="R405" s="149"/>
      <c r="S405" s="152"/>
      <c r="T405" s="154"/>
    </row>
    <row r="406" spans="3:20" ht="18" customHeight="1" x14ac:dyDescent="0.25">
      <c r="C406" s="143">
        <v>399</v>
      </c>
      <c r="D406" s="144"/>
      <c r="E406" s="151"/>
      <c r="F406" s="145"/>
      <c r="G406" s="145"/>
      <c r="H406" s="146"/>
      <c r="I406" s="147"/>
      <c r="J406" s="153"/>
      <c r="K406" s="146"/>
      <c r="L406" s="148"/>
      <c r="M406" s="148"/>
      <c r="N406" s="179"/>
      <c r="O406" s="179"/>
      <c r="P406" s="145"/>
      <c r="Q406" s="149"/>
      <c r="R406" s="149"/>
      <c r="S406" s="152"/>
      <c r="T406" s="154"/>
    </row>
    <row r="407" spans="3:20" ht="18" customHeight="1" x14ac:dyDescent="0.25">
      <c r="C407" s="143">
        <v>400</v>
      </c>
      <c r="D407" s="144"/>
      <c r="E407" s="151"/>
      <c r="F407" s="145"/>
      <c r="G407" s="145"/>
      <c r="H407" s="146"/>
      <c r="I407" s="147"/>
      <c r="J407" s="153"/>
      <c r="K407" s="146"/>
      <c r="L407" s="148"/>
      <c r="M407" s="148"/>
      <c r="N407" s="179"/>
      <c r="O407" s="179"/>
      <c r="P407" s="145"/>
      <c r="Q407" s="149"/>
      <c r="R407" s="149"/>
      <c r="S407" s="152"/>
      <c r="T407" s="154"/>
    </row>
    <row r="408" spans="3:20" ht="18" customHeight="1" x14ac:dyDescent="0.25">
      <c r="C408" s="143">
        <v>401</v>
      </c>
      <c r="D408" s="144"/>
      <c r="E408" s="151"/>
      <c r="F408" s="145"/>
      <c r="G408" s="145"/>
      <c r="H408" s="146"/>
      <c r="I408" s="147"/>
      <c r="J408" s="153"/>
      <c r="K408" s="146"/>
      <c r="L408" s="148"/>
      <c r="M408" s="148"/>
      <c r="N408" s="179"/>
      <c r="O408" s="179"/>
      <c r="P408" s="145"/>
      <c r="Q408" s="149"/>
      <c r="R408" s="149"/>
      <c r="S408" s="152"/>
      <c r="T408" s="154"/>
    </row>
    <row r="409" spans="3:20" ht="18" customHeight="1" x14ac:dyDescent="0.25">
      <c r="C409" s="143">
        <v>402</v>
      </c>
      <c r="D409" s="144"/>
      <c r="E409" s="151"/>
      <c r="F409" s="145"/>
      <c r="G409" s="145"/>
      <c r="H409" s="146"/>
      <c r="I409" s="147"/>
      <c r="J409" s="153"/>
      <c r="K409" s="146"/>
      <c r="L409" s="148"/>
      <c r="M409" s="148"/>
      <c r="N409" s="179"/>
      <c r="O409" s="179"/>
      <c r="P409" s="145"/>
      <c r="Q409" s="149"/>
      <c r="R409" s="149"/>
      <c r="S409" s="152"/>
      <c r="T409" s="154"/>
    </row>
    <row r="410" spans="3:20" ht="18" customHeight="1" x14ac:dyDescent="0.25">
      <c r="C410" s="143">
        <v>403</v>
      </c>
      <c r="D410" s="144"/>
      <c r="E410" s="151"/>
      <c r="F410" s="145"/>
      <c r="G410" s="145"/>
      <c r="H410" s="146"/>
      <c r="I410" s="147"/>
      <c r="J410" s="153"/>
      <c r="K410" s="146"/>
      <c r="L410" s="148"/>
      <c r="M410" s="148"/>
      <c r="N410" s="179"/>
      <c r="O410" s="179"/>
      <c r="P410" s="145"/>
      <c r="Q410" s="149"/>
      <c r="R410" s="149"/>
      <c r="S410" s="152"/>
      <c r="T410" s="154"/>
    </row>
    <row r="411" spans="3:20" ht="18" customHeight="1" x14ac:dyDescent="0.25">
      <c r="C411" s="143">
        <v>404</v>
      </c>
      <c r="D411" s="144"/>
      <c r="E411" s="151"/>
      <c r="F411" s="145"/>
      <c r="G411" s="145"/>
      <c r="H411" s="146"/>
      <c r="I411" s="147"/>
      <c r="J411" s="153"/>
      <c r="K411" s="146"/>
      <c r="L411" s="148"/>
      <c r="M411" s="148"/>
      <c r="N411" s="179"/>
      <c r="O411" s="179"/>
      <c r="P411" s="145"/>
      <c r="Q411" s="149"/>
      <c r="R411" s="149"/>
      <c r="S411" s="152"/>
      <c r="T411" s="154"/>
    </row>
    <row r="412" spans="3:20" ht="18" customHeight="1" x14ac:dyDescent="0.25">
      <c r="C412" s="143">
        <v>405</v>
      </c>
      <c r="D412" s="144"/>
      <c r="E412" s="151"/>
      <c r="F412" s="145"/>
      <c r="G412" s="145"/>
      <c r="H412" s="146"/>
      <c r="I412" s="147"/>
      <c r="J412" s="153"/>
      <c r="K412" s="146"/>
      <c r="L412" s="148"/>
      <c r="M412" s="148"/>
      <c r="N412" s="179"/>
      <c r="O412" s="179"/>
      <c r="P412" s="145"/>
      <c r="Q412" s="149"/>
      <c r="R412" s="149"/>
      <c r="S412" s="152"/>
      <c r="T412" s="154"/>
    </row>
    <row r="413" spans="3:20" ht="18" customHeight="1" x14ac:dyDescent="0.25">
      <c r="C413" s="143">
        <v>406</v>
      </c>
      <c r="D413" s="144"/>
      <c r="E413" s="151"/>
      <c r="F413" s="145"/>
      <c r="G413" s="145"/>
      <c r="H413" s="146"/>
      <c r="I413" s="147"/>
      <c r="J413" s="153"/>
      <c r="K413" s="146"/>
      <c r="L413" s="148"/>
      <c r="M413" s="148"/>
      <c r="N413" s="179"/>
      <c r="O413" s="179"/>
      <c r="P413" s="145"/>
      <c r="Q413" s="149"/>
      <c r="R413" s="149"/>
      <c r="S413" s="152"/>
      <c r="T413" s="154"/>
    </row>
    <row r="414" spans="3:20" ht="18" customHeight="1" x14ac:dyDescent="0.25">
      <c r="C414" s="143">
        <v>407</v>
      </c>
      <c r="D414" s="144"/>
      <c r="E414" s="151"/>
      <c r="F414" s="145"/>
      <c r="G414" s="145"/>
      <c r="H414" s="146"/>
      <c r="I414" s="147"/>
      <c r="J414" s="153"/>
      <c r="K414" s="146"/>
      <c r="L414" s="148"/>
      <c r="M414" s="148"/>
      <c r="N414" s="179"/>
      <c r="O414" s="179"/>
      <c r="P414" s="145"/>
      <c r="Q414" s="149"/>
      <c r="R414" s="149"/>
      <c r="S414" s="152"/>
      <c r="T414" s="154"/>
    </row>
    <row r="415" spans="3:20" ht="18" customHeight="1" x14ac:dyDescent="0.25">
      <c r="C415" s="143">
        <v>408</v>
      </c>
      <c r="D415" s="144"/>
      <c r="E415" s="151"/>
      <c r="F415" s="145"/>
      <c r="G415" s="145"/>
      <c r="H415" s="146"/>
      <c r="I415" s="147"/>
      <c r="J415" s="153"/>
      <c r="K415" s="146"/>
      <c r="L415" s="148"/>
      <c r="M415" s="148"/>
      <c r="N415" s="179"/>
      <c r="O415" s="179"/>
      <c r="P415" s="145"/>
      <c r="Q415" s="149"/>
      <c r="R415" s="149"/>
      <c r="S415" s="152"/>
      <c r="T415" s="154"/>
    </row>
    <row r="416" spans="3:20" ht="18" customHeight="1" x14ac:dyDescent="0.25">
      <c r="C416" s="143">
        <v>409</v>
      </c>
      <c r="D416" s="144"/>
      <c r="E416" s="151"/>
      <c r="F416" s="145"/>
      <c r="G416" s="145"/>
      <c r="H416" s="146"/>
      <c r="I416" s="147"/>
      <c r="J416" s="153"/>
      <c r="K416" s="146"/>
      <c r="L416" s="148"/>
      <c r="M416" s="148"/>
      <c r="N416" s="179"/>
      <c r="O416" s="179"/>
      <c r="P416" s="145"/>
      <c r="Q416" s="149"/>
      <c r="R416" s="149"/>
      <c r="S416" s="152"/>
      <c r="T416" s="154"/>
    </row>
    <row r="417" spans="3:20" ht="18" customHeight="1" x14ac:dyDescent="0.25">
      <c r="C417" s="143">
        <v>410</v>
      </c>
      <c r="D417" s="144"/>
      <c r="E417" s="151"/>
      <c r="F417" s="145"/>
      <c r="G417" s="145"/>
      <c r="H417" s="146"/>
      <c r="I417" s="147"/>
      <c r="J417" s="153"/>
      <c r="K417" s="146"/>
      <c r="L417" s="148"/>
      <c r="M417" s="148"/>
      <c r="N417" s="179"/>
      <c r="O417" s="179"/>
      <c r="P417" s="145"/>
      <c r="Q417" s="149"/>
      <c r="R417" s="149"/>
      <c r="S417" s="152"/>
      <c r="T417" s="154"/>
    </row>
    <row r="418" spans="3:20" ht="18" customHeight="1" x14ac:dyDescent="0.25">
      <c r="C418" s="143">
        <v>411</v>
      </c>
      <c r="D418" s="144"/>
      <c r="E418" s="151"/>
      <c r="F418" s="145"/>
      <c r="G418" s="145"/>
      <c r="H418" s="146"/>
      <c r="I418" s="147"/>
      <c r="J418" s="153"/>
      <c r="K418" s="146"/>
      <c r="L418" s="148"/>
      <c r="M418" s="148"/>
      <c r="N418" s="179"/>
      <c r="O418" s="179"/>
      <c r="P418" s="145"/>
      <c r="Q418" s="149"/>
      <c r="R418" s="149"/>
      <c r="S418" s="152"/>
      <c r="T418" s="154"/>
    </row>
    <row r="419" spans="3:20" ht="18" customHeight="1" x14ac:dyDescent="0.25">
      <c r="C419" s="143">
        <v>412</v>
      </c>
      <c r="D419" s="144"/>
      <c r="E419" s="151"/>
      <c r="F419" s="145"/>
      <c r="G419" s="145"/>
      <c r="H419" s="146"/>
      <c r="I419" s="147"/>
      <c r="J419" s="153"/>
      <c r="K419" s="146"/>
      <c r="L419" s="148"/>
      <c r="M419" s="148"/>
      <c r="N419" s="179"/>
      <c r="O419" s="179"/>
      <c r="P419" s="145"/>
      <c r="Q419" s="149"/>
      <c r="R419" s="149"/>
      <c r="S419" s="152"/>
      <c r="T419" s="154"/>
    </row>
    <row r="420" spans="3:20" ht="18" customHeight="1" x14ac:dyDescent="0.25">
      <c r="C420" s="143">
        <v>413</v>
      </c>
      <c r="D420" s="144"/>
      <c r="E420" s="151"/>
      <c r="F420" s="145"/>
      <c r="G420" s="145"/>
      <c r="H420" s="146"/>
      <c r="I420" s="147"/>
      <c r="J420" s="153"/>
      <c r="K420" s="146"/>
      <c r="L420" s="148"/>
      <c r="M420" s="148"/>
      <c r="N420" s="179"/>
      <c r="O420" s="179"/>
      <c r="P420" s="145"/>
      <c r="Q420" s="149"/>
      <c r="R420" s="149"/>
      <c r="S420" s="152"/>
      <c r="T420" s="154"/>
    </row>
    <row r="421" spans="3:20" ht="18" customHeight="1" x14ac:dyDescent="0.25">
      <c r="C421" s="143">
        <v>414</v>
      </c>
      <c r="D421" s="144"/>
      <c r="E421" s="151"/>
      <c r="F421" s="145"/>
      <c r="G421" s="145"/>
      <c r="H421" s="146"/>
      <c r="I421" s="147"/>
      <c r="J421" s="153"/>
      <c r="K421" s="146"/>
      <c r="L421" s="148"/>
      <c r="M421" s="148"/>
      <c r="N421" s="179"/>
      <c r="O421" s="179"/>
      <c r="P421" s="145"/>
      <c r="Q421" s="149"/>
      <c r="R421" s="149"/>
      <c r="S421" s="152"/>
      <c r="T421" s="154"/>
    </row>
    <row r="422" spans="3:20" ht="18" customHeight="1" x14ac:dyDescent="0.25">
      <c r="C422" s="143">
        <v>415</v>
      </c>
      <c r="D422" s="144"/>
      <c r="E422" s="151"/>
      <c r="F422" s="145"/>
      <c r="G422" s="145"/>
      <c r="H422" s="146"/>
      <c r="I422" s="147"/>
      <c r="J422" s="153"/>
      <c r="K422" s="146"/>
      <c r="L422" s="148"/>
      <c r="M422" s="148"/>
      <c r="N422" s="179"/>
      <c r="O422" s="179"/>
      <c r="P422" s="145"/>
      <c r="Q422" s="149"/>
      <c r="R422" s="149"/>
      <c r="S422" s="152"/>
      <c r="T422" s="154"/>
    </row>
    <row r="423" spans="3:20" ht="18" customHeight="1" x14ac:dyDescent="0.25">
      <c r="C423" s="143">
        <v>416</v>
      </c>
      <c r="D423" s="144"/>
      <c r="E423" s="151"/>
      <c r="F423" s="145"/>
      <c r="G423" s="145"/>
      <c r="H423" s="146"/>
      <c r="I423" s="147"/>
      <c r="J423" s="153"/>
      <c r="K423" s="146"/>
      <c r="L423" s="148"/>
      <c r="M423" s="148"/>
      <c r="N423" s="179"/>
      <c r="O423" s="179"/>
      <c r="P423" s="145"/>
      <c r="Q423" s="149"/>
      <c r="R423" s="149"/>
      <c r="S423" s="152"/>
      <c r="T423" s="154"/>
    </row>
    <row r="424" spans="3:20" ht="18" customHeight="1" x14ac:dyDescent="0.25">
      <c r="C424" s="143">
        <v>417</v>
      </c>
      <c r="D424" s="144"/>
      <c r="E424" s="151"/>
      <c r="F424" s="145"/>
      <c r="G424" s="145"/>
      <c r="H424" s="146"/>
      <c r="I424" s="147"/>
      <c r="J424" s="153"/>
      <c r="K424" s="146"/>
      <c r="L424" s="148"/>
      <c r="M424" s="148"/>
      <c r="N424" s="179"/>
      <c r="O424" s="179"/>
      <c r="P424" s="145"/>
      <c r="Q424" s="149"/>
      <c r="R424" s="149"/>
      <c r="S424" s="152"/>
      <c r="T424" s="154"/>
    </row>
    <row r="425" spans="3:20" ht="18" customHeight="1" x14ac:dyDescent="0.25">
      <c r="C425" s="143">
        <v>418</v>
      </c>
      <c r="D425" s="144"/>
      <c r="E425" s="151"/>
      <c r="F425" s="145"/>
      <c r="G425" s="145"/>
      <c r="H425" s="146"/>
      <c r="I425" s="147"/>
      <c r="J425" s="153"/>
      <c r="K425" s="146"/>
      <c r="L425" s="148"/>
      <c r="M425" s="148"/>
      <c r="N425" s="179"/>
      <c r="O425" s="179"/>
      <c r="P425" s="145"/>
      <c r="Q425" s="149"/>
      <c r="R425" s="149"/>
      <c r="S425" s="152"/>
      <c r="T425" s="154"/>
    </row>
    <row r="426" spans="3:20" ht="18" customHeight="1" x14ac:dyDescent="0.25">
      <c r="C426" s="143">
        <v>419</v>
      </c>
      <c r="D426" s="144"/>
      <c r="E426" s="151"/>
      <c r="F426" s="145"/>
      <c r="G426" s="145"/>
      <c r="H426" s="146"/>
      <c r="I426" s="147"/>
      <c r="J426" s="153"/>
      <c r="K426" s="146"/>
      <c r="L426" s="148"/>
      <c r="M426" s="148"/>
      <c r="N426" s="179"/>
      <c r="O426" s="179"/>
      <c r="P426" s="145"/>
      <c r="Q426" s="149"/>
      <c r="R426" s="149"/>
      <c r="S426" s="152"/>
      <c r="T426" s="154"/>
    </row>
    <row r="427" spans="3:20" ht="18" customHeight="1" x14ac:dyDescent="0.25">
      <c r="C427" s="143">
        <v>420</v>
      </c>
      <c r="D427" s="144"/>
      <c r="E427" s="151"/>
      <c r="F427" s="145"/>
      <c r="G427" s="145"/>
      <c r="H427" s="146"/>
      <c r="I427" s="147"/>
      <c r="J427" s="153"/>
      <c r="K427" s="146"/>
      <c r="L427" s="148"/>
      <c r="M427" s="148"/>
      <c r="N427" s="179"/>
      <c r="O427" s="179"/>
      <c r="P427" s="145"/>
      <c r="Q427" s="149"/>
      <c r="R427" s="149"/>
      <c r="S427" s="152"/>
      <c r="T427" s="154"/>
    </row>
    <row r="428" spans="3:20" ht="18" customHeight="1" x14ac:dyDescent="0.25">
      <c r="C428" s="143">
        <v>421</v>
      </c>
      <c r="D428" s="144"/>
      <c r="E428" s="151"/>
      <c r="F428" s="145"/>
      <c r="G428" s="145"/>
      <c r="H428" s="146"/>
      <c r="I428" s="147"/>
      <c r="J428" s="153"/>
      <c r="K428" s="146"/>
      <c r="L428" s="148"/>
      <c r="M428" s="148"/>
      <c r="N428" s="179"/>
      <c r="O428" s="179"/>
      <c r="P428" s="145"/>
      <c r="Q428" s="149"/>
      <c r="R428" s="149"/>
      <c r="S428" s="152"/>
      <c r="T428" s="154"/>
    </row>
    <row r="429" spans="3:20" ht="18" customHeight="1" x14ac:dyDescent="0.25">
      <c r="C429" s="143">
        <v>422</v>
      </c>
      <c r="D429" s="144"/>
      <c r="E429" s="151"/>
      <c r="F429" s="145"/>
      <c r="G429" s="145"/>
      <c r="H429" s="146"/>
      <c r="I429" s="147"/>
      <c r="J429" s="153"/>
      <c r="K429" s="146"/>
      <c r="L429" s="148"/>
      <c r="M429" s="148"/>
      <c r="N429" s="179"/>
      <c r="O429" s="179"/>
      <c r="P429" s="145"/>
      <c r="Q429" s="149"/>
      <c r="R429" s="149"/>
      <c r="S429" s="152"/>
      <c r="T429" s="154"/>
    </row>
    <row r="430" spans="3:20" ht="18" customHeight="1" x14ac:dyDescent="0.25">
      <c r="C430" s="143">
        <v>423</v>
      </c>
      <c r="D430" s="144"/>
      <c r="E430" s="151"/>
      <c r="F430" s="145"/>
      <c r="G430" s="145"/>
      <c r="H430" s="146"/>
      <c r="I430" s="147"/>
      <c r="J430" s="153"/>
      <c r="K430" s="146"/>
      <c r="L430" s="148"/>
      <c r="M430" s="148"/>
      <c r="N430" s="179"/>
      <c r="O430" s="179"/>
      <c r="P430" s="145"/>
      <c r="Q430" s="149"/>
      <c r="R430" s="149"/>
      <c r="S430" s="152"/>
      <c r="T430" s="154"/>
    </row>
    <row r="431" spans="3:20" ht="18" customHeight="1" x14ac:dyDescent="0.25">
      <c r="C431" s="143">
        <v>424</v>
      </c>
      <c r="D431" s="144"/>
      <c r="E431" s="151"/>
      <c r="F431" s="145"/>
      <c r="G431" s="145"/>
      <c r="H431" s="146"/>
      <c r="I431" s="147"/>
      <c r="J431" s="153"/>
      <c r="K431" s="146"/>
      <c r="L431" s="148"/>
      <c r="M431" s="148"/>
      <c r="N431" s="179"/>
      <c r="O431" s="179"/>
      <c r="P431" s="145"/>
      <c r="Q431" s="149"/>
      <c r="R431" s="149"/>
      <c r="S431" s="152"/>
      <c r="T431" s="154"/>
    </row>
    <row r="432" spans="3:20" ht="18" customHeight="1" x14ac:dyDescent="0.25">
      <c r="C432" s="143">
        <v>425</v>
      </c>
      <c r="D432" s="144"/>
      <c r="E432" s="151"/>
      <c r="F432" s="145"/>
      <c r="G432" s="145"/>
      <c r="H432" s="146"/>
      <c r="I432" s="147"/>
      <c r="J432" s="153"/>
      <c r="K432" s="146"/>
      <c r="L432" s="148"/>
      <c r="M432" s="148"/>
      <c r="N432" s="179"/>
      <c r="O432" s="179"/>
      <c r="P432" s="145"/>
      <c r="Q432" s="149"/>
      <c r="R432" s="149"/>
      <c r="S432" s="152"/>
      <c r="T432" s="154"/>
    </row>
    <row r="433" spans="3:20" ht="18" customHeight="1" x14ac:dyDescent="0.25">
      <c r="C433" s="143">
        <v>426</v>
      </c>
      <c r="D433" s="144"/>
      <c r="E433" s="151"/>
      <c r="F433" s="145"/>
      <c r="G433" s="145"/>
      <c r="H433" s="146"/>
      <c r="I433" s="147"/>
      <c r="J433" s="153"/>
      <c r="K433" s="146"/>
      <c r="L433" s="148"/>
      <c r="M433" s="148"/>
      <c r="N433" s="179"/>
      <c r="O433" s="179"/>
      <c r="P433" s="145"/>
      <c r="Q433" s="149"/>
      <c r="R433" s="149"/>
      <c r="S433" s="152"/>
      <c r="T433" s="154"/>
    </row>
    <row r="434" spans="3:20" ht="18" customHeight="1" x14ac:dyDescent="0.25">
      <c r="C434" s="143">
        <v>427</v>
      </c>
      <c r="D434" s="144"/>
      <c r="E434" s="151"/>
      <c r="F434" s="145"/>
      <c r="G434" s="145"/>
      <c r="H434" s="146"/>
      <c r="I434" s="147"/>
      <c r="J434" s="153"/>
      <c r="K434" s="146"/>
      <c r="L434" s="148"/>
      <c r="M434" s="148"/>
      <c r="N434" s="179"/>
      <c r="O434" s="179"/>
      <c r="P434" s="145"/>
      <c r="Q434" s="149"/>
      <c r="R434" s="149"/>
      <c r="S434" s="152"/>
      <c r="T434" s="154"/>
    </row>
    <row r="435" spans="3:20" ht="18" customHeight="1" x14ac:dyDescent="0.25">
      <c r="C435" s="143">
        <v>428</v>
      </c>
      <c r="D435" s="144"/>
      <c r="E435" s="151"/>
      <c r="F435" s="145"/>
      <c r="G435" s="145"/>
      <c r="H435" s="146"/>
      <c r="I435" s="147"/>
      <c r="J435" s="153"/>
      <c r="K435" s="146"/>
      <c r="L435" s="148"/>
      <c r="M435" s="148"/>
      <c r="N435" s="179"/>
      <c r="O435" s="179"/>
      <c r="P435" s="145"/>
      <c r="Q435" s="149"/>
      <c r="R435" s="149"/>
      <c r="S435" s="152"/>
      <c r="T435" s="154"/>
    </row>
    <row r="436" spans="3:20" ht="18" customHeight="1" x14ac:dyDescent="0.25">
      <c r="C436" s="143">
        <v>429</v>
      </c>
      <c r="D436" s="144"/>
      <c r="E436" s="151"/>
      <c r="F436" s="145"/>
      <c r="G436" s="145"/>
      <c r="H436" s="146"/>
      <c r="I436" s="147"/>
      <c r="J436" s="153"/>
      <c r="K436" s="146"/>
      <c r="L436" s="148"/>
      <c r="M436" s="148"/>
      <c r="N436" s="179"/>
      <c r="O436" s="179"/>
      <c r="P436" s="145"/>
      <c r="Q436" s="149"/>
      <c r="R436" s="149"/>
      <c r="S436" s="152"/>
      <c r="T436" s="154"/>
    </row>
    <row r="437" spans="3:20" ht="18" customHeight="1" x14ac:dyDescent="0.25">
      <c r="C437" s="143">
        <v>430</v>
      </c>
      <c r="D437" s="144"/>
      <c r="E437" s="151"/>
      <c r="F437" s="145"/>
      <c r="G437" s="145"/>
      <c r="H437" s="146"/>
      <c r="I437" s="147"/>
      <c r="J437" s="153"/>
      <c r="K437" s="146"/>
      <c r="L437" s="148"/>
      <c r="M437" s="148"/>
      <c r="N437" s="179"/>
      <c r="O437" s="179"/>
      <c r="P437" s="145"/>
      <c r="Q437" s="149"/>
      <c r="R437" s="149"/>
      <c r="S437" s="152"/>
      <c r="T437" s="154"/>
    </row>
    <row r="438" spans="3:20" ht="18" customHeight="1" x14ac:dyDescent="0.25">
      <c r="C438" s="143">
        <v>431</v>
      </c>
      <c r="D438" s="144"/>
      <c r="E438" s="151"/>
      <c r="F438" s="145"/>
      <c r="G438" s="145"/>
      <c r="H438" s="146"/>
      <c r="I438" s="147"/>
      <c r="J438" s="153"/>
      <c r="K438" s="146"/>
      <c r="L438" s="148"/>
      <c r="M438" s="148"/>
      <c r="N438" s="179"/>
      <c r="O438" s="179"/>
      <c r="P438" s="145"/>
      <c r="Q438" s="149"/>
      <c r="R438" s="149"/>
      <c r="S438" s="152"/>
      <c r="T438" s="154"/>
    </row>
    <row r="439" spans="3:20" ht="18" customHeight="1" x14ac:dyDescent="0.25">
      <c r="C439" s="143">
        <v>432</v>
      </c>
      <c r="D439" s="144"/>
      <c r="E439" s="151"/>
      <c r="F439" s="145"/>
      <c r="G439" s="145"/>
      <c r="H439" s="146"/>
      <c r="I439" s="147"/>
      <c r="J439" s="153"/>
      <c r="K439" s="146"/>
      <c r="L439" s="148"/>
      <c r="M439" s="148"/>
      <c r="N439" s="179"/>
      <c r="O439" s="179"/>
      <c r="P439" s="145"/>
      <c r="Q439" s="149"/>
      <c r="R439" s="149"/>
      <c r="S439" s="152"/>
      <c r="T439" s="154"/>
    </row>
    <row r="440" spans="3:20" ht="18" customHeight="1" x14ac:dyDescent="0.25">
      <c r="C440" s="143">
        <v>433</v>
      </c>
      <c r="D440" s="144"/>
      <c r="E440" s="151"/>
      <c r="F440" s="145"/>
      <c r="G440" s="145"/>
      <c r="H440" s="146"/>
      <c r="I440" s="147"/>
      <c r="J440" s="153"/>
      <c r="K440" s="146"/>
      <c r="L440" s="148"/>
      <c r="M440" s="148"/>
      <c r="N440" s="179"/>
      <c r="O440" s="179"/>
      <c r="P440" s="145"/>
      <c r="Q440" s="149"/>
      <c r="R440" s="149"/>
      <c r="S440" s="152"/>
      <c r="T440" s="154"/>
    </row>
    <row r="441" spans="3:20" ht="18" customHeight="1" x14ac:dyDescent="0.25">
      <c r="C441" s="143">
        <v>434</v>
      </c>
      <c r="D441" s="144"/>
      <c r="E441" s="151"/>
      <c r="F441" s="145"/>
      <c r="G441" s="145"/>
      <c r="H441" s="146"/>
      <c r="I441" s="147"/>
      <c r="J441" s="153"/>
      <c r="K441" s="146"/>
      <c r="L441" s="148"/>
      <c r="M441" s="148"/>
      <c r="N441" s="179"/>
      <c r="O441" s="179"/>
      <c r="P441" s="145"/>
      <c r="Q441" s="149"/>
      <c r="R441" s="149"/>
      <c r="S441" s="152"/>
      <c r="T441" s="154"/>
    </row>
    <row r="442" spans="3:20" ht="18" customHeight="1" x14ac:dyDescent="0.25">
      <c r="C442" s="143">
        <v>435</v>
      </c>
      <c r="D442" s="144"/>
      <c r="E442" s="151"/>
      <c r="F442" s="145"/>
      <c r="G442" s="145"/>
      <c r="H442" s="146"/>
      <c r="I442" s="147"/>
      <c r="J442" s="153"/>
      <c r="K442" s="146"/>
      <c r="L442" s="148"/>
      <c r="M442" s="148"/>
      <c r="N442" s="179"/>
      <c r="O442" s="179"/>
      <c r="P442" s="145"/>
      <c r="Q442" s="149"/>
      <c r="R442" s="149"/>
      <c r="S442" s="152"/>
      <c r="T442" s="154"/>
    </row>
    <row r="443" spans="3:20" ht="18" customHeight="1" x14ac:dyDescent="0.25">
      <c r="C443" s="143">
        <v>436</v>
      </c>
      <c r="D443" s="144"/>
      <c r="E443" s="151"/>
      <c r="F443" s="145"/>
      <c r="G443" s="145"/>
      <c r="H443" s="146"/>
      <c r="I443" s="147"/>
      <c r="J443" s="153"/>
      <c r="K443" s="146"/>
      <c r="L443" s="148"/>
      <c r="M443" s="148"/>
      <c r="N443" s="179"/>
      <c r="O443" s="179"/>
      <c r="P443" s="145"/>
      <c r="Q443" s="149"/>
      <c r="R443" s="149"/>
      <c r="S443" s="152"/>
      <c r="T443" s="154"/>
    </row>
    <row r="444" spans="3:20" ht="18" customHeight="1" x14ac:dyDescent="0.25">
      <c r="C444" s="143">
        <v>437</v>
      </c>
      <c r="D444" s="144"/>
      <c r="E444" s="151"/>
      <c r="F444" s="145"/>
      <c r="G444" s="145"/>
      <c r="H444" s="146"/>
      <c r="I444" s="147"/>
      <c r="J444" s="153"/>
      <c r="K444" s="146"/>
      <c r="L444" s="148"/>
      <c r="M444" s="148"/>
      <c r="N444" s="179"/>
      <c r="O444" s="179"/>
      <c r="P444" s="145"/>
      <c r="Q444" s="149"/>
      <c r="R444" s="149"/>
      <c r="S444" s="152"/>
      <c r="T444" s="154"/>
    </row>
    <row r="445" spans="3:20" ht="18" customHeight="1" x14ac:dyDescent="0.25">
      <c r="C445" s="143">
        <v>438</v>
      </c>
      <c r="D445" s="144"/>
      <c r="E445" s="151"/>
      <c r="F445" s="145"/>
      <c r="G445" s="145"/>
      <c r="H445" s="146"/>
      <c r="I445" s="147"/>
      <c r="J445" s="153"/>
      <c r="K445" s="146"/>
      <c r="L445" s="148"/>
      <c r="M445" s="148"/>
      <c r="N445" s="179"/>
      <c r="O445" s="179"/>
      <c r="P445" s="145"/>
      <c r="Q445" s="149"/>
      <c r="R445" s="149"/>
      <c r="S445" s="152"/>
      <c r="T445" s="154"/>
    </row>
    <row r="446" spans="3:20" ht="18" customHeight="1" x14ac:dyDescent="0.25">
      <c r="C446" s="143">
        <v>439</v>
      </c>
      <c r="D446" s="144"/>
      <c r="E446" s="151"/>
      <c r="F446" s="145"/>
      <c r="G446" s="145"/>
      <c r="H446" s="146"/>
      <c r="I446" s="147"/>
      <c r="J446" s="153"/>
      <c r="K446" s="146"/>
      <c r="L446" s="148"/>
      <c r="M446" s="148"/>
      <c r="N446" s="179"/>
      <c r="O446" s="179"/>
      <c r="P446" s="145"/>
      <c r="Q446" s="149"/>
      <c r="R446" s="149"/>
      <c r="S446" s="152"/>
      <c r="T446" s="154"/>
    </row>
    <row r="447" spans="3:20" ht="18" customHeight="1" x14ac:dyDescent="0.25">
      <c r="C447" s="143">
        <v>440</v>
      </c>
      <c r="D447" s="144"/>
      <c r="E447" s="151"/>
      <c r="F447" s="145"/>
      <c r="G447" s="145"/>
      <c r="H447" s="146"/>
      <c r="I447" s="147"/>
      <c r="J447" s="153"/>
      <c r="K447" s="146"/>
      <c r="L447" s="148"/>
      <c r="M447" s="148"/>
      <c r="N447" s="179"/>
      <c r="O447" s="179"/>
      <c r="P447" s="145"/>
      <c r="Q447" s="149"/>
      <c r="R447" s="149"/>
      <c r="S447" s="152"/>
      <c r="T447" s="154"/>
    </row>
    <row r="448" spans="3:20" ht="18" customHeight="1" x14ac:dyDescent="0.25">
      <c r="C448" s="143">
        <v>441</v>
      </c>
      <c r="D448" s="144"/>
      <c r="E448" s="151"/>
      <c r="F448" s="145"/>
      <c r="G448" s="145"/>
      <c r="H448" s="146"/>
      <c r="I448" s="147"/>
      <c r="J448" s="153"/>
      <c r="K448" s="146"/>
      <c r="L448" s="148"/>
      <c r="M448" s="148"/>
      <c r="N448" s="179"/>
      <c r="O448" s="179"/>
      <c r="P448" s="145"/>
      <c r="Q448" s="149"/>
      <c r="R448" s="149"/>
      <c r="S448" s="152"/>
      <c r="T448" s="154"/>
    </row>
    <row r="449" spans="3:20" ht="18" customHeight="1" x14ac:dyDescent="0.25">
      <c r="C449" s="143">
        <v>442</v>
      </c>
      <c r="D449" s="144"/>
      <c r="E449" s="151"/>
      <c r="F449" s="145"/>
      <c r="G449" s="145"/>
      <c r="H449" s="146"/>
      <c r="I449" s="147"/>
      <c r="J449" s="153"/>
      <c r="K449" s="146"/>
      <c r="L449" s="148"/>
      <c r="M449" s="148"/>
      <c r="N449" s="179"/>
      <c r="O449" s="179"/>
      <c r="P449" s="145"/>
      <c r="Q449" s="149"/>
      <c r="R449" s="149"/>
      <c r="S449" s="152"/>
      <c r="T449" s="154"/>
    </row>
    <row r="450" spans="3:20" ht="18" customHeight="1" x14ac:dyDescent="0.25">
      <c r="C450" s="143">
        <v>443</v>
      </c>
      <c r="D450" s="144"/>
      <c r="E450" s="151"/>
      <c r="F450" s="145"/>
      <c r="G450" s="145"/>
      <c r="H450" s="146"/>
      <c r="I450" s="147"/>
      <c r="J450" s="153"/>
      <c r="K450" s="146"/>
      <c r="L450" s="148"/>
      <c r="M450" s="148"/>
      <c r="N450" s="179"/>
      <c r="O450" s="179"/>
      <c r="P450" s="145"/>
      <c r="Q450" s="149"/>
      <c r="R450" s="149"/>
      <c r="S450" s="152"/>
      <c r="T450" s="154"/>
    </row>
    <row r="451" spans="3:20" ht="18" customHeight="1" x14ac:dyDescent="0.25">
      <c r="C451" s="143">
        <v>444</v>
      </c>
      <c r="D451" s="144"/>
      <c r="E451" s="151"/>
      <c r="F451" s="145"/>
      <c r="G451" s="145"/>
      <c r="H451" s="146"/>
      <c r="I451" s="147"/>
      <c r="J451" s="153"/>
      <c r="K451" s="146"/>
      <c r="L451" s="148"/>
      <c r="M451" s="148"/>
      <c r="N451" s="179"/>
      <c r="O451" s="179"/>
      <c r="P451" s="145"/>
      <c r="Q451" s="149"/>
      <c r="R451" s="149"/>
      <c r="S451" s="152"/>
      <c r="T451" s="154"/>
    </row>
    <row r="452" spans="3:20" ht="18" customHeight="1" x14ac:dyDescent="0.25">
      <c r="C452" s="143">
        <v>445</v>
      </c>
      <c r="D452" s="144"/>
      <c r="E452" s="151"/>
      <c r="F452" s="145"/>
      <c r="G452" s="145"/>
      <c r="H452" s="146"/>
      <c r="I452" s="147"/>
      <c r="J452" s="153"/>
      <c r="K452" s="146"/>
      <c r="L452" s="148"/>
      <c r="M452" s="148"/>
      <c r="N452" s="179"/>
      <c r="O452" s="179"/>
      <c r="P452" s="145"/>
      <c r="Q452" s="149"/>
      <c r="R452" s="149"/>
      <c r="S452" s="152"/>
      <c r="T452" s="154"/>
    </row>
    <row r="453" spans="3:20" ht="18" customHeight="1" x14ac:dyDescent="0.25">
      <c r="C453" s="143">
        <v>446</v>
      </c>
      <c r="D453" s="144"/>
      <c r="E453" s="151"/>
      <c r="F453" s="145"/>
      <c r="G453" s="145"/>
      <c r="H453" s="146"/>
      <c r="I453" s="147"/>
      <c r="J453" s="153"/>
      <c r="K453" s="146"/>
      <c r="L453" s="148"/>
      <c r="M453" s="148"/>
      <c r="N453" s="179"/>
      <c r="O453" s="179"/>
      <c r="P453" s="145"/>
      <c r="Q453" s="149"/>
      <c r="R453" s="149"/>
      <c r="S453" s="152"/>
      <c r="T453" s="154"/>
    </row>
    <row r="454" spans="3:20" ht="18" customHeight="1" x14ac:dyDescent="0.25">
      <c r="C454" s="143">
        <v>447</v>
      </c>
      <c r="D454" s="144"/>
      <c r="E454" s="151"/>
      <c r="F454" s="145"/>
      <c r="G454" s="145"/>
      <c r="H454" s="146"/>
      <c r="I454" s="147"/>
      <c r="J454" s="153"/>
      <c r="K454" s="146"/>
      <c r="L454" s="148"/>
      <c r="M454" s="148"/>
      <c r="N454" s="179"/>
      <c r="O454" s="179"/>
      <c r="P454" s="145"/>
      <c r="Q454" s="149"/>
      <c r="R454" s="149"/>
      <c r="S454" s="152"/>
      <c r="T454" s="154"/>
    </row>
    <row r="455" spans="3:20" ht="18" customHeight="1" x14ac:dyDescent="0.25">
      <c r="C455" s="143">
        <v>448</v>
      </c>
      <c r="D455" s="144"/>
      <c r="E455" s="151"/>
      <c r="F455" s="145"/>
      <c r="G455" s="145"/>
      <c r="H455" s="146"/>
      <c r="I455" s="147"/>
      <c r="J455" s="153"/>
      <c r="K455" s="146"/>
      <c r="L455" s="148"/>
      <c r="M455" s="148"/>
      <c r="N455" s="179"/>
      <c r="O455" s="179"/>
      <c r="P455" s="145"/>
      <c r="Q455" s="149"/>
      <c r="R455" s="149"/>
      <c r="S455" s="152"/>
      <c r="T455" s="154"/>
    </row>
    <row r="456" spans="3:20" ht="18" customHeight="1" x14ac:dyDescent="0.25">
      <c r="C456" s="143">
        <v>449</v>
      </c>
      <c r="D456" s="144"/>
      <c r="E456" s="151"/>
      <c r="F456" s="145"/>
      <c r="G456" s="145"/>
      <c r="H456" s="146"/>
      <c r="I456" s="147"/>
      <c r="J456" s="153"/>
      <c r="K456" s="146"/>
      <c r="L456" s="148"/>
      <c r="M456" s="148"/>
      <c r="N456" s="179"/>
      <c r="O456" s="179"/>
      <c r="P456" s="145"/>
      <c r="Q456" s="149"/>
      <c r="R456" s="149"/>
      <c r="S456" s="152"/>
      <c r="T456" s="154"/>
    </row>
    <row r="457" spans="3:20" ht="18" customHeight="1" x14ac:dyDescent="0.25">
      <c r="C457" s="143">
        <v>450</v>
      </c>
      <c r="D457" s="144"/>
      <c r="E457" s="151"/>
      <c r="F457" s="145"/>
      <c r="G457" s="145"/>
      <c r="H457" s="146"/>
      <c r="I457" s="147"/>
      <c r="J457" s="153"/>
      <c r="K457" s="146"/>
      <c r="L457" s="148"/>
      <c r="M457" s="148"/>
      <c r="N457" s="179"/>
      <c r="O457" s="179"/>
      <c r="P457" s="145"/>
      <c r="Q457" s="149"/>
      <c r="R457" s="149"/>
      <c r="S457" s="152"/>
      <c r="T457" s="154"/>
    </row>
    <row r="458" spans="3:20" ht="18" customHeight="1" x14ac:dyDescent="0.25">
      <c r="C458" s="143">
        <v>451</v>
      </c>
      <c r="D458" s="144"/>
      <c r="E458" s="151"/>
      <c r="F458" s="145"/>
      <c r="G458" s="145"/>
      <c r="H458" s="146"/>
      <c r="I458" s="147"/>
      <c r="J458" s="153"/>
      <c r="K458" s="146"/>
      <c r="L458" s="148"/>
      <c r="M458" s="148"/>
      <c r="N458" s="179"/>
      <c r="O458" s="179"/>
      <c r="P458" s="145"/>
      <c r="Q458" s="149"/>
      <c r="R458" s="149"/>
      <c r="S458" s="152"/>
      <c r="T458" s="154"/>
    </row>
    <row r="459" spans="3:20" ht="18" customHeight="1" x14ac:dyDescent="0.25">
      <c r="C459" s="143">
        <v>452</v>
      </c>
      <c r="D459" s="144"/>
      <c r="E459" s="151"/>
      <c r="F459" s="145"/>
      <c r="G459" s="145"/>
      <c r="H459" s="146"/>
      <c r="I459" s="147"/>
      <c r="J459" s="153"/>
      <c r="K459" s="146"/>
      <c r="L459" s="148"/>
      <c r="M459" s="148"/>
      <c r="N459" s="179"/>
      <c r="O459" s="179"/>
      <c r="P459" s="145"/>
      <c r="Q459" s="149"/>
      <c r="R459" s="149"/>
      <c r="S459" s="152"/>
      <c r="T459" s="154"/>
    </row>
    <row r="460" spans="3:20" ht="18" customHeight="1" x14ac:dyDescent="0.25">
      <c r="C460" s="143">
        <v>453</v>
      </c>
      <c r="D460" s="144"/>
      <c r="E460" s="151"/>
      <c r="F460" s="145"/>
      <c r="G460" s="145"/>
      <c r="H460" s="146"/>
      <c r="I460" s="147"/>
      <c r="J460" s="153"/>
      <c r="K460" s="146"/>
      <c r="L460" s="148"/>
      <c r="M460" s="148"/>
      <c r="N460" s="179"/>
      <c r="O460" s="179"/>
      <c r="P460" s="145"/>
      <c r="Q460" s="149"/>
      <c r="R460" s="149"/>
      <c r="S460" s="152"/>
      <c r="T460" s="154"/>
    </row>
    <row r="461" spans="3:20" ht="18" customHeight="1" x14ac:dyDescent="0.25">
      <c r="C461" s="143">
        <v>454</v>
      </c>
      <c r="D461" s="144"/>
      <c r="E461" s="151"/>
      <c r="F461" s="145"/>
      <c r="G461" s="145"/>
      <c r="H461" s="146"/>
      <c r="I461" s="147"/>
      <c r="J461" s="153"/>
      <c r="K461" s="146"/>
      <c r="L461" s="148"/>
      <c r="M461" s="148"/>
      <c r="N461" s="179"/>
      <c r="O461" s="179"/>
      <c r="P461" s="145"/>
      <c r="Q461" s="149"/>
      <c r="R461" s="149"/>
      <c r="S461" s="152"/>
      <c r="T461" s="154"/>
    </row>
    <row r="462" spans="3:20" ht="18" customHeight="1" x14ac:dyDescent="0.25">
      <c r="C462" s="143">
        <v>455</v>
      </c>
      <c r="D462" s="144"/>
      <c r="E462" s="151"/>
      <c r="F462" s="145"/>
      <c r="G462" s="145"/>
      <c r="H462" s="146"/>
      <c r="I462" s="147"/>
      <c r="J462" s="153"/>
      <c r="K462" s="146"/>
      <c r="L462" s="148"/>
      <c r="M462" s="148"/>
      <c r="N462" s="179"/>
      <c r="O462" s="179"/>
      <c r="P462" s="145"/>
      <c r="Q462" s="149"/>
      <c r="R462" s="149"/>
      <c r="S462" s="152"/>
      <c r="T462" s="154"/>
    </row>
    <row r="463" spans="3:20" ht="18" customHeight="1" x14ac:dyDescent="0.25">
      <c r="C463" s="143">
        <v>456</v>
      </c>
      <c r="D463" s="144"/>
      <c r="E463" s="151"/>
      <c r="F463" s="145"/>
      <c r="G463" s="145"/>
      <c r="H463" s="146"/>
      <c r="I463" s="147"/>
      <c r="J463" s="153"/>
      <c r="K463" s="146"/>
      <c r="L463" s="148"/>
      <c r="M463" s="148"/>
      <c r="N463" s="179"/>
      <c r="O463" s="179"/>
      <c r="P463" s="145"/>
      <c r="Q463" s="149"/>
      <c r="R463" s="149"/>
      <c r="S463" s="152"/>
      <c r="T463" s="154"/>
    </row>
    <row r="464" spans="3:20" ht="18" customHeight="1" x14ac:dyDescent="0.25">
      <c r="C464" s="143">
        <v>457</v>
      </c>
      <c r="D464" s="144"/>
      <c r="E464" s="151"/>
      <c r="F464" s="145"/>
      <c r="G464" s="145"/>
      <c r="H464" s="146"/>
      <c r="I464" s="147"/>
      <c r="J464" s="153"/>
      <c r="K464" s="146"/>
      <c r="L464" s="148"/>
      <c r="M464" s="148"/>
      <c r="N464" s="179"/>
      <c r="O464" s="179"/>
      <c r="P464" s="145"/>
      <c r="Q464" s="149"/>
      <c r="R464" s="149"/>
      <c r="S464" s="152"/>
      <c r="T464" s="154"/>
    </row>
    <row r="465" spans="3:20" ht="18" customHeight="1" x14ac:dyDescent="0.25">
      <c r="C465" s="143">
        <v>458</v>
      </c>
      <c r="D465" s="144"/>
      <c r="E465" s="151"/>
      <c r="F465" s="145"/>
      <c r="G465" s="145"/>
      <c r="H465" s="146"/>
      <c r="I465" s="147"/>
      <c r="J465" s="153"/>
      <c r="K465" s="146"/>
      <c r="L465" s="148"/>
      <c r="M465" s="148"/>
      <c r="N465" s="179"/>
      <c r="O465" s="179"/>
      <c r="P465" s="145"/>
      <c r="Q465" s="149"/>
      <c r="R465" s="149"/>
      <c r="S465" s="152"/>
      <c r="T465" s="154"/>
    </row>
    <row r="466" spans="3:20" ht="18" customHeight="1" x14ac:dyDescent="0.25">
      <c r="C466" s="143">
        <v>459</v>
      </c>
      <c r="D466" s="144"/>
      <c r="E466" s="151"/>
      <c r="F466" s="145"/>
      <c r="G466" s="145"/>
      <c r="H466" s="146"/>
      <c r="I466" s="147"/>
      <c r="J466" s="153"/>
      <c r="K466" s="146"/>
      <c r="L466" s="148"/>
      <c r="M466" s="148"/>
      <c r="N466" s="179"/>
      <c r="O466" s="179"/>
      <c r="P466" s="145"/>
      <c r="Q466" s="149"/>
      <c r="R466" s="149"/>
      <c r="S466" s="152"/>
      <c r="T466" s="154"/>
    </row>
    <row r="467" spans="3:20" ht="18" customHeight="1" x14ac:dyDescent="0.25">
      <c r="C467" s="143">
        <v>460</v>
      </c>
      <c r="D467" s="144"/>
      <c r="E467" s="151"/>
      <c r="F467" s="145"/>
      <c r="G467" s="145"/>
      <c r="H467" s="146"/>
      <c r="I467" s="147"/>
      <c r="J467" s="153"/>
      <c r="K467" s="146"/>
      <c r="L467" s="148"/>
      <c r="M467" s="148"/>
      <c r="N467" s="179"/>
      <c r="O467" s="179"/>
      <c r="P467" s="145"/>
      <c r="Q467" s="149"/>
      <c r="R467" s="149"/>
      <c r="S467" s="152"/>
      <c r="T467" s="154"/>
    </row>
    <row r="468" spans="3:20" ht="18" customHeight="1" x14ac:dyDescent="0.25">
      <c r="C468" s="143">
        <v>461</v>
      </c>
      <c r="D468" s="144"/>
      <c r="E468" s="151"/>
      <c r="F468" s="145"/>
      <c r="G468" s="145"/>
      <c r="H468" s="146"/>
      <c r="I468" s="147"/>
      <c r="J468" s="153"/>
      <c r="K468" s="146"/>
      <c r="L468" s="148"/>
      <c r="M468" s="148"/>
      <c r="N468" s="179"/>
      <c r="O468" s="179"/>
      <c r="P468" s="145"/>
      <c r="Q468" s="149"/>
      <c r="R468" s="149"/>
      <c r="S468" s="152"/>
      <c r="T468" s="154"/>
    </row>
    <row r="469" spans="3:20" ht="18" customHeight="1" x14ac:dyDescent="0.25">
      <c r="C469" s="143">
        <v>462</v>
      </c>
      <c r="D469" s="144"/>
      <c r="E469" s="151"/>
      <c r="F469" s="145"/>
      <c r="G469" s="145"/>
      <c r="H469" s="146"/>
      <c r="I469" s="147"/>
      <c r="J469" s="153"/>
      <c r="K469" s="146"/>
      <c r="L469" s="148"/>
      <c r="M469" s="148"/>
      <c r="N469" s="179"/>
      <c r="O469" s="179"/>
      <c r="P469" s="145"/>
      <c r="Q469" s="149"/>
      <c r="R469" s="149"/>
      <c r="S469" s="152"/>
      <c r="T469" s="154"/>
    </row>
    <row r="470" spans="3:20" ht="18" customHeight="1" x14ac:dyDescent="0.25">
      <c r="C470" s="143">
        <v>463</v>
      </c>
      <c r="D470" s="144"/>
      <c r="E470" s="151"/>
      <c r="F470" s="145"/>
      <c r="G470" s="145"/>
      <c r="H470" s="146"/>
      <c r="I470" s="147"/>
      <c r="J470" s="153"/>
      <c r="K470" s="146"/>
      <c r="L470" s="148"/>
      <c r="M470" s="148"/>
      <c r="N470" s="179"/>
      <c r="O470" s="179"/>
      <c r="P470" s="145"/>
      <c r="Q470" s="149"/>
      <c r="R470" s="149"/>
      <c r="S470" s="152"/>
      <c r="T470" s="154"/>
    </row>
    <row r="471" spans="3:20" ht="18" customHeight="1" x14ac:dyDescent="0.25">
      <c r="C471" s="143">
        <v>464</v>
      </c>
      <c r="D471" s="144"/>
      <c r="E471" s="151"/>
      <c r="F471" s="145"/>
      <c r="G471" s="145"/>
      <c r="H471" s="146"/>
      <c r="I471" s="147"/>
      <c r="J471" s="153"/>
      <c r="K471" s="146"/>
      <c r="L471" s="148"/>
      <c r="M471" s="148"/>
      <c r="N471" s="179"/>
      <c r="O471" s="179"/>
      <c r="P471" s="145"/>
      <c r="Q471" s="149"/>
      <c r="R471" s="149"/>
      <c r="S471" s="152"/>
      <c r="T471" s="154"/>
    </row>
    <row r="472" spans="3:20" ht="18" customHeight="1" x14ac:dyDescent="0.25">
      <c r="C472" s="143">
        <v>465</v>
      </c>
      <c r="D472" s="144"/>
      <c r="E472" s="151"/>
      <c r="F472" s="145"/>
      <c r="G472" s="145"/>
      <c r="H472" s="146"/>
      <c r="I472" s="147"/>
      <c r="J472" s="153"/>
      <c r="K472" s="146"/>
      <c r="L472" s="148"/>
      <c r="M472" s="148"/>
      <c r="N472" s="179"/>
      <c r="O472" s="179"/>
      <c r="P472" s="145"/>
      <c r="Q472" s="149"/>
      <c r="R472" s="149"/>
      <c r="S472" s="152"/>
      <c r="T472" s="154"/>
    </row>
    <row r="473" spans="3:20" ht="18" customHeight="1" x14ac:dyDescent="0.25">
      <c r="C473" s="143">
        <v>466</v>
      </c>
      <c r="D473" s="144"/>
      <c r="E473" s="151"/>
      <c r="F473" s="145"/>
      <c r="G473" s="145"/>
      <c r="H473" s="146"/>
      <c r="I473" s="147"/>
      <c r="J473" s="153"/>
      <c r="K473" s="146"/>
      <c r="L473" s="148"/>
      <c r="M473" s="148"/>
      <c r="N473" s="179"/>
      <c r="O473" s="179"/>
      <c r="P473" s="145"/>
      <c r="Q473" s="149"/>
      <c r="R473" s="149"/>
      <c r="S473" s="152"/>
      <c r="T473" s="154"/>
    </row>
    <row r="474" spans="3:20" ht="18" customHeight="1" x14ac:dyDescent="0.25">
      <c r="C474" s="143">
        <v>467</v>
      </c>
      <c r="D474" s="144"/>
      <c r="E474" s="151"/>
      <c r="F474" s="145"/>
      <c r="G474" s="145"/>
      <c r="H474" s="146"/>
      <c r="I474" s="147"/>
      <c r="J474" s="153"/>
      <c r="K474" s="146"/>
      <c r="L474" s="148"/>
      <c r="M474" s="148"/>
      <c r="N474" s="179"/>
      <c r="O474" s="179"/>
      <c r="P474" s="145"/>
      <c r="Q474" s="149"/>
      <c r="R474" s="149"/>
      <c r="S474" s="152"/>
      <c r="T474" s="154"/>
    </row>
    <row r="475" spans="3:20" ht="18" customHeight="1" x14ac:dyDescent="0.25">
      <c r="C475" s="143">
        <v>468</v>
      </c>
      <c r="D475" s="144"/>
      <c r="E475" s="151"/>
      <c r="F475" s="145"/>
      <c r="G475" s="145"/>
      <c r="H475" s="146"/>
      <c r="I475" s="147"/>
      <c r="J475" s="153"/>
      <c r="K475" s="146"/>
      <c r="L475" s="148"/>
      <c r="M475" s="148"/>
      <c r="N475" s="179"/>
      <c r="O475" s="179"/>
      <c r="P475" s="145"/>
      <c r="Q475" s="149"/>
      <c r="R475" s="149"/>
      <c r="S475" s="152"/>
      <c r="T475" s="154"/>
    </row>
    <row r="476" spans="3:20" ht="18" customHeight="1" x14ac:dyDescent="0.25">
      <c r="C476" s="143">
        <v>469</v>
      </c>
      <c r="D476" s="144"/>
      <c r="E476" s="151"/>
      <c r="F476" s="145"/>
      <c r="G476" s="145"/>
      <c r="H476" s="146"/>
      <c r="I476" s="147"/>
      <c r="J476" s="153"/>
      <c r="K476" s="146"/>
      <c r="L476" s="148"/>
      <c r="M476" s="148"/>
      <c r="N476" s="179"/>
      <c r="O476" s="179"/>
      <c r="P476" s="145"/>
      <c r="Q476" s="149"/>
      <c r="R476" s="149"/>
      <c r="S476" s="152"/>
      <c r="T476" s="154"/>
    </row>
    <row r="477" spans="3:20" ht="18" customHeight="1" x14ac:dyDescent="0.25">
      <c r="C477" s="143">
        <v>470</v>
      </c>
      <c r="D477" s="144"/>
      <c r="E477" s="151"/>
      <c r="F477" s="145"/>
      <c r="G477" s="145"/>
      <c r="H477" s="146"/>
      <c r="I477" s="147"/>
      <c r="J477" s="153"/>
      <c r="K477" s="146"/>
      <c r="L477" s="148"/>
      <c r="M477" s="148"/>
      <c r="N477" s="179"/>
      <c r="O477" s="179"/>
      <c r="P477" s="145"/>
      <c r="Q477" s="149"/>
      <c r="R477" s="149"/>
      <c r="S477" s="152"/>
      <c r="T477" s="154"/>
    </row>
    <row r="478" spans="3:20" ht="18" customHeight="1" x14ac:dyDescent="0.25">
      <c r="C478" s="143">
        <v>471</v>
      </c>
      <c r="D478" s="144"/>
      <c r="E478" s="151"/>
      <c r="F478" s="145"/>
      <c r="G478" s="145"/>
      <c r="H478" s="146"/>
      <c r="I478" s="147"/>
      <c r="J478" s="153"/>
      <c r="K478" s="146"/>
      <c r="L478" s="148"/>
      <c r="M478" s="148"/>
      <c r="N478" s="179"/>
      <c r="O478" s="179"/>
      <c r="P478" s="145"/>
      <c r="Q478" s="149"/>
      <c r="R478" s="149"/>
      <c r="S478" s="152"/>
      <c r="T478" s="154"/>
    </row>
    <row r="479" spans="3:20" ht="18" customHeight="1" x14ac:dyDescent="0.25">
      <c r="C479" s="143">
        <v>472</v>
      </c>
      <c r="D479" s="144"/>
      <c r="E479" s="151"/>
      <c r="F479" s="145"/>
      <c r="G479" s="145"/>
      <c r="H479" s="146"/>
      <c r="I479" s="147"/>
      <c r="J479" s="153"/>
      <c r="K479" s="146"/>
      <c r="L479" s="148"/>
      <c r="M479" s="148"/>
      <c r="N479" s="179"/>
      <c r="O479" s="179"/>
      <c r="P479" s="145"/>
      <c r="Q479" s="149"/>
      <c r="R479" s="149"/>
      <c r="S479" s="152"/>
      <c r="T479" s="154"/>
    </row>
    <row r="480" spans="3:20" ht="18" customHeight="1" x14ac:dyDescent="0.25">
      <c r="C480" s="143">
        <v>473</v>
      </c>
      <c r="D480" s="144"/>
      <c r="E480" s="151"/>
      <c r="F480" s="145"/>
      <c r="G480" s="145"/>
      <c r="H480" s="146"/>
      <c r="I480" s="147"/>
      <c r="J480" s="153"/>
      <c r="K480" s="146"/>
      <c r="L480" s="148"/>
      <c r="M480" s="148"/>
      <c r="N480" s="179"/>
      <c r="O480" s="179"/>
      <c r="P480" s="145"/>
      <c r="Q480" s="149"/>
      <c r="R480" s="149"/>
      <c r="S480" s="152"/>
      <c r="T480" s="154"/>
    </row>
    <row r="481" spans="3:20" ht="18" customHeight="1" x14ac:dyDescent="0.25">
      <c r="C481" s="143">
        <v>474</v>
      </c>
      <c r="D481" s="144"/>
      <c r="E481" s="151"/>
      <c r="F481" s="145"/>
      <c r="G481" s="145"/>
      <c r="H481" s="146"/>
      <c r="I481" s="147"/>
      <c r="J481" s="153"/>
      <c r="K481" s="146"/>
      <c r="L481" s="148"/>
      <c r="M481" s="148"/>
      <c r="N481" s="179"/>
      <c r="O481" s="179"/>
      <c r="P481" s="145"/>
      <c r="Q481" s="149"/>
      <c r="R481" s="149"/>
      <c r="S481" s="152"/>
      <c r="T481" s="154"/>
    </row>
    <row r="482" spans="3:20" ht="18" customHeight="1" x14ac:dyDescent="0.25">
      <c r="C482" s="143">
        <v>475</v>
      </c>
      <c r="D482" s="144"/>
      <c r="E482" s="151"/>
      <c r="F482" s="145"/>
      <c r="G482" s="145"/>
      <c r="H482" s="146"/>
      <c r="I482" s="147"/>
      <c r="J482" s="153"/>
      <c r="K482" s="146"/>
      <c r="L482" s="148"/>
      <c r="M482" s="148"/>
      <c r="N482" s="179"/>
      <c r="O482" s="179"/>
      <c r="P482" s="145"/>
      <c r="Q482" s="149"/>
      <c r="R482" s="149"/>
      <c r="S482" s="152"/>
      <c r="T482" s="154"/>
    </row>
    <row r="483" spans="3:20" ht="18" customHeight="1" x14ac:dyDescent="0.25">
      <c r="C483" s="143">
        <v>476</v>
      </c>
      <c r="D483" s="144"/>
      <c r="E483" s="151"/>
      <c r="F483" s="145"/>
      <c r="G483" s="145"/>
      <c r="H483" s="146"/>
      <c r="I483" s="147"/>
      <c r="J483" s="153"/>
      <c r="K483" s="146"/>
      <c r="L483" s="148"/>
      <c r="M483" s="148"/>
      <c r="N483" s="179"/>
      <c r="O483" s="179"/>
      <c r="P483" s="145"/>
      <c r="Q483" s="149"/>
      <c r="R483" s="149"/>
      <c r="S483" s="152"/>
      <c r="T483" s="154"/>
    </row>
    <row r="484" spans="3:20" ht="18" customHeight="1" x14ac:dyDescent="0.25">
      <c r="C484" s="143">
        <v>477</v>
      </c>
      <c r="D484" s="144"/>
      <c r="E484" s="151"/>
      <c r="F484" s="145"/>
      <c r="G484" s="145"/>
      <c r="H484" s="146"/>
      <c r="I484" s="147"/>
      <c r="J484" s="153"/>
      <c r="K484" s="146"/>
      <c r="L484" s="148"/>
      <c r="M484" s="148"/>
      <c r="N484" s="179"/>
      <c r="O484" s="179"/>
      <c r="P484" s="145"/>
      <c r="Q484" s="149"/>
      <c r="R484" s="149"/>
      <c r="S484" s="152"/>
      <c r="T484" s="154"/>
    </row>
    <row r="485" spans="3:20" ht="18" customHeight="1" x14ac:dyDescent="0.25">
      <c r="C485" s="143">
        <v>478</v>
      </c>
      <c r="D485" s="144"/>
      <c r="E485" s="151"/>
      <c r="F485" s="145"/>
      <c r="G485" s="145"/>
      <c r="H485" s="146"/>
      <c r="I485" s="147"/>
      <c r="J485" s="153"/>
      <c r="K485" s="146"/>
      <c r="L485" s="148"/>
      <c r="M485" s="148"/>
      <c r="N485" s="179"/>
      <c r="O485" s="179"/>
      <c r="P485" s="145"/>
      <c r="Q485" s="149"/>
      <c r="R485" s="149"/>
      <c r="S485" s="152"/>
      <c r="T485" s="154"/>
    </row>
    <row r="486" spans="3:20" ht="18" customHeight="1" x14ac:dyDescent="0.25">
      <c r="C486" s="143">
        <v>479</v>
      </c>
      <c r="D486" s="144"/>
      <c r="E486" s="151"/>
      <c r="F486" s="145"/>
      <c r="G486" s="145"/>
      <c r="H486" s="146"/>
      <c r="I486" s="147"/>
      <c r="J486" s="153"/>
      <c r="K486" s="146"/>
      <c r="L486" s="148"/>
      <c r="M486" s="148"/>
      <c r="N486" s="179"/>
      <c r="O486" s="179"/>
      <c r="P486" s="145"/>
      <c r="Q486" s="149"/>
      <c r="R486" s="149"/>
      <c r="S486" s="152"/>
      <c r="T486" s="154"/>
    </row>
    <row r="487" spans="3:20" ht="18" customHeight="1" x14ac:dyDescent="0.25">
      <c r="C487" s="143">
        <v>480</v>
      </c>
      <c r="D487" s="144"/>
      <c r="E487" s="151"/>
      <c r="F487" s="145"/>
      <c r="G487" s="145"/>
      <c r="H487" s="146"/>
      <c r="I487" s="147"/>
      <c r="J487" s="153"/>
      <c r="K487" s="146"/>
      <c r="L487" s="148"/>
      <c r="M487" s="148"/>
      <c r="N487" s="179"/>
      <c r="O487" s="179"/>
      <c r="P487" s="145"/>
      <c r="Q487" s="149"/>
      <c r="R487" s="149"/>
      <c r="S487" s="152"/>
      <c r="T487" s="154"/>
    </row>
    <row r="488" spans="3:20" ht="18" customHeight="1" x14ac:dyDescent="0.25">
      <c r="C488" s="143">
        <v>481</v>
      </c>
      <c r="D488" s="144"/>
      <c r="E488" s="151"/>
      <c r="F488" s="145"/>
      <c r="G488" s="145"/>
      <c r="H488" s="146"/>
      <c r="I488" s="147"/>
      <c r="J488" s="153"/>
      <c r="K488" s="146"/>
      <c r="L488" s="148"/>
      <c r="M488" s="148"/>
      <c r="N488" s="179"/>
      <c r="O488" s="179"/>
      <c r="P488" s="145"/>
      <c r="Q488" s="149"/>
      <c r="R488" s="149"/>
      <c r="S488" s="152"/>
      <c r="T488" s="154"/>
    </row>
    <row r="489" spans="3:20" ht="18" customHeight="1" x14ac:dyDescent="0.25">
      <c r="C489" s="143">
        <v>482</v>
      </c>
      <c r="D489" s="144"/>
      <c r="E489" s="151"/>
      <c r="F489" s="145"/>
      <c r="G489" s="145"/>
      <c r="H489" s="146"/>
      <c r="I489" s="147"/>
      <c r="J489" s="153"/>
      <c r="K489" s="146"/>
      <c r="L489" s="148"/>
      <c r="M489" s="148"/>
      <c r="N489" s="179"/>
      <c r="O489" s="179"/>
      <c r="P489" s="145"/>
      <c r="Q489" s="149"/>
      <c r="R489" s="149"/>
      <c r="S489" s="152"/>
      <c r="T489" s="154"/>
    </row>
    <row r="490" spans="3:20" ht="18" customHeight="1" x14ac:dyDescent="0.25">
      <c r="C490" s="143">
        <v>483</v>
      </c>
      <c r="D490" s="144"/>
      <c r="E490" s="151"/>
      <c r="F490" s="145"/>
      <c r="G490" s="145"/>
      <c r="H490" s="146"/>
      <c r="I490" s="147"/>
      <c r="J490" s="153"/>
      <c r="K490" s="146"/>
      <c r="L490" s="148"/>
      <c r="M490" s="148"/>
      <c r="N490" s="179"/>
      <c r="O490" s="179"/>
      <c r="P490" s="145"/>
      <c r="Q490" s="149"/>
      <c r="R490" s="149"/>
      <c r="S490" s="152"/>
      <c r="T490" s="154"/>
    </row>
    <row r="491" spans="3:20" ht="18" customHeight="1" x14ac:dyDescent="0.25">
      <c r="C491" s="143">
        <v>484</v>
      </c>
      <c r="D491" s="144"/>
      <c r="E491" s="151"/>
      <c r="F491" s="145"/>
      <c r="G491" s="145"/>
      <c r="H491" s="146"/>
      <c r="I491" s="147"/>
      <c r="J491" s="153"/>
      <c r="K491" s="146"/>
      <c r="L491" s="148"/>
      <c r="M491" s="148"/>
      <c r="N491" s="179"/>
      <c r="O491" s="179"/>
      <c r="P491" s="145"/>
      <c r="Q491" s="149"/>
      <c r="R491" s="149"/>
      <c r="S491" s="152"/>
      <c r="T491" s="154"/>
    </row>
    <row r="492" spans="3:20" ht="18" customHeight="1" x14ac:dyDescent="0.25">
      <c r="C492" s="143">
        <v>485</v>
      </c>
      <c r="D492" s="144"/>
      <c r="E492" s="151"/>
      <c r="F492" s="145"/>
      <c r="G492" s="145"/>
      <c r="H492" s="146"/>
      <c r="I492" s="147"/>
      <c r="J492" s="153"/>
      <c r="K492" s="146"/>
      <c r="L492" s="148"/>
      <c r="M492" s="148"/>
      <c r="N492" s="179"/>
      <c r="O492" s="179"/>
      <c r="P492" s="145"/>
      <c r="Q492" s="149"/>
      <c r="R492" s="149"/>
      <c r="S492" s="152"/>
      <c r="T492" s="154"/>
    </row>
    <row r="493" spans="3:20" ht="18" customHeight="1" x14ac:dyDescent="0.25">
      <c r="C493" s="143">
        <v>486</v>
      </c>
      <c r="D493" s="144"/>
      <c r="E493" s="151"/>
      <c r="F493" s="145"/>
      <c r="G493" s="145"/>
      <c r="H493" s="146"/>
      <c r="I493" s="147"/>
      <c r="J493" s="153"/>
      <c r="K493" s="146"/>
      <c r="L493" s="148"/>
      <c r="M493" s="148"/>
      <c r="N493" s="179"/>
      <c r="O493" s="179"/>
      <c r="P493" s="145"/>
      <c r="Q493" s="149"/>
      <c r="R493" s="149"/>
      <c r="S493" s="152"/>
      <c r="T493" s="154"/>
    </row>
    <row r="494" spans="3:20" ht="18" customHeight="1" x14ac:dyDescent="0.25">
      <c r="C494" s="143">
        <v>487</v>
      </c>
      <c r="D494" s="144"/>
      <c r="E494" s="151"/>
      <c r="F494" s="145"/>
      <c r="G494" s="145"/>
      <c r="H494" s="146"/>
      <c r="I494" s="147"/>
      <c r="J494" s="153"/>
      <c r="K494" s="146"/>
      <c r="L494" s="148"/>
      <c r="M494" s="148"/>
      <c r="N494" s="179"/>
      <c r="O494" s="179"/>
      <c r="P494" s="145"/>
      <c r="Q494" s="149"/>
      <c r="R494" s="149"/>
      <c r="S494" s="152"/>
      <c r="T494" s="154"/>
    </row>
    <row r="495" spans="3:20" ht="18" customHeight="1" x14ac:dyDescent="0.25">
      <c r="C495" s="143">
        <v>488</v>
      </c>
      <c r="D495" s="144"/>
      <c r="E495" s="151"/>
      <c r="F495" s="145"/>
      <c r="G495" s="145"/>
      <c r="H495" s="146"/>
      <c r="I495" s="147"/>
      <c r="J495" s="153"/>
      <c r="K495" s="146"/>
      <c r="L495" s="148"/>
      <c r="M495" s="148"/>
      <c r="N495" s="179"/>
      <c r="O495" s="179"/>
      <c r="P495" s="145"/>
      <c r="Q495" s="149"/>
      <c r="R495" s="149"/>
      <c r="S495" s="152"/>
      <c r="T495" s="154"/>
    </row>
    <row r="496" spans="3:20" ht="18" customHeight="1" x14ac:dyDescent="0.25">
      <c r="C496" s="143">
        <v>489</v>
      </c>
      <c r="D496" s="144"/>
      <c r="E496" s="151"/>
      <c r="F496" s="145"/>
      <c r="G496" s="145"/>
      <c r="H496" s="146"/>
      <c r="I496" s="147"/>
      <c r="J496" s="153"/>
      <c r="K496" s="146"/>
      <c r="L496" s="148"/>
      <c r="M496" s="148"/>
      <c r="N496" s="179"/>
      <c r="O496" s="179"/>
      <c r="P496" s="145"/>
      <c r="Q496" s="149"/>
      <c r="R496" s="149"/>
      <c r="S496" s="152"/>
      <c r="T496" s="154"/>
    </row>
    <row r="497" spans="3:20" ht="18" customHeight="1" x14ac:dyDescent="0.25">
      <c r="C497" s="143">
        <v>490</v>
      </c>
      <c r="D497" s="144"/>
      <c r="E497" s="151"/>
      <c r="F497" s="145"/>
      <c r="G497" s="145"/>
      <c r="H497" s="146"/>
      <c r="I497" s="147"/>
      <c r="J497" s="153"/>
      <c r="K497" s="146"/>
      <c r="L497" s="148"/>
      <c r="M497" s="148"/>
      <c r="N497" s="179"/>
      <c r="O497" s="179"/>
      <c r="P497" s="145"/>
      <c r="Q497" s="149"/>
      <c r="R497" s="149"/>
      <c r="S497" s="152"/>
      <c r="T497" s="154"/>
    </row>
    <row r="498" spans="3:20" ht="18" customHeight="1" x14ac:dyDescent="0.25">
      <c r="C498" s="143">
        <v>491</v>
      </c>
      <c r="D498" s="144"/>
      <c r="E498" s="151"/>
      <c r="F498" s="145"/>
      <c r="G498" s="145"/>
      <c r="H498" s="146"/>
      <c r="I498" s="147"/>
      <c r="J498" s="153"/>
      <c r="K498" s="146"/>
      <c r="L498" s="148"/>
      <c r="M498" s="148"/>
      <c r="N498" s="179"/>
      <c r="O498" s="179"/>
      <c r="P498" s="145"/>
      <c r="Q498" s="149"/>
      <c r="R498" s="149"/>
      <c r="S498" s="152"/>
      <c r="T498" s="154"/>
    </row>
    <row r="499" spans="3:20" ht="18" customHeight="1" x14ac:dyDescent="0.25">
      <c r="C499" s="143">
        <v>492</v>
      </c>
      <c r="D499" s="144"/>
      <c r="E499" s="151"/>
      <c r="F499" s="145"/>
      <c r="G499" s="145"/>
      <c r="H499" s="146"/>
      <c r="I499" s="147"/>
      <c r="J499" s="153"/>
      <c r="K499" s="146"/>
      <c r="L499" s="148"/>
      <c r="M499" s="148"/>
      <c r="N499" s="179"/>
      <c r="O499" s="179"/>
      <c r="P499" s="145"/>
      <c r="Q499" s="149"/>
      <c r="R499" s="149"/>
      <c r="S499" s="152"/>
      <c r="T499" s="154"/>
    </row>
    <row r="500" spans="3:20" ht="18" customHeight="1" x14ac:dyDescent="0.25">
      <c r="C500" s="143">
        <v>493</v>
      </c>
      <c r="D500" s="144"/>
      <c r="E500" s="151"/>
      <c r="F500" s="145"/>
      <c r="G500" s="145"/>
      <c r="H500" s="146"/>
      <c r="I500" s="147"/>
      <c r="J500" s="153"/>
      <c r="K500" s="146"/>
      <c r="L500" s="148"/>
      <c r="M500" s="148"/>
      <c r="N500" s="179"/>
      <c r="O500" s="179"/>
      <c r="P500" s="145"/>
      <c r="Q500" s="149"/>
      <c r="R500" s="149"/>
      <c r="S500" s="152"/>
      <c r="T500" s="154"/>
    </row>
    <row r="501" spans="3:20" ht="18" customHeight="1" x14ac:dyDescent="0.25">
      <c r="C501" s="143">
        <v>494</v>
      </c>
      <c r="D501" s="144"/>
      <c r="E501" s="151"/>
      <c r="F501" s="145"/>
      <c r="G501" s="145"/>
      <c r="H501" s="146"/>
      <c r="I501" s="147"/>
      <c r="J501" s="153"/>
      <c r="K501" s="146"/>
      <c r="L501" s="148"/>
      <c r="M501" s="148"/>
      <c r="N501" s="179"/>
      <c r="O501" s="179"/>
      <c r="P501" s="145"/>
      <c r="Q501" s="149"/>
      <c r="R501" s="149"/>
      <c r="S501" s="152"/>
      <c r="T501" s="154"/>
    </row>
    <row r="502" spans="3:20" ht="18" customHeight="1" x14ac:dyDescent="0.25">
      <c r="C502" s="143">
        <v>495</v>
      </c>
      <c r="D502" s="144"/>
      <c r="E502" s="151"/>
      <c r="F502" s="145"/>
      <c r="G502" s="145"/>
      <c r="H502" s="146"/>
      <c r="I502" s="147"/>
      <c r="J502" s="153"/>
      <c r="K502" s="146"/>
      <c r="L502" s="148"/>
      <c r="M502" s="148"/>
      <c r="N502" s="179"/>
      <c r="O502" s="179"/>
      <c r="P502" s="145"/>
      <c r="Q502" s="149"/>
      <c r="R502" s="149"/>
      <c r="S502" s="152"/>
      <c r="T502" s="154"/>
    </row>
    <row r="503" spans="3:20" ht="18" customHeight="1" x14ac:dyDescent="0.25">
      <c r="C503" s="143">
        <v>496</v>
      </c>
      <c r="D503" s="144"/>
      <c r="E503" s="151"/>
      <c r="F503" s="145"/>
      <c r="G503" s="145"/>
      <c r="H503" s="146"/>
      <c r="I503" s="147"/>
      <c r="J503" s="153"/>
      <c r="K503" s="146"/>
      <c r="L503" s="148"/>
      <c r="M503" s="148"/>
      <c r="N503" s="179"/>
      <c r="O503" s="179"/>
      <c r="P503" s="145"/>
      <c r="Q503" s="149"/>
      <c r="R503" s="149"/>
      <c r="S503" s="152"/>
      <c r="T503" s="154"/>
    </row>
    <row r="504" spans="3:20" ht="18" customHeight="1" x14ac:dyDescent="0.25">
      <c r="C504" s="143">
        <v>497</v>
      </c>
      <c r="D504" s="144"/>
      <c r="E504" s="151"/>
      <c r="F504" s="145"/>
      <c r="G504" s="145"/>
      <c r="H504" s="146"/>
      <c r="I504" s="147"/>
      <c r="J504" s="153"/>
      <c r="K504" s="146"/>
      <c r="L504" s="148"/>
      <c r="M504" s="148"/>
      <c r="N504" s="179"/>
      <c r="O504" s="179"/>
      <c r="P504" s="145"/>
      <c r="Q504" s="149"/>
      <c r="R504" s="149"/>
      <c r="S504" s="152"/>
      <c r="T504" s="154"/>
    </row>
    <row r="505" spans="3:20" ht="18" customHeight="1" x14ac:dyDescent="0.25">
      <c r="C505" s="143">
        <v>498</v>
      </c>
      <c r="D505" s="144"/>
      <c r="E505" s="151"/>
      <c r="F505" s="145"/>
      <c r="G505" s="145"/>
      <c r="H505" s="146"/>
      <c r="I505" s="147"/>
      <c r="J505" s="153"/>
      <c r="K505" s="146"/>
      <c r="L505" s="148"/>
      <c r="M505" s="148"/>
      <c r="N505" s="179"/>
      <c r="O505" s="179"/>
      <c r="P505" s="145"/>
      <c r="Q505" s="149"/>
      <c r="R505" s="149"/>
      <c r="S505" s="152"/>
      <c r="T505" s="154"/>
    </row>
    <row r="506" spans="3:20" ht="18" customHeight="1" x14ac:dyDescent="0.25">
      <c r="C506" s="143">
        <v>499</v>
      </c>
      <c r="D506" s="144"/>
      <c r="E506" s="151"/>
      <c r="F506" s="145"/>
      <c r="G506" s="145"/>
      <c r="H506" s="146"/>
      <c r="I506" s="147"/>
      <c r="J506" s="153"/>
      <c r="K506" s="146"/>
      <c r="L506" s="148"/>
      <c r="M506" s="148"/>
      <c r="N506" s="179"/>
      <c r="O506" s="179"/>
      <c r="P506" s="145"/>
      <c r="Q506" s="149"/>
      <c r="R506" s="149"/>
      <c r="S506" s="152"/>
      <c r="T506" s="154"/>
    </row>
    <row r="507" spans="3:20" ht="18" customHeight="1" x14ac:dyDescent="0.25">
      <c r="C507" s="143">
        <v>500</v>
      </c>
      <c r="D507" s="144"/>
      <c r="E507" s="151"/>
      <c r="F507" s="145"/>
      <c r="G507" s="145"/>
      <c r="H507" s="146"/>
      <c r="I507" s="147"/>
      <c r="J507" s="153"/>
      <c r="K507" s="146"/>
      <c r="L507" s="148"/>
      <c r="M507" s="148"/>
      <c r="N507" s="179"/>
      <c r="O507" s="179"/>
      <c r="P507" s="145"/>
      <c r="Q507" s="149"/>
      <c r="R507" s="149"/>
      <c r="S507" s="152"/>
      <c r="T507" s="154"/>
    </row>
    <row r="508" spans="3:20" ht="18" customHeight="1" x14ac:dyDescent="0.25">
      <c r="C508" s="143">
        <v>501</v>
      </c>
      <c r="D508" s="144"/>
      <c r="E508" s="151"/>
      <c r="F508" s="145"/>
      <c r="G508" s="145"/>
      <c r="H508" s="146"/>
      <c r="I508" s="147"/>
      <c r="J508" s="153"/>
      <c r="K508" s="146"/>
      <c r="L508" s="148"/>
      <c r="M508" s="148"/>
      <c r="N508" s="179"/>
      <c r="O508" s="179"/>
      <c r="P508" s="145"/>
      <c r="Q508" s="149"/>
      <c r="R508" s="149"/>
      <c r="S508" s="152"/>
      <c r="T508" s="154"/>
    </row>
    <row r="509" spans="3:20" ht="18" customHeight="1" x14ac:dyDescent="0.25">
      <c r="C509" s="143">
        <v>502</v>
      </c>
      <c r="D509" s="144"/>
      <c r="E509" s="151"/>
      <c r="F509" s="145"/>
      <c r="G509" s="145"/>
      <c r="H509" s="146"/>
      <c r="I509" s="147"/>
      <c r="J509" s="153"/>
      <c r="K509" s="146"/>
      <c r="L509" s="148"/>
      <c r="M509" s="148"/>
      <c r="N509" s="179"/>
      <c r="O509" s="179"/>
      <c r="P509" s="145"/>
      <c r="Q509" s="149"/>
      <c r="R509" s="149"/>
      <c r="S509" s="152"/>
      <c r="T509" s="154"/>
    </row>
    <row r="510" spans="3:20" ht="18" customHeight="1" x14ac:dyDescent="0.25">
      <c r="C510" s="143">
        <v>503</v>
      </c>
      <c r="D510" s="144"/>
      <c r="E510" s="151"/>
      <c r="F510" s="145"/>
      <c r="G510" s="145"/>
      <c r="H510" s="146"/>
      <c r="I510" s="147"/>
      <c r="J510" s="153"/>
      <c r="K510" s="146"/>
      <c r="L510" s="148"/>
      <c r="M510" s="148"/>
      <c r="N510" s="179"/>
      <c r="O510" s="179"/>
      <c r="P510" s="145"/>
      <c r="Q510" s="149"/>
      <c r="R510" s="149"/>
      <c r="S510" s="152"/>
      <c r="T510" s="154"/>
    </row>
    <row r="511" spans="3:20" ht="18" customHeight="1" x14ac:dyDescent="0.25">
      <c r="C511" s="143">
        <v>504</v>
      </c>
      <c r="D511" s="144"/>
      <c r="E511" s="151"/>
      <c r="F511" s="145"/>
      <c r="G511" s="145"/>
      <c r="H511" s="146"/>
      <c r="I511" s="147"/>
      <c r="J511" s="153"/>
      <c r="K511" s="146"/>
      <c r="L511" s="148"/>
      <c r="M511" s="148"/>
      <c r="N511" s="179"/>
      <c r="O511" s="179"/>
      <c r="P511" s="145"/>
      <c r="Q511" s="149"/>
      <c r="R511" s="149"/>
      <c r="S511" s="152"/>
      <c r="T511" s="154"/>
    </row>
    <row r="512" spans="3:20" ht="18" customHeight="1" x14ac:dyDescent="0.25">
      <c r="C512" s="143">
        <v>505</v>
      </c>
      <c r="D512" s="144"/>
      <c r="E512" s="151"/>
      <c r="F512" s="145"/>
      <c r="G512" s="145"/>
      <c r="H512" s="146"/>
      <c r="I512" s="147"/>
      <c r="J512" s="153"/>
      <c r="K512" s="146"/>
      <c r="L512" s="148"/>
      <c r="M512" s="148"/>
      <c r="N512" s="179"/>
      <c r="O512" s="179"/>
      <c r="P512" s="145"/>
      <c r="Q512" s="149"/>
      <c r="R512" s="149"/>
      <c r="S512" s="152"/>
      <c r="T512" s="154"/>
    </row>
    <row r="513" spans="3:20" ht="18" customHeight="1" x14ac:dyDescent="0.25">
      <c r="C513" s="143">
        <v>506</v>
      </c>
      <c r="D513" s="144"/>
      <c r="E513" s="151"/>
      <c r="F513" s="145"/>
      <c r="G513" s="145"/>
      <c r="H513" s="146"/>
      <c r="I513" s="147"/>
      <c r="J513" s="153"/>
      <c r="K513" s="146"/>
      <c r="L513" s="148"/>
      <c r="M513" s="148"/>
      <c r="N513" s="179"/>
      <c r="O513" s="179"/>
      <c r="P513" s="145"/>
      <c r="Q513" s="149"/>
      <c r="R513" s="149"/>
      <c r="S513" s="152"/>
      <c r="T513" s="154"/>
    </row>
    <row r="514" spans="3:20" ht="18" customHeight="1" x14ac:dyDescent="0.25">
      <c r="C514" s="143">
        <v>507</v>
      </c>
      <c r="D514" s="144"/>
      <c r="E514" s="151"/>
      <c r="F514" s="145"/>
      <c r="G514" s="145"/>
      <c r="H514" s="146"/>
      <c r="I514" s="147"/>
      <c r="J514" s="153"/>
      <c r="K514" s="146"/>
      <c r="L514" s="148"/>
      <c r="M514" s="148"/>
      <c r="N514" s="179"/>
      <c r="O514" s="179"/>
      <c r="P514" s="145"/>
      <c r="Q514" s="149"/>
      <c r="R514" s="149"/>
      <c r="S514" s="152"/>
      <c r="T514" s="154"/>
    </row>
    <row r="515" spans="3:20" ht="18" customHeight="1" x14ac:dyDescent="0.25">
      <c r="C515" s="143">
        <v>508</v>
      </c>
      <c r="D515" s="144"/>
      <c r="E515" s="151"/>
      <c r="F515" s="145"/>
      <c r="G515" s="145"/>
      <c r="H515" s="146"/>
      <c r="I515" s="147"/>
      <c r="J515" s="153"/>
      <c r="K515" s="146"/>
      <c r="L515" s="148"/>
      <c r="M515" s="148"/>
      <c r="N515" s="179"/>
      <c r="O515" s="179"/>
      <c r="P515" s="145"/>
      <c r="Q515" s="149"/>
      <c r="R515" s="149"/>
      <c r="S515" s="152"/>
      <c r="T515" s="154"/>
    </row>
    <row r="516" spans="3:20" ht="18" customHeight="1" x14ac:dyDescent="0.25">
      <c r="C516" s="143">
        <v>509</v>
      </c>
      <c r="D516" s="144"/>
      <c r="E516" s="151"/>
      <c r="F516" s="145"/>
      <c r="G516" s="145"/>
      <c r="H516" s="146"/>
      <c r="I516" s="147"/>
      <c r="J516" s="153"/>
      <c r="K516" s="146"/>
      <c r="L516" s="148"/>
      <c r="M516" s="148"/>
      <c r="N516" s="179"/>
      <c r="O516" s="179"/>
      <c r="P516" s="145"/>
      <c r="Q516" s="149"/>
      <c r="R516" s="149"/>
      <c r="S516" s="152"/>
      <c r="T516" s="154"/>
    </row>
    <row r="517" spans="3:20" ht="18" customHeight="1" x14ac:dyDescent="0.25">
      <c r="C517" s="143">
        <v>510</v>
      </c>
      <c r="D517" s="144"/>
      <c r="E517" s="151"/>
      <c r="F517" s="145"/>
      <c r="G517" s="145"/>
      <c r="H517" s="146"/>
      <c r="I517" s="147"/>
      <c r="J517" s="153"/>
      <c r="K517" s="146"/>
      <c r="L517" s="148"/>
      <c r="M517" s="148"/>
      <c r="N517" s="179"/>
      <c r="O517" s="179"/>
      <c r="P517" s="145"/>
      <c r="Q517" s="149"/>
      <c r="R517" s="149"/>
      <c r="S517" s="152"/>
      <c r="T517" s="154"/>
    </row>
    <row r="518" spans="3:20" ht="18" customHeight="1" x14ac:dyDescent="0.25">
      <c r="C518" s="143">
        <v>511</v>
      </c>
      <c r="D518" s="144"/>
      <c r="E518" s="151"/>
      <c r="F518" s="145"/>
      <c r="G518" s="145"/>
      <c r="H518" s="146"/>
      <c r="I518" s="147"/>
      <c r="J518" s="153"/>
      <c r="K518" s="146"/>
      <c r="L518" s="148"/>
      <c r="M518" s="148"/>
      <c r="N518" s="179"/>
      <c r="O518" s="179"/>
      <c r="P518" s="145"/>
      <c r="Q518" s="149"/>
      <c r="R518" s="149"/>
      <c r="S518" s="152"/>
      <c r="T518" s="154"/>
    </row>
    <row r="519" spans="3:20" ht="18" customHeight="1" x14ac:dyDescent="0.25">
      <c r="C519" s="143">
        <v>512</v>
      </c>
      <c r="D519" s="144"/>
      <c r="E519" s="151"/>
      <c r="F519" s="145"/>
      <c r="G519" s="145"/>
      <c r="H519" s="146"/>
      <c r="I519" s="147"/>
      <c r="J519" s="153"/>
      <c r="K519" s="146"/>
      <c r="L519" s="148"/>
      <c r="M519" s="148"/>
      <c r="N519" s="179"/>
      <c r="O519" s="179"/>
      <c r="P519" s="145"/>
      <c r="Q519" s="149"/>
      <c r="R519" s="149"/>
      <c r="S519" s="152"/>
      <c r="T519" s="154"/>
    </row>
    <row r="520" spans="3:20" ht="18" customHeight="1" x14ac:dyDescent="0.25">
      <c r="C520" s="143">
        <v>513</v>
      </c>
      <c r="D520" s="144"/>
      <c r="E520" s="151"/>
      <c r="F520" s="145"/>
      <c r="G520" s="145"/>
      <c r="H520" s="146"/>
      <c r="I520" s="147"/>
      <c r="J520" s="153"/>
      <c r="K520" s="146"/>
      <c r="L520" s="148"/>
      <c r="M520" s="148"/>
      <c r="N520" s="179"/>
      <c r="O520" s="179"/>
      <c r="P520" s="145"/>
      <c r="Q520" s="149"/>
      <c r="R520" s="149"/>
      <c r="S520" s="152"/>
      <c r="T520" s="154"/>
    </row>
    <row r="521" spans="3:20" ht="18" customHeight="1" x14ac:dyDescent="0.25">
      <c r="C521" s="143">
        <v>514</v>
      </c>
      <c r="D521" s="144"/>
      <c r="E521" s="151"/>
      <c r="F521" s="145"/>
      <c r="G521" s="145"/>
      <c r="H521" s="146"/>
      <c r="I521" s="147"/>
      <c r="J521" s="153"/>
      <c r="K521" s="146"/>
      <c r="L521" s="148"/>
      <c r="M521" s="148"/>
      <c r="N521" s="179"/>
      <c r="O521" s="179"/>
      <c r="P521" s="145"/>
      <c r="Q521" s="149"/>
      <c r="R521" s="149"/>
      <c r="S521" s="152"/>
      <c r="T521" s="154"/>
    </row>
    <row r="522" spans="3:20" ht="18" customHeight="1" x14ac:dyDescent="0.25">
      <c r="C522" s="143">
        <v>515</v>
      </c>
      <c r="D522" s="144"/>
      <c r="E522" s="151"/>
      <c r="F522" s="145"/>
      <c r="G522" s="145"/>
      <c r="H522" s="146"/>
      <c r="I522" s="147"/>
      <c r="J522" s="153"/>
      <c r="K522" s="146"/>
      <c r="L522" s="148"/>
      <c r="M522" s="148"/>
      <c r="N522" s="179"/>
      <c r="O522" s="179"/>
      <c r="P522" s="145"/>
      <c r="Q522" s="149"/>
      <c r="R522" s="149"/>
      <c r="S522" s="152"/>
      <c r="T522" s="154"/>
    </row>
    <row r="523" spans="3:20" ht="18" customHeight="1" x14ac:dyDescent="0.25">
      <c r="C523" s="143">
        <v>516</v>
      </c>
      <c r="D523" s="144"/>
      <c r="E523" s="151"/>
      <c r="F523" s="145"/>
      <c r="G523" s="145"/>
      <c r="H523" s="146"/>
      <c r="I523" s="147"/>
      <c r="J523" s="153"/>
      <c r="K523" s="146"/>
      <c r="L523" s="148"/>
      <c r="M523" s="148"/>
      <c r="N523" s="179"/>
      <c r="O523" s="179"/>
      <c r="P523" s="145"/>
      <c r="Q523" s="149"/>
      <c r="R523" s="149"/>
      <c r="S523" s="152"/>
      <c r="T523" s="154"/>
    </row>
    <row r="524" spans="3:20" ht="18" customHeight="1" x14ac:dyDescent="0.25">
      <c r="C524" s="143">
        <v>517</v>
      </c>
      <c r="D524" s="144"/>
      <c r="E524" s="151"/>
      <c r="F524" s="145"/>
      <c r="G524" s="145"/>
      <c r="H524" s="146"/>
      <c r="I524" s="147"/>
      <c r="J524" s="153"/>
      <c r="K524" s="146"/>
      <c r="L524" s="148"/>
      <c r="M524" s="148"/>
      <c r="N524" s="179"/>
      <c r="O524" s="179"/>
      <c r="P524" s="145"/>
      <c r="Q524" s="149"/>
      <c r="R524" s="149"/>
      <c r="S524" s="152"/>
      <c r="T524" s="154"/>
    </row>
    <row r="525" spans="3:20" ht="18" customHeight="1" x14ac:dyDescent="0.25">
      <c r="C525" s="143">
        <v>518</v>
      </c>
      <c r="D525" s="144"/>
      <c r="E525" s="151"/>
      <c r="F525" s="145"/>
      <c r="G525" s="145"/>
      <c r="H525" s="146"/>
      <c r="I525" s="147"/>
      <c r="J525" s="153"/>
      <c r="K525" s="146"/>
      <c r="L525" s="148"/>
      <c r="M525" s="148"/>
      <c r="N525" s="179"/>
      <c r="O525" s="179"/>
      <c r="P525" s="145"/>
      <c r="Q525" s="149"/>
      <c r="R525" s="149"/>
      <c r="S525" s="152"/>
      <c r="T525" s="154"/>
    </row>
    <row r="526" spans="3:20" ht="18" customHeight="1" x14ac:dyDescent="0.25">
      <c r="C526" s="143">
        <v>519</v>
      </c>
      <c r="D526" s="144"/>
      <c r="E526" s="151"/>
      <c r="F526" s="145"/>
      <c r="G526" s="145"/>
      <c r="H526" s="146"/>
      <c r="I526" s="147"/>
      <c r="J526" s="153"/>
      <c r="K526" s="146"/>
      <c r="L526" s="148"/>
      <c r="M526" s="148"/>
      <c r="N526" s="179"/>
      <c r="O526" s="179"/>
      <c r="P526" s="145"/>
      <c r="Q526" s="149"/>
      <c r="R526" s="149"/>
      <c r="S526" s="152"/>
      <c r="T526" s="154"/>
    </row>
    <row r="527" spans="3:20" ht="18" customHeight="1" x14ac:dyDescent="0.25">
      <c r="C527" s="143">
        <v>520</v>
      </c>
      <c r="D527" s="144"/>
      <c r="E527" s="151"/>
      <c r="F527" s="145"/>
      <c r="G527" s="145"/>
      <c r="H527" s="146"/>
      <c r="I527" s="147"/>
      <c r="J527" s="153"/>
      <c r="K527" s="146"/>
      <c r="L527" s="148"/>
      <c r="M527" s="148"/>
      <c r="N527" s="179"/>
      <c r="O527" s="179"/>
      <c r="P527" s="145"/>
      <c r="Q527" s="149"/>
      <c r="R527" s="149"/>
      <c r="S527" s="152"/>
      <c r="T527" s="154"/>
    </row>
    <row r="528" spans="3:20" ht="18" customHeight="1" x14ac:dyDescent="0.25">
      <c r="C528" s="143">
        <v>521</v>
      </c>
      <c r="D528" s="144"/>
      <c r="E528" s="151"/>
      <c r="F528" s="145"/>
      <c r="G528" s="145"/>
      <c r="H528" s="146"/>
      <c r="I528" s="147"/>
      <c r="J528" s="153"/>
      <c r="K528" s="146"/>
      <c r="L528" s="148"/>
      <c r="M528" s="148"/>
      <c r="N528" s="179"/>
      <c r="O528" s="179"/>
      <c r="P528" s="145"/>
      <c r="Q528" s="149"/>
      <c r="R528" s="149"/>
      <c r="S528" s="152"/>
      <c r="T528" s="154"/>
    </row>
    <row r="529" spans="3:20" ht="18" customHeight="1" x14ac:dyDescent="0.25">
      <c r="C529" s="143">
        <v>522</v>
      </c>
      <c r="D529" s="144"/>
      <c r="E529" s="151"/>
      <c r="F529" s="145"/>
      <c r="G529" s="145"/>
      <c r="H529" s="146"/>
      <c r="I529" s="147"/>
      <c r="J529" s="153"/>
      <c r="K529" s="146"/>
      <c r="L529" s="148"/>
      <c r="M529" s="148"/>
      <c r="N529" s="179"/>
      <c r="O529" s="179"/>
      <c r="P529" s="145"/>
      <c r="Q529" s="149"/>
      <c r="R529" s="149"/>
      <c r="S529" s="152"/>
      <c r="T529" s="154"/>
    </row>
    <row r="530" spans="3:20" ht="18" customHeight="1" x14ac:dyDescent="0.25">
      <c r="C530" s="143">
        <v>523</v>
      </c>
      <c r="D530" s="144"/>
      <c r="E530" s="151"/>
      <c r="F530" s="145"/>
      <c r="G530" s="145"/>
      <c r="H530" s="146"/>
      <c r="I530" s="147"/>
      <c r="J530" s="153"/>
      <c r="K530" s="146"/>
      <c r="L530" s="148"/>
      <c r="M530" s="148"/>
      <c r="N530" s="179"/>
      <c r="O530" s="179"/>
      <c r="P530" s="145"/>
      <c r="Q530" s="149"/>
      <c r="R530" s="149"/>
      <c r="S530" s="152"/>
      <c r="T530" s="154"/>
    </row>
    <row r="531" spans="3:20" ht="18" customHeight="1" x14ac:dyDescent="0.25">
      <c r="C531" s="143">
        <v>524</v>
      </c>
      <c r="D531" s="144"/>
      <c r="E531" s="151"/>
      <c r="F531" s="145"/>
      <c r="G531" s="145"/>
      <c r="H531" s="146"/>
      <c r="I531" s="147"/>
      <c r="J531" s="153"/>
      <c r="K531" s="146"/>
      <c r="L531" s="148"/>
      <c r="M531" s="148"/>
      <c r="N531" s="179"/>
      <c r="O531" s="179"/>
      <c r="P531" s="145"/>
      <c r="Q531" s="149"/>
      <c r="R531" s="149"/>
      <c r="S531" s="152"/>
      <c r="T531" s="154"/>
    </row>
    <row r="532" spans="3:20" ht="18" customHeight="1" x14ac:dyDescent="0.25">
      <c r="C532" s="143">
        <v>525</v>
      </c>
      <c r="D532" s="144"/>
      <c r="E532" s="151"/>
      <c r="F532" s="145"/>
      <c r="G532" s="145"/>
      <c r="H532" s="146"/>
      <c r="I532" s="147"/>
      <c r="J532" s="153"/>
      <c r="K532" s="146"/>
      <c r="L532" s="148"/>
      <c r="M532" s="148"/>
      <c r="N532" s="179"/>
      <c r="O532" s="179"/>
      <c r="P532" s="145"/>
      <c r="Q532" s="149"/>
      <c r="R532" s="149"/>
      <c r="S532" s="152"/>
      <c r="T532" s="154"/>
    </row>
    <row r="533" spans="3:20" ht="18" customHeight="1" x14ac:dyDescent="0.25">
      <c r="C533" s="143">
        <v>526</v>
      </c>
      <c r="D533" s="144"/>
      <c r="E533" s="151"/>
      <c r="F533" s="145"/>
      <c r="G533" s="145"/>
      <c r="H533" s="146"/>
      <c r="I533" s="147"/>
      <c r="J533" s="153"/>
      <c r="K533" s="146"/>
      <c r="L533" s="148"/>
      <c r="M533" s="148"/>
      <c r="N533" s="179"/>
      <c r="O533" s="179"/>
      <c r="P533" s="145"/>
      <c r="Q533" s="149"/>
      <c r="R533" s="149"/>
      <c r="S533" s="152"/>
      <c r="T533" s="154"/>
    </row>
    <row r="534" spans="3:20" ht="18" customHeight="1" x14ac:dyDescent="0.25">
      <c r="C534" s="143">
        <v>527</v>
      </c>
      <c r="D534" s="144"/>
      <c r="E534" s="151"/>
      <c r="F534" s="145"/>
      <c r="G534" s="145"/>
      <c r="H534" s="146"/>
      <c r="I534" s="147"/>
      <c r="J534" s="153"/>
      <c r="K534" s="146"/>
      <c r="L534" s="148"/>
      <c r="M534" s="148"/>
      <c r="N534" s="179"/>
      <c r="O534" s="179"/>
      <c r="P534" s="145"/>
      <c r="Q534" s="149"/>
      <c r="R534" s="149"/>
      <c r="S534" s="152"/>
      <c r="T534" s="154"/>
    </row>
    <row r="535" spans="3:20" ht="18" customHeight="1" x14ac:dyDescent="0.25">
      <c r="C535" s="143">
        <v>528</v>
      </c>
      <c r="D535" s="144"/>
      <c r="E535" s="151"/>
      <c r="F535" s="145"/>
      <c r="G535" s="145"/>
      <c r="H535" s="146"/>
      <c r="I535" s="147"/>
      <c r="J535" s="153"/>
      <c r="K535" s="146"/>
      <c r="L535" s="148"/>
      <c r="M535" s="148"/>
      <c r="N535" s="179"/>
      <c r="O535" s="179"/>
      <c r="P535" s="145"/>
      <c r="Q535" s="149"/>
      <c r="R535" s="149"/>
      <c r="S535" s="152"/>
      <c r="T535" s="154"/>
    </row>
    <row r="536" spans="3:20" ht="18" customHeight="1" x14ac:dyDescent="0.25">
      <c r="C536" s="143">
        <v>529</v>
      </c>
      <c r="D536" s="144"/>
      <c r="E536" s="151"/>
      <c r="F536" s="145"/>
      <c r="G536" s="145"/>
      <c r="H536" s="146"/>
      <c r="I536" s="147"/>
      <c r="J536" s="153"/>
      <c r="K536" s="146"/>
      <c r="L536" s="148"/>
      <c r="M536" s="148"/>
      <c r="N536" s="179"/>
      <c r="O536" s="179"/>
      <c r="P536" s="145"/>
      <c r="Q536" s="149"/>
      <c r="R536" s="149"/>
      <c r="S536" s="152"/>
      <c r="T536" s="154"/>
    </row>
    <row r="537" spans="3:20" ht="18" customHeight="1" x14ac:dyDescent="0.25">
      <c r="C537" s="143">
        <v>530</v>
      </c>
      <c r="D537" s="144"/>
      <c r="E537" s="151"/>
      <c r="F537" s="145"/>
      <c r="G537" s="145"/>
      <c r="H537" s="146"/>
      <c r="I537" s="147"/>
      <c r="J537" s="153"/>
      <c r="K537" s="146"/>
      <c r="L537" s="148"/>
      <c r="M537" s="148"/>
      <c r="N537" s="179"/>
      <c r="O537" s="179"/>
      <c r="P537" s="145"/>
      <c r="Q537" s="149"/>
      <c r="R537" s="149"/>
      <c r="S537" s="152"/>
      <c r="T537" s="154"/>
    </row>
    <row r="538" spans="3:20" ht="18" customHeight="1" x14ac:dyDescent="0.25">
      <c r="C538" s="143">
        <v>531</v>
      </c>
      <c r="D538" s="144"/>
      <c r="E538" s="151"/>
      <c r="F538" s="145"/>
      <c r="G538" s="145"/>
      <c r="H538" s="146"/>
      <c r="I538" s="147"/>
      <c r="J538" s="153"/>
      <c r="K538" s="146"/>
      <c r="L538" s="148"/>
      <c r="M538" s="148"/>
      <c r="N538" s="179"/>
      <c r="O538" s="179"/>
      <c r="P538" s="145"/>
      <c r="Q538" s="149"/>
      <c r="R538" s="149"/>
      <c r="S538" s="152"/>
      <c r="T538" s="154"/>
    </row>
    <row r="539" spans="3:20" ht="18" customHeight="1" x14ac:dyDescent="0.25">
      <c r="C539" s="143">
        <v>532</v>
      </c>
      <c r="D539" s="144"/>
      <c r="E539" s="151"/>
      <c r="F539" s="145"/>
      <c r="G539" s="145"/>
      <c r="H539" s="146"/>
      <c r="I539" s="147"/>
      <c r="J539" s="153"/>
      <c r="K539" s="146"/>
      <c r="L539" s="148"/>
      <c r="M539" s="148"/>
      <c r="N539" s="179"/>
      <c r="O539" s="179"/>
      <c r="P539" s="145"/>
      <c r="Q539" s="149"/>
      <c r="R539" s="149"/>
      <c r="S539" s="152"/>
      <c r="T539" s="154"/>
    </row>
    <row r="540" spans="3:20" ht="18" customHeight="1" x14ac:dyDescent="0.25">
      <c r="C540" s="143">
        <v>533</v>
      </c>
      <c r="D540" s="144"/>
      <c r="E540" s="151"/>
      <c r="F540" s="145"/>
      <c r="G540" s="145"/>
      <c r="H540" s="146"/>
      <c r="I540" s="147"/>
      <c r="J540" s="153"/>
      <c r="K540" s="146"/>
      <c r="L540" s="148"/>
      <c r="M540" s="148"/>
      <c r="N540" s="179"/>
      <c r="O540" s="179"/>
      <c r="P540" s="145"/>
      <c r="Q540" s="149"/>
      <c r="R540" s="149"/>
      <c r="S540" s="152"/>
      <c r="T540" s="154"/>
    </row>
    <row r="541" spans="3:20" ht="18" customHeight="1" x14ac:dyDescent="0.25">
      <c r="C541" s="143">
        <v>534</v>
      </c>
      <c r="D541" s="144"/>
      <c r="E541" s="151"/>
      <c r="F541" s="145"/>
      <c r="G541" s="145"/>
      <c r="H541" s="146"/>
      <c r="I541" s="147"/>
      <c r="J541" s="153"/>
      <c r="K541" s="146"/>
      <c r="L541" s="148"/>
      <c r="M541" s="148"/>
      <c r="N541" s="179"/>
      <c r="O541" s="179"/>
      <c r="P541" s="145"/>
      <c r="Q541" s="149"/>
      <c r="R541" s="149"/>
      <c r="S541" s="152"/>
      <c r="T541" s="154"/>
    </row>
    <row r="542" spans="3:20" ht="18" customHeight="1" x14ac:dyDescent="0.25">
      <c r="C542" s="143">
        <v>535</v>
      </c>
      <c r="D542" s="144"/>
      <c r="E542" s="151"/>
      <c r="F542" s="145"/>
      <c r="G542" s="145"/>
      <c r="H542" s="146"/>
      <c r="I542" s="147"/>
      <c r="J542" s="153"/>
      <c r="K542" s="146"/>
      <c r="L542" s="148"/>
      <c r="M542" s="148"/>
      <c r="N542" s="179"/>
      <c r="O542" s="179"/>
      <c r="P542" s="145"/>
      <c r="Q542" s="149"/>
      <c r="R542" s="149"/>
      <c r="S542" s="152"/>
      <c r="T542" s="154"/>
    </row>
    <row r="543" spans="3:20" ht="18" customHeight="1" x14ac:dyDescent="0.25">
      <c r="C543" s="143">
        <v>536</v>
      </c>
      <c r="D543" s="144"/>
      <c r="E543" s="151"/>
      <c r="F543" s="145"/>
      <c r="G543" s="145"/>
      <c r="H543" s="146"/>
      <c r="I543" s="147"/>
      <c r="J543" s="153"/>
      <c r="K543" s="146"/>
      <c r="L543" s="148"/>
      <c r="M543" s="148"/>
      <c r="N543" s="179"/>
      <c r="O543" s="179"/>
      <c r="P543" s="145"/>
      <c r="Q543" s="149"/>
      <c r="R543" s="149"/>
      <c r="S543" s="152"/>
      <c r="T543" s="154"/>
    </row>
    <row r="544" spans="3:20" ht="18" customHeight="1" x14ac:dyDescent="0.25">
      <c r="C544" s="143">
        <v>537</v>
      </c>
      <c r="D544" s="144"/>
      <c r="E544" s="151"/>
      <c r="F544" s="145"/>
      <c r="G544" s="145"/>
      <c r="H544" s="146"/>
      <c r="I544" s="147"/>
      <c r="J544" s="153"/>
      <c r="K544" s="146"/>
      <c r="L544" s="148"/>
      <c r="M544" s="148"/>
      <c r="N544" s="179"/>
      <c r="O544" s="179"/>
      <c r="P544" s="145"/>
      <c r="Q544" s="149"/>
      <c r="R544" s="149"/>
      <c r="S544" s="152"/>
      <c r="T544" s="154"/>
    </row>
    <row r="545" spans="3:20" ht="18" customHeight="1" x14ac:dyDescent="0.25">
      <c r="C545" s="143">
        <v>538</v>
      </c>
      <c r="D545" s="144"/>
      <c r="E545" s="151"/>
      <c r="F545" s="145"/>
      <c r="G545" s="145"/>
      <c r="H545" s="146"/>
      <c r="I545" s="147"/>
      <c r="J545" s="153"/>
      <c r="K545" s="146"/>
      <c r="L545" s="148"/>
      <c r="M545" s="148"/>
      <c r="N545" s="179"/>
      <c r="O545" s="179"/>
      <c r="P545" s="145"/>
      <c r="Q545" s="149"/>
      <c r="R545" s="149"/>
      <c r="S545" s="152"/>
      <c r="T545" s="154"/>
    </row>
    <row r="546" spans="3:20" ht="18" customHeight="1" x14ac:dyDescent="0.25">
      <c r="C546" s="143">
        <v>539</v>
      </c>
      <c r="D546" s="144"/>
      <c r="E546" s="151"/>
      <c r="F546" s="145"/>
      <c r="G546" s="145"/>
      <c r="H546" s="146"/>
      <c r="I546" s="147"/>
      <c r="J546" s="153"/>
      <c r="K546" s="146"/>
      <c r="L546" s="148"/>
      <c r="M546" s="148"/>
      <c r="N546" s="179"/>
      <c r="O546" s="179"/>
      <c r="P546" s="145"/>
      <c r="Q546" s="149"/>
      <c r="R546" s="149"/>
      <c r="S546" s="152"/>
      <c r="T546" s="154"/>
    </row>
    <row r="547" spans="3:20" ht="18" customHeight="1" x14ac:dyDescent="0.25">
      <c r="C547" s="143">
        <v>540</v>
      </c>
      <c r="D547" s="144"/>
      <c r="E547" s="151"/>
      <c r="F547" s="145"/>
      <c r="G547" s="145"/>
      <c r="H547" s="146"/>
      <c r="I547" s="147"/>
      <c r="J547" s="153"/>
      <c r="K547" s="146"/>
      <c r="L547" s="148"/>
      <c r="M547" s="148"/>
      <c r="N547" s="179"/>
      <c r="O547" s="179"/>
      <c r="P547" s="145"/>
      <c r="Q547" s="149"/>
      <c r="R547" s="149"/>
      <c r="S547" s="152"/>
      <c r="T547" s="154"/>
    </row>
    <row r="548" spans="3:20" ht="18" customHeight="1" x14ac:dyDescent="0.25">
      <c r="C548" s="143">
        <v>541</v>
      </c>
      <c r="D548" s="144"/>
      <c r="E548" s="151"/>
      <c r="F548" s="145"/>
      <c r="G548" s="145"/>
      <c r="H548" s="146"/>
      <c r="I548" s="147"/>
      <c r="J548" s="153"/>
      <c r="K548" s="146"/>
      <c r="L548" s="148"/>
      <c r="M548" s="148"/>
      <c r="N548" s="179"/>
      <c r="O548" s="179"/>
      <c r="P548" s="145"/>
      <c r="Q548" s="149"/>
      <c r="R548" s="149"/>
      <c r="S548" s="152"/>
      <c r="T548" s="154"/>
    </row>
    <row r="549" spans="3:20" ht="18" customHeight="1" x14ac:dyDescent="0.25">
      <c r="C549" s="143">
        <v>542</v>
      </c>
      <c r="D549" s="144"/>
      <c r="E549" s="151"/>
      <c r="F549" s="145"/>
      <c r="G549" s="145"/>
      <c r="H549" s="146"/>
      <c r="I549" s="147"/>
      <c r="J549" s="153"/>
      <c r="K549" s="146"/>
      <c r="L549" s="148"/>
      <c r="M549" s="148"/>
      <c r="N549" s="179"/>
      <c r="O549" s="179"/>
      <c r="P549" s="145"/>
      <c r="Q549" s="149"/>
      <c r="R549" s="149"/>
      <c r="S549" s="152"/>
      <c r="T549" s="154"/>
    </row>
    <row r="550" spans="3:20" ht="18" customHeight="1" x14ac:dyDescent="0.25">
      <c r="C550" s="143">
        <v>543</v>
      </c>
      <c r="D550" s="144"/>
      <c r="E550" s="151"/>
      <c r="F550" s="145"/>
      <c r="G550" s="145"/>
      <c r="H550" s="146"/>
      <c r="I550" s="147"/>
      <c r="J550" s="153"/>
      <c r="K550" s="146"/>
      <c r="L550" s="148"/>
      <c r="M550" s="148"/>
      <c r="N550" s="179"/>
      <c r="O550" s="179"/>
      <c r="P550" s="145"/>
      <c r="Q550" s="149"/>
      <c r="R550" s="149"/>
      <c r="S550" s="152"/>
      <c r="T550" s="154"/>
    </row>
    <row r="551" spans="3:20" ht="18" customHeight="1" x14ac:dyDescent="0.25">
      <c r="C551" s="143">
        <v>544</v>
      </c>
      <c r="D551" s="144"/>
      <c r="E551" s="151"/>
      <c r="F551" s="145"/>
      <c r="G551" s="145"/>
      <c r="H551" s="146"/>
      <c r="I551" s="147"/>
      <c r="J551" s="153"/>
      <c r="K551" s="146"/>
      <c r="L551" s="148"/>
      <c r="M551" s="148"/>
      <c r="N551" s="179"/>
      <c r="O551" s="179"/>
      <c r="P551" s="145"/>
      <c r="Q551" s="149"/>
      <c r="R551" s="149"/>
      <c r="S551" s="152"/>
      <c r="T551" s="154"/>
    </row>
    <row r="552" spans="3:20" ht="18" customHeight="1" x14ac:dyDescent="0.25">
      <c r="C552" s="143">
        <v>545</v>
      </c>
      <c r="D552" s="144"/>
      <c r="E552" s="151"/>
      <c r="F552" s="145"/>
      <c r="G552" s="145"/>
      <c r="H552" s="146"/>
      <c r="I552" s="147"/>
      <c r="J552" s="153"/>
      <c r="K552" s="146"/>
      <c r="L552" s="148"/>
      <c r="M552" s="148"/>
      <c r="N552" s="179"/>
      <c r="O552" s="179"/>
      <c r="P552" s="145"/>
      <c r="Q552" s="149"/>
      <c r="R552" s="149"/>
      <c r="S552" s="152"/>
      <c r="T552" s="154"/>
    </row>
    <row r="553" spans="3:20" ht="18" customHeight="1" x14ac:dyDescent="0.25">
      <c r="C553" s="143">
        <v>546</v>
      </c>
      <c r="D553" s="144"/>
      <c r="E553" s="151"/>
      <c r="F553" s="145"/>
      <c r="G553" s="145"/>
      <c r="H553" s="146"/>
      <c r="I553" s="147"/>
      <c r="J553" s="153"/>
      <c r="K553" s="146"/>
      <c r="L553" s="148"/>
      <c r="M553" s="148"/>
      <c r="N553" s="179"/>
      <c r="O553" s="179"/>
      <c r="P553" s="145"/>
      <c r="Q553" s="149"/>
      <c r="R553" s="149"/>
      <c r="S553" s="152"/>
      <c r="T553" s="154"/>
    </row>
    <row r="554" spans="3:20" ht="18" customHeight="1" x14ac:dyDescent="0.25">
      <c r="C554" s="143">
        <v>547</v>
      </c>
      <c r="D554" s="144"/>
      <c r="E554" s="151"/>
      <c r="F554" s="145"/>
      <c r="G554" s="145"/>
      <c r="H554" s="146"/>
      <c r="I554" s="147"/>
      <c r="J554" s="153"/>
      <c r="K554" s="146"/>
      <c r="L554" s="148"/>
      <c r="M554" s="148"/>
      <c r="N554" s="179"/>
      <c r="O554" s="179"/>
      <c r="P554" s="145"/>
      <c r="Q554" s="149"/>
      <c r="R554" s="149"/>
      <c r="S554" s="152"/>
      <c r="T554" s="154"/>
    </row>
    <row r="555" spans="3:20" ht="18" customHeight="1" x14ac:dyDescent="0.25">
      <c r="C555" s="143">
        <v>548</v>
      </c>
      <c r="D555" s="144"/>
      <c r="E555" s="151"/>
      <c r="F555" s="145"/>
      <c r="G555" s="145"/>
      <c r="H555" s="146"/>
      <c r="I555" s="147"/>
      <c r="J555" s="153"/>
      <c r="K555" s="146"/>
      <c r="L555" s="148"/>
      <c r="M555" s="148"/>
      <c r="N555" s="179"/>
      <c r="O555" s="179"/>
      <c r="P555" s="145"/>
      <c r="Q555" s="149"/>
      <c r="R555" s="149"/>
      <c r="S555" s="152"/>
      <c r="T555" s="154"/>
    </row>
    <row r="556" spans="3:20" ht="18" customHeight="1" x14ac:dyDescent="0.25">
      <c r="C556" s="143">
        <v>549</v>
      </c>
      <c r="D556" s="144"/>
      <c r="E556" s="151"/>
      <c r="F556" s="145"/>
      <c r="G556" s="145"/>
      <c r="H556" s="146"/>
      <c r="I556" s="147"/>
      <c r="J556" s="153"/>
      <c r="K556" s="146"/>
      <c r="L556" s="148"/>
      <c r="M556" s="148"/>
      <c r="N556" s="179"/>
      <c r="O556" s="179"/>
      <c r="P556" s="145"/>
      <c r="Q556" s="149"/>
      <c r="R556" s="149"/>
      <c r="S556" s="152"/>
      <c r="T556" s="154"/>
    </row>
    <row r="557" spans="3:20" ht="18" customHeight="1" x14ac:dyDescent="0.25">
      <c r="C557" s="143">
        <v>550</v>
      </c>
      <c r="D557" s="144"/>
      <c r="E557" s="151"/>
      <c r="F557" s="145"/>
      <c r="G557" s="145"/>
      <c r="H557" s="146"/>
      <c r="I557" s="147"/>
      <c r="J557" s="153"/>
      <c r="K557" s="146"/>
      <c r="L557" s="148"/>
      <c r="M557" s="148"/>
      <c r="N557" s="179"/>
      <c r="O557" s="179"/>
      <c r="P557" s="145"/>
      <c r="Q557" s="149"/>
      <c r="R557" s="149"/>
      <c r="S557" s="152"/>
      <c r="T557" s="154"/>
    </row>
    <row r="558" spans="3:20" ht="18" customHeight="1" x14ac:dyDescent="0.25">
      <c r="C558" s="143">
        <v>551</v>
      </c>
      <c r="D558" s="144"/>
      <c r="E558" s="151"/>
      <c r="F558" s="145"/>
      <c r="G558" s="145"/>
      <c r="H558" s="146"/>
      <c r="I558" s="147"/>
      <c r="J558" s="153"/>
      <c r="K558" s="146"/>
      <c r="L558" s="148"/>
      <c r="M558" s="148"/>
      <c r="N558" s="179"/>
      <c r="O558" s="179"/>
      <c r="P558" s="145"/>
      <c r="Q558" s="149"/>
      <c r="R558" s="149"/>
      <c r="S558" s="152"/>
      <c r="T558" s="154"/>
    </row>
    <row r="559" spans="3:20" ht="18" customHeight="1" x14ac:dyDescent="0.25">
      <c r="C559" s="143">
        <v>552</v>
      </c>
      <c r="D559" s="144"/>
      <c r="E559" s="151"/>
      <c r="F559" s="145"/>
      <c r="G559" s="145"/>
      <c r="H559" s="146"/>
      <c r="I559" s="147"/>
      <c r="J559" s="153"/>
      <c r="K559" s="146"/>
      <c r="L559" s="148"/>
      <c r="M559" s="148"/>
      <c r="N559" s="179"/>
      <c r="O559" s="179"/>
      <c r="P559" s="145"/>
      <c r="Q559" s="149"/>
      <c r="R559" s="149"/>
      <c r="S559" s="152"/>
      <c r="T559" s="154"/>
    </row>
    <row r="560" spans="3:20" ht="18" customHeight="1" x14ac:dyDescent="0.25">
      <c r="C560" s="143">
        <v>553</v>
      </c>
      <c r="D560" s="144"/>
      <c r="E560" s="151"/>
      <c r="F560" s="145"/>
      <c r="G560" s="145"/>
      <c r="H560" s="146"/>
      <c r="I560" s="147"/>
      <c r="J560" s="153"/>
      <c r="K560" s="146"/>
      <c r="L560" s="148"/>
      <c r="M560" s="148"/>
      <c r="N560" s="179"/>
      <c r="O560" s="179"/>
      <c r="P560" s="145"/>
      <c r="Q560" s="149"/>
      <c r="R560" s="149"/>
      <c r="S560" s="152"/>
      <c r="T560" s="154"/>
    </row>
    <row r="561" spans="3:20" ht="18" customHeight="1" x14ac:dyDescent="0.25">
      <c r="C561" s="143">
        <v>554</v>
      </c>
      <c r="D561" s="144"/>
      <c r="E561" s="151"/>
      <c r="F561" s="145"/>
      <c r="G561" s="145"/>
      <c r="H561" s="146"/>
      <c r="I561" s="147"/>
      <c r="J561" s="153"/>
      <c r="K561" s="146"/>
      <c r="L561" s="148"/>
      <c r="M561" s="148"/>
      <c r="N561" s="179"/>
      <c r="O561" s="179"/>
      <c r="P561" s="145"/>
      <c r="Q561" s="149"/>
      <c r="R561" s="149"/>
      <c r="S561" s="152"/>
      <c r="T561" s="154"/>
    </row>
    <row r="562" spans="3:20" ht="18" customHeight="1" x14ac:dyDescent="0.25">
      <c r="C562" s="143">
        <v>555</v>
      </c>
      <c r="D562" s="144"/>
      <c r="E562" s="151"/>
      <c r="F562" s="145"/>
      <c r="G562" s="145"/>
      <c r="H562" s="146"/>
      <c r="I562" s="147"/>
      <c r="J562" s="153"/>
      <c r="K562" s="146"/>
      <c r="L562" s="148"/>
      <c r="M562" s="148"/>
      <c r="N562" s="179"/>
      <c r="O562" s="179"/>
      <c r="P562" s="145"/>
      <c r="Q562" s="149"/>
      <c r="R562" s="149"/>
      <c r="S562" s="152"/>
      <c r="T562" s="154"/>
    </row>
    <row r="563" spans="3:20" ht="18" customHeight="1" x14ac:dyDescent="0.25">
      <c r="C563" s="143">
        <v>556</v>
      </c>
      <c r="D563" s="144"/>
      <c r="E563" s="151"/>
      <c r="F563" s="145"/>
      <c r="G563" s="145"/>
      <c r="H563" s="146"/>
      <c r="I563" s="147"/>
      <c r="J563" s="153"/>
      <c r="K563" s="146"/>
      <c r="L563" s="148"/>
      <c r="M563" s="148"/>
      <c r="N563" s="179"/>
      <c r="O563" s="179"/>
      <c r="P563" s="145"/>
      <c r="Q563" s="149"/>
      <c r="R563" s="149"/>
      <c r="S563" s="152"/>
      <c r="T563" s="154"/>
    </row>
    <row r="564" spans="3:20" ht="18" customHeight="1" x14ac:dyDescent="0.25">
      <c r="C564" s="143">
        <v>557</v>
      </c>
      <c r="D564" s="144"/>
      <c r="E564" s="151"/>
      <c r="F564" s="145"/>
      <c r="G564" s="145"/>
      <c r="H564" s="146"/>
      <c r="I564" s="147"/>
      <c r="J564" s="153"/>
      <c r="K564" s="146"/>
      <c r="L564" s="148"/>
      <c r="M564" s="148"/>
      <c r="N564" s="179"/>
      <c r="O564" s="179"/>
      <c r="P564" s="145"/>
      <c r="Q564" s="149"/>
      <c r="R564" s="149"/>
      <c r="S564" s="152"/>
      <c r="T564" s="154"/>
    </row>
    <row r="565" spans="3:20" ht="18" customHeight="1" x14ac:dyDescent="0.25">
      <c r="C565" s="143">
        <v>558</v>
      </c>
      <c r="D565" s="144"/>
      <c r="E565" s="151"/>
      <c r="F565" s="145"/>
      <c r="G565" s="145"/>
      <c r="H565" s="146"/>
      <c r="I565" s="147"/>
      <c r="J565" s="153"/>
      <c r="K565" s="146"/>
      <c r="L565" s="148"/>
      <c r="M565" s="148"/>
      <c r="N565" s="179"/>
      <c r="O565" s="179"/>
      <c r="P565" s="145"/>
      <c r="Q565" s="149"/>
      <c r="R565" s="149"/>
      <c r="S565" s="152"/>
      <c r="T565" s="154"/>
    </row>
    <row r="566" spans="3:20" ht="18" customHeight="1" x14ac:dyDescent="0.25">
      <c r="C566" s="143">
        <v>559</v>
      </c>
      <c r="D566" s="144"/>
      <c r="E566" s="151"/>
      <c r="F566" s="145"/>
      <c r="G566" s="145"/>
      <c r="H566" s="146"/>
      <c r="I566" s="147"/>
      <c r="J566" s="153"/>
      <c r="K566" s="146"/>
      <c r="L566" s="148"/>
      <c r="M566" s="148"/>
      <c r="N566" s="179"/>
      <c r="O566" s="179"/>
      <c r="P566" s="145"/>
      <c r="Q566" s="149"/>
      <c r="R566" s="149"/>
      <c r="S566" s="152"/>
      <c r="T566" s="154"/>
    </row>
    <row r="567" spans="3:20" ht="18" customHeight="1" x14ac:dyDescent="0.25">
      <c r="C567" s="143">
        <v>560</v>
      </c>
      <c r="D567" s="144"/>
      <c r="E567" s="151"/>
      <c r="F567" s="145"/>
      <c r="G567" s="145"/>
      <c r="H567" s="146"/>
      <c r="I567" s="147"/>
      <c r="J567" s="153"/>
      <c r="K567" s="146"/>
      <c r="L567" s="148"/>
      <c r="M567" s="148"/>
      <c r="N567" s="179"/>
      <c r="O567" s="179"/>
      <c r="P567" s="145"/>
      <c r="Q567" s="149"/>
      <c r="R567" s="149"/>
      <c r="S567" s="152"/>
      <c r="T567" s="154"/>
    </row>
    <row r="568" spans="3:20" ht="18" customHeight="1" x14ac:dyDescent="0.25">
      <c r="C568" s="143">
        <v>561</v>
      </c>
      <c r="D568" s="144"/>
      <c r="E568" s="151"/>
      <c r="F568" s="145"/>
      <c r="G568" s="145"/>
      <c r="H568" s="146"/>
      <c r="I568" s="147"/>
      <c r="J568" s="153"/>
      <c r="K568" s="146"/>
      <c r="L568" s="148"/>
      <c r="M568" s="148"/>
      <c r="N568" s="179"/>
      <c r="O568" s="179"/>
      <c r="P568" s="145"/>
      <c r="Q568" s="149"/>
      <c r="R568" s="149"/>
      <c r="S568" s="152"/>
      <c r="T568" s="154"/>
    </row>
    <row r="569" spans="3:20" ht="18" customHeight="1" x14ac:dyDescent="0.25">
      <c r="C569" s="143">
        <v>562</v>
      </c>
      <c r="D569" s="144"/>
      <c r="E569" s="151"/>
      <c r="F569" s="145"/>
      <c r="G569" s="145"/>
      <c r="H569" s="146"/>
      <c r="I569" s="147"/>
      <c r="J569" s="153"/>
      <c r="K569" s="146"/>
      <c r="L569" s="148"/>
      <c r="M569" s="148"/>
      <c r="N569" s="179"/>
      <c r="O569" s="179"/>
      <c r="P569" s="145"/>
      <c r="Q569" s="149"/>
      <c r="R569" s="149"/>
      <c r="S569" s="152"/>
      <c r="T569" s="154"/>
    </row>
    <row r="570" spans="3:20" ht="18" customHeight="1" x14ac:dyDescent="0.25">
      <c r="C570" s="143">
        <v>563</v>
      </c>
      <c r="D570" s="144"/>
      <c r="E570" s="151"/>
      <c r="F570" s="145"/>
      <c r="G570" s="145"/>
      <c r="H570" s="146"/>
      <c r="I570" s="147"/>
      <c r="J570" s="153"/>
      <c r="K570" s="146"/>
      <c r="L570" s="148"/>
      <c r="M570" s="148"/>
      <c r="N570" s="179"/>
      <c r="O570" s="179"/>
      <c r="P570" s="145"/>
      <c r="Q570" s="149"/>
      <c r="R570" s="149"/>
      <c r="S570" s="152"/>
      <c r="T570" s="154"/>
    </row>
    <row r="571" spans="3:20" ht="18" customHeight="1" x14ac:dyDescent="0.25">
      <c r="C571" s="143">
        <v>564</v>
      </c>
      <c r="D571" s="144"/>
      <c r="E571" s="151"/>
      <c r="F571" s="145"/>
      <c r="G571" s="145"/>
      <c r="H571" s="146"/>
      <c r="I571" s="147"/>
      <c r="J571" s="153"/>
      <c r="K571" s="146"/>
      <c r="L571" s="148"/>
      <c r="M571" s="148"/>
      <c r="N571" s="179"/>
      <c r="O571" s="179"/>
      <c r="P571" s="145"/>
      <c r="Q571" s="149"/>
      <c r="R571" s="149"/>
      <c r="S571" s="152"/>
      <c r="T571" s="154"/>
    </row>
    <row r="572" spans="3:20" ht="18" customHeight="1" x14ac:dyDescent="0.25">
      <c r="C572" s="143">
        <v>565</v>
      </c>
      <c r="D572" s="144"/>
      <c r="E572" s="151"/>
      <c r="F572" s="145"/>
      <c r="G572" s="145"/>
      <c r="H572" s="146"/>
      <c r="I572" s="147"/>
      <c r="J572" s="153"/>
      <c r="K572" s="146"/>
      <c r="L572" s="148"/>
      <c r="M572" s="148"/>
      <c r="N572" s="179"/>
      <c r="O572" s="179"/>
      <c r="P572" s="145"/>
      <c r="Q572" s="149"/>
      <c r="R572" s="149"/>
      <c r="S572" s="152"/>
      <c r="T572" s="154"/>
    </row>
    <row r="573" spans="3:20" ht="18" customHeight="1" x14ac:dyDescent="0.25">
      <c r="C573" s="143">
        <v>566</v>
      </c>
      <c r="D573" s="144"/>
      <c r="E573" s="151"/>
      <c r="F573" s="145"/>
      <c r="G573" s="145"/>
      <c r="H573" s="146"/>
      <c r="I573" s="147"/>
      <c r="J573" s="153"/>
      <c r="K573" s="146"/>
      <c r="L573" s="148"/>
      <c r="M573" s="148"/>
      <c r="N573" s="179"/>
      <c r="O573" s="179"/>
      <c r="P573" s="145"/>
      <c r="Q573" s="149"/>
      <c r="R573" s="149"/>
      <c r="S573" s="152"/>
      <c r="T573" s="154"/>
    </row>
    <row r="574" spans="3:20" ht="18" customHeight="1" x14ac:dyDescent="0.25">
      <c r="C574" s="143">
        <v>567</v>
      </c>
      <c r="D574" s="144"/>
      <c r="E574" s="151"/>
      <c r="F574" s="145"/>
      <c r="G574" s="145"/>
      <c r="H574" s="146"/>
      <c r="I574" s="147"/>
      <c r="J574" s="153"/>
      <c r="K574" s="146"/>
      <c r="L574" s="148"/>
      <c r="M574" s="148"/>
      <c r="N574" s="179"/>
      <c r="O574" s="179"/>
      <c r="P574" s="145"/>
      <c r="Q574" s="149"/>
      <c r="R574" s="149"/>
      <c r="S574" s="152"/>
      <c r="T574" s="154"/>
    </row>
    <row r="575" spans="3:20" ht="18" customHeight="1" x14ac:dyDescent="0.25">
      <c r="C575" s="143">
        <v>568</v>
      </c>
      <c r="D575" s="144"/>
      <c r="E575" s="151"/>
      <c r="F575" s="145"/>
      <c r="G575" s="145"/>
      <c r="H575" s="146"/>
      <c r="I575" s="147"/>
      <c r="J575" s="153"/>
      <c r="K575" s="146"/>
      <c r="L575" s="148"/>
      <c r="M575" s="148"/>
      <c r="N575" s="179"/>
      <c r="O575" s="179"/>
      <c r="P575" s="145"/>
      <c r="Q575" s="149"/>
      <c r="R575" s="149"/>
      <c r="S575" s="152"/>
      <c r="T575" s="154"/>
    </row>
    <row r="576" spans="3:20" ht="18" customHeight="1" x14ac:dyDescent="0.25">
      <c r="C576" s="143">
        <v>569</v>
      </c>
      <c r="D576" s="144"/>
      <c r="E576" s="151"/>
      <c r="F576" s="145"/>
      <c r="G576" s="145"/>
      <c r="H576" s="146"/>
      <c r="I576" s="147"/>
      <c r="J576" s="153"/>
      <c r="K576" s="146"/>
      <c r="L576" s="148"/>
      <c r="M576" s="148"/>
      <c r="N576" s="179"/>
      <c r="O576" s="179"/>
      <c r="P576" s="145"/>
      <c r="Q576" s="149"/>
      <c r="R576" s="149"/>
      <c r="S576" s="152"/>
      <c r="T576" s="154"/>
    </row>
    <row r="577" spans="3:20" ht="18" customHeight="1" x14ac:dyDescent="0.25">
      <c r="C577" s="143">
        <v>570</v>
      </c>
      <c r="D577" s="144"/>
      <c r="E577" s="151"/>
      <c r="F577" s="145"/>
      <c r="G577" s="145"/>
      <c r="H577" s="146"/>
      <c r="I577" s="147"/>
      <c r="J577" s="153"/>
      <c r="K577" s="146"/>
      <c r="L577" s="148"/>
      <c r="M577" s="148"/>
      <c r="N577" s="179"/>
      <c r="O577" s="179"/>
      <c r="P577" s="145"/>
      <c r="Q577" s="149"/>
      <c r="R577" s="149"/>
      <c r="S577" s="152"/>
      <c r="T577" s="154"/>
    </row>
    <row r="578" spans="3:20" ht="18" customHeight="1" x14ac:dyDescent="0.25">
      <c r="C578" s="143">
        <v>571</v>
      </c>
      <c r="D578" s="144"/>
      <c r="E578" s="151"/>
      <c r="F578" s="145"/>
      <c r="G578" s="145"/>
      <c r="H578" s="146"/>
      <c r="I578" s="147"/>
      <c r="J578" s="153"/>
      <c r="K578" s="146"/>
      <c r="L578" s="148"/>
      <c r="M578" s="148"/>
      <c r="N578" s="179"/>
      <c r="O578" s="179"/>
      <c r="P578" s="145"/>
      <c r="Q578" s="149"/>
      <c r="R578" s="149"/>
      <c r="S578" s="152"/>
      <c r="T578" s="154"/>
    </row>
    <row r="579" spans="3:20" ht="18" customHeight="1" x14ac:dyDescent="0.25">
      <c r="C579" s="143">
        <v>572</v>
      </c>
      <c r="D579" s="144"/>
      <c r="E579" s="151"/>
      <c r="F579" s="145"/>
      <c r="G579" s="145"/>
      <c r="H579" s="146"/>
      <c r="I579" s="147"/>
      <c r="J579" s="153"/>
      <c r="K579" s="146"/>
      <c r="L579" s="148"/>
      <c r="M579" s="148"/>
      <c r="N579" s="179"/>
      <c r="O579" s="179"/>
      <c r="P579" s="145"/>
      <c r="Q579" s="149"/>
      <c r="R579" s="149"/>
      <c r="S579" s="152"/>
      <c r="T579" s="154"/>
    </row>
    <row r="580" spans="3:20" ht="18" customHeight="1" x14ac:dyDescent="0.25">
      <c r="C580" s="143">
        <v>573</v>
      </c>
      <c r="D580" s="144"/>
      <c r="E580" s="151"/>
      <c r="F580" s="145"/>
      <c r="G580" s="145"/>
      <c r="H580" s="146"/>
      <c r="I580" s="147"/>
      <c r="J580" s="153"/>
      <c r="K580" s="146"/>
      <c r="L580" s="148"/>
      <c r="M580" s="148"/>
      <c r="N580" s="179"/>
      <c r="O580" s="179"/>
      <c r="P580" s="145"/>
      <c r="Q580" s="149"/>
      <c r="R580" s="149"/>
      <c r="S580" s="152"/>
      <c r="T580" s="154"/>
    </row>
    <row r="581" spans="3:20" ht="18" customHeight="1" x14ac:dyDescent="0.25">
      <c r="C581" s="143">
        <v>574</v>
      </c>
      <c r="D581" s="144"/>
      <c r="E581" s="151"/>
      <c r="F581" s="145"/>
      <c r="G581" s="145"/>
      <c r="H581" s="146"/>
      <c r="I581" s="147"/>
      <c r="J581" s="153"/>
      <c r="K581" s="146"/>
      <c r="L581" s="148"/>
      <c r="M581" s="148"/>
      <c r="N581" s="179"/>
      <c r="O581" s="179"/>
      <c r="P581" s="145"/>
      <c r="Q581" s="149"/>
      <c r="R581" s="149"/>
      <c r="S581" s="152"/>
      <c r="T581" s="154"/>
    </row>
    <row r="582" spans="3:20" ht="18" customHeight="1" x14ac:dyDescent="0.25">
      <c r="C582" s="143">
        <v>575</v>
      </c>
      <c r="D582" s="144"/>
      <c r="E582" s="151"/>
      <c r="F582" s="145"/>
      <c r="G582" s="145"/>
      <c r="H582" s="146"/>
      <c r="I582" s="147"/>
      <c r="J582" s="153"/>
      <c r="K582" s="146"/>
      <c r="L582" s="148"/>
      <c r="M582" s="148"/>
      <c r="N582" s="179"/>
      <c r="O582" s="179"/>
      <c r="P582" s="145"/>
      <c r="Q582" s="149"/>
      <c r="R582" s="149"/>
      <c r="S582" s="152"/>
      <c r="T582" s="154"/>
    </row>
    <row r="583" spans="3:20" ht="18" customHeight="1" x14ac:dyDescent="0.25">
      <c r="C583" s="143">
        <v>576</v>
      </c>
      <c r="D583" s="144"/>
      <c r="E583" s="151"/>
      <c r="F583" s="145"/>
      <c r="G583" s="145"/>
      <c r="H583" s="146"/>
      <c r="I583" s="147"/>
      <c r="J583" s="153"/>
      <c r="K583" s="146"/>
      <c r="L583" s="148"/>
      <c r="M583" s="148"/>
      <c r="N583" s="179"/>
      <c r="O583" s="179"/>
      <c r="P583" s="145"/>
      <c r="Q583" s="149"/>
      <c r="R583" s="149"/>
      <c r="S583" s="152"/>
      <c r="T583" s="154"/>
    </row>
    <row r="584" spans="3:20" ht="18" customHeight="1" x14ac:dyDescent="0.25">
      <c r="C584" s="143">
        <v>577</v>
      </c>
      <c r="D584" s="144"/>
      <c r="E584" s="151"/>
      <c r="F584" s="145"/>
      <c r="G584" s="145"/>
      <c r="H584" s="146"/>
      <c r="I584" s="147"/>
      <c r="J584" s="153"/>
      <c r="K584" s="146"/>
      <c r="L584" s="148"/>
      <c r="M584" s="148"/>
      <c r="N584" s="179"/>
      <c r="O584" s="179"/>
      <c r="P584" s="145"/>
      <c r="Q584" s="149"/>
      <c r="R584" s="149"/>
      <c r="S584" s="152"/>
      <c r="T584" s="154"/>
    </row>
    <row r="585" spans="3:20" ht="18" customHeight="1" x14ac:dyDescent="0.25">
      <c r="C585" s="143">
        <v>578</v>
      </c>
      <c r="D585" s="144"/>
      <c r="E585" s="151"/>
      <c r="F585" s="145"/>
      <c r="G585" s="145"/>
      <c r="H585" s="146"/>
      <c r="I585" s="147"/>
      <c r="J585" s="153"/>
      <c r="K585" s="146"/>
      <c r="L585" s="148"/>
      <c r="M585" s="148"/>
      <c r="N585" s="179"/>
      <c r="O585" s="179"/>
      <c r="P585" s="145"/>
      <c r="Q585" s="149"/>
      <c r="R585" s="149"/>
      <c r="S585" s="152"/>
      <c r="T585" s="154"/>
    </row>
    <row r="586" spans="3:20" ht="18" customHeight="1" x14ac:dyDescent="0.25">
      <c r="C586" s="143">
        <v>579</v>
      </c>
      <c r="D586" s="144"/>
      <c r="E586" s="151"/>
      <c r="F586" s="145"/>
      <c r="G586" s="145"/>
      <c r="H586" s="146"/>
      <c r="I586" s="147"/>
      <c r="J586" s="153"/>
      <c r="K586" s="146"/>
      <c r="L586" s="148"/>
      <c r="M586" s="148"/>
      <c r="N586" s="179"/>
      <c r="O586" s="179"/>
      <c r="P586" s="145"/>
      <c r="Q586" s="149"/>
      <c r="R586" s="149"/>
      <c r="S586" s="152"/>
      <c r="T586" s="154"/>
    </row>
    <row r="587" spans="3:20" ht="18" customHeight="1" x14ac:dyDescent="0.25">
      <c r="C587" s="143">
        <v>580</v>
      </c>
      <c r="D587" s="144"/>
      <c r="E587" s="151"/>
      <c r="F587" s="145"/>
      <c r="G587" s="145"/>
      <c r="H587" s="146"/>
      <c r="I587" s="147"/>
      <c r="J587" s="153"/>
      <c r="K587" s="146"/>
      <c r="L587" s="148"/>
      <c r="M587" s="148"/>
      <c r="N587" s="179"/>
      <c r="O587" s="179"/>
      <c r="P587" s="145"/>
      <c r="Q587" s="149"/>
      <c r="R587" s="149"/>
      <c r="S587" s="152"/>
      <c r="T587" s="154"/>
    </row>
    <row r="588" spans="3:20" ht="18" customHeight="1" x14ac:dyDescent="0.25">
      <c r="C588" s="143">
        <v>581</v>
      </c>
      <c r="D588" s="144"/>
      <c r="E588" s="151"/>
      <c r="F588" s="145"/>
      <c r="G588" s="145"/>
      <c r="H588" s="146"/>
      <c r="I588" s="147"/>
      <c r="J588" s="153"/>
      <c r="K588" s="146"/>
      <c r="L588" s="148"/>
      <c r="M588" s="148"/>
      <c r="N588" s="179"/>
      <c r="O588" s="179"/>
      <c r="P588" s="145"/>
      <c r="Q588" s="149"/>
      <c r="R588" s="149"/>
      <c r="S588" s="152"/>
      <c r="T588" s="154"/>
    </row>
    <row r="589" spans="3:20" ht="18" customHeight="1" x14ac:dyDescent="0.25">
      <c r="C589" s="143">
        <v>582</v>
      </c>
      <c r="D589" s="144"/>
      <c r="E589" s="151"/>
      <c r="F589" s="145"/>
      <c r="G589" s="145"/>
      <c r="H589" s="146"/>
      <c r="I589" s="147"/>
      <c r="J589" s="153"/>
      <c r="K589" s="146"/>
      <c r="L589" s="148"/>
      <c r="M589" s="148"/>
      <c r="N589" s="179"/>
      <c r="O589" s="179"/>
      <c r="P589" s="145"/>
      <c r="Q589" s="149"/>
      <c r="R589" s="149"/>
      <c r="S589" s="152"/>
      <c r="T589" s="154"/>
    </row>
    <row r="590" spans="3:20" ht="18" customHeight="1" x14ac:dyDescent="0.25">
      <c r="C590" s="143">
        <v>583</v>
      </c>
      <c r="D590" s="144"/>
      <c r="E590" s="151"/>
      <c r="F590" s="145"/>
      <c r="G590" s="145"/>
      <c r="H590" s="146"/>
      <c r="I590" s="147"/>
      <c r="J590" s="153"/>
      <c r="K590" s="146"/>
      <c r="L590" s="148"/>
      <c r="M590" s="148"/>
      <c r="N590" s="179"/>
      <c r="O590" s="179"/>
      <c r="P590" s="145"/>
      <c r="Q590" s="149"/>
      <c r="R590" s="149"/>
      <c r="S590" s="152"/>
      <c r="T590" s="154"/>
    </row>
    <row r="591" spans="3:20" ht="18" customHeight="1" x14ac:dyDescent="0.25">
      <c r="C591" s="143">
        <v>584</v>
      </c>
      <c r="D591" s="144"/>
      <c r="E591" s="151"/>
      <c r="F591" s="145"/>
      <c r="G591" s="145"/>
      <c r="H591" s="146"/>
      <c r="I591" s="147"/>
      <c r="J591" s="153"/>
      <c r="K591" s="146"/>
      <c r="L591" s="148"/>
      <c r="M591" s="148"/>
      <c r="N591" s="179"/>
      <c r="O591" s="179"/>
      <c r="P591" s="145"/>
      <c r="Q591" s="149"/>
      <c r="R591" s="149"/>
      <c r="S591" s="152"/>
      <c r="T591" s="154"/>
    </row>
    <row r="592" spans="3:20" ht="18" customHeight="1" x14ac:dyDescent="0.25">
      <c r="C592" s="143">
        <v>585</v>
      </c>
      <c r="D592" s="144"/>
      <c r="E592" s="151"/>
      <c r="F592" s="145"/>
      <c r="G592" s="145"/>
      <c r="H592" s="146"/>
      <c r="I592" s="147"/>
      <c r="J592" s="153"/>
      <c r="K592" s="146"/>
      <c r="L592" s="148"/>
      <c r="M592" s="148"/>
      <c r="N592" s="179"/>
      <c r="O592" s="179"/>
      <c r="P592" s="145"/>
      <c r="Q592" s="149"/>
      <c r="R592" s="149"/>
      <c r="S592" s="152"/>
      <c r="T592" s="154"/>
    </row>
    <row r="593" spans="3:20" ht="18" customHeight="1" x14ac:dyDescent="0.25">
      <c r="C593" s="143">
        <v>586</v>
      </c>
      <c r="D593" s="144"/>
      <c r="E593" s="151"/>
      <c r="F593" s="145"/>
      <c r="G593" s="145"/>
      <c r="H593" s="146"/>
      <c r="I593" s="147"/>
      <c r="J593" s="153"/>
      <c r="K593" s="146"/>
      <c r="L593" s="148"/>
      <c r="M593" s="148"/>
      <c r="N593" s="179"/>
      <c r="O593" s="179"/>
      <c r="P593" s="145"/>
      <c r="Q593" s="149"/>
      <c r="R593" s="149"/>
      <c r="S593" s="152"/>
      <c r="T593" s="154"/>
    </row>
    <row r="594" spans="3:20" ht="18" customHeight="1" x14ac:dyDescent="0.25">
      <c r="C594" s="143">
        <v>587</v>
      </c>
      <c r="D594" s="144"/>
      <c r="E594" s="151"/>
      <c r="F594" s="145"/>
      <c r="G594" s="145"/>
      <c r="H594" s="146"/>
      <c r="I594" s="147"/>
      <c r="J594" s="153"/>
      <c r="K594" s="146"/>
      <c r="L594" s="148"/>
      <c r="M594" s="148"/>
      <c r="N594" s="179"/>
      <c r="O594" s="179"/>
      <c r="P594" s="145"/>
      <c r="Q594" s="149"/>
      <c r="R594" s="149"/>
      <c r="S594" s="152"/>
      <c r="T594" s="154"/>
    </row>
    <row r="595" spans="3:20" ht="18" customHeight="1" x14ac:dyDescent="0.25">
      <c r="C595" s="143">
        <v>588</v>
      </c>
      <c r="D595" s="144"/>
      <c r="E595" s="151"/>
      <c r="F595" s="145"/>
      <c r="G595" s="145"/>
      <c r="H595" s="146"/>
      <c r="I595" s="147"/>
      <c r="J595" s="153"/>
      <c r="K595" s="146"/>
      <c r="L595" s="148"/>
      <c r="M595" s="148"/>
      <c r="N595" s="179"/>
      <c r="O595" s="179"/>
      <c r="P595" s="145"/>
      <c r="Q595" s="149"/>
      <c r="R595" s="149"/>
      <c r="S595" s="152"/>
      <c r="T595" s="154"/>
    </row>
    <row r="596" spans="3:20" ht="18" customHeight="1" x14ac:dyDescent="0.25">
      <c r="C596" s="143">
        <v>589</v>
      </c>
      <c r="D596" s="144"/>
      <c r="E596" s="151"/>
      <c r="F596" s="145"/>
      <c r="G596" s="145"/>
      <c r="H596" s="146"/>
      <c r="I596" s="147"/>
      <c r="J596" s="153"/>
      <c r="K596" s="146"/>
      <c r="L596" s="148"/>
      <c r="M596" s="148"/>
      <c r="N596" s="179"/>
      <c r="O596" s="179"/>
      <c r="P596" s="145"/>
      <c r="Q596" s="149"/>
      <c r="R596" s="149"/>
      <c r="S596" s="152"/>
      <c r="T596" s="154"/>
    </row>
    <row r="597" spans="3:20" ht="18" customHeight="1" x14ac:dyDescent="0.25">
      <c r="C597" s="143">
        <v>590</v>
      </c>
      <c r="D597" s="144"/>
      <c r="E597" s="151"/>
      <c r="F597" s="145"/>
      <c r="G597" s="145"/>
      <c r="H597" s="146"/>
      <c r="I597" s="147"/>
      <c r="J597" s="153"/>
      <c r="K597" s="146"/>
      <c r="L597" s="148"/>
      <c r="M597" s="148"/>
      <c r="N597" s="179"/>
      <c r="O597" s="179"/>
      <c r="P597" s="145"/>
      <c r="Q597" s="149"/>
      <c r="R597" s="149"/>
      <c r="S597" s="152"/>
      <c r="T597" s="154"/>
    </row>
    <row r="598" spans="3:20" ht="18" customHeight="1" x14ac:dyDescent="0.25">
      <c r="C598" s="143">
        <v>591</v>
      </c>
      <c r="D598" s="144"/>
      <c r="E598" s="151"/>
      <c r="F598" s="145"/>
      <c r="G598" s="145"/>
      <c r="H598" s="146"/>
      <c r="I598" s="147"/>
      <c r="J598" s="153"/>
      <c r="K598" s="146"/>
      <c r="L598" s="148"/>
      <c r="M598" s="148"/>
      <c r="N598" s="179"/>
      <c r="O598" s="179"/>
      <c r="P598" s="145"/>
      <c r="Q598" s="149"/>
      <c r="R598" s="149"/>
      <c r="S598" s="152"/>
      <c r="T598" s="154"/>
    </row>
    <row r="599" spans="3:20" ht="18" customHeight="1" x14ac:dyDescent="0.25">
      <c r="C599" s="143">
        <v>592</v>
      </c>
      <c r="D599" s="144"/>
      <c r="E599" s="151"/>
      <c r="F599" s="145"/>
      <c r="G599" s="145"/>
      <c r="H599" s="146"/>
      <c r="I599" s="147"/>
      <c r="J599" s="153"/>
      <c r="K599" s="146"/>
      <c r="L599" s="148"/>
      <c r="M599" s="148"/>
      <c r="N599" s="179"/>
      <c r="O599" s="179"/>
      <c r="P599" s="145"/>
      <c r="Q599" s="149"/>
      <c r="R599" s="149"/>
      <c r="S599" s="152"/>
      <c r="T599" s="154"/>
    </row>
    <row r="600" spans="3:20" ht="18" customHeight="1" x14ac:dyDescent="0.25">
      <c r="C600" s="143">
        <v>593</v>
      </c>
      <c r="D600" s="144"/>
      <c r="E600" s="151"/>
      <c r="F600" s="145"/>
      <c r="G600" s="145"/>
      <c r="H600" s="146"/>
      <c r="I600" s="147"/>
      <c r="J600" s="153"/>
      <c r="K600" s="146"/>
      <c r="L600" s="148"/>
      <c r="M600" s="148"/>
      <c r="N600" s="179"/>
      <c r="O600" s="179"/>
      <c r="P600" s="145"/>
      <c r="Q600" s="149"/>
      <c r="R600" s="149"/>
      <c r="S600" s="152"/>
      <c r="T600" s="154"/>
    </row>
    <row r="601" spans="3:20" ht="18" customHeight="1" x14ac:dyDescent="0.25">
      <c r="C601" s="143">
        <v>594</v>
      </c>
      <c r="D601" s="144"/>
      <c r="E601" s="151"/>
      <c r="F601" s="145"/>
      <c r="G601" s="145"/>
      <c r="H601" s="146"/>
      <c r="I601" s="147"/>
      <c r="J601" s="153"/>
      <c r="K601" s="146"/>
      <c r="L601" s="148"/>
      <c r="M601" s="148"/>
      <c r="N601" s="179"/>
      <c r="O601" s="179"/>
      <c r="P601" s="145"/>
      <c r="Q601" s="149"/>
      <c r="R601" s="149"/>
      <c r="S601" s="152"/>
      <c r="T601" s="154"/>
    </row>
    <row r="602" spans="3:20" ht="18" customHeight="1" x14ac:dyDescent="0.25">
      <c r="C602" s="143">
        <v>595</v>
      </c>
      <c r="D602" s="144"/>
      <c r="E602" s="151"/>
      <c r="F602" s="145"/>
      <c r="G602" s="145"/>
      <c r="H602" s="146"/>
      <c r="I602" s="147"/>
      <c r="J602" s="153"/>
      <c r="K602" s="146"/>
      <c r="L602" s="148"/>
      <c r="M602" s="148"/>
      <c r="N602" s="179"/>
      <c r="O602" s="179"/>
      <c r="P602" s="145"/>
      <c r="Q602" s="149"/>
      <c r="R602" s="149"/>
      <c r="S602" s="152"/>
      <c r="T602" s="154"/>
    </row>
    <row r="603" spans="3:20" ht="18" customHeight="1" x14ac:dyDescent="0.25">
      <c r="C603" s="143">
        <v>596</v>
      </c>
      <c r="D603" s="144"/>
      <c r="E603" s="151"/>
      <c r="F603" s="145"/>
      <c r="G603" s="145"/>
      <c r="H603" s="146"/>
      <c r="I603" s="147"/>
      <c r="J603" s="153"/>
      <c r="K603" s="146"/>
      <c r="L603" s="148"/>
      <c r="M603" s="148"/>
      <c r="N603" s="179"/>
      <c r="O603" s="179"/>
      <c r="P603" s="145"/>
      <c r="Q603" s="149"/>
      <c r="R603" s="149"/>
      <c r="S603" s="152"/>
      <c r="T603" s="154"/>
    </row>
    <row r="604" spans="3:20" ht="18" customHeight="1" x14ac:dyDescent="0.25">
      <c r="C604" s="143">
        <v>597</v>
      </c>
      <c r="D604" s="144"/>
      <c r="E604" s="151"/>
      <c r="F604" s="145"/>
      <c r="G604" s="145"/>
      <c r="H604" s="146"/>
      <c r="I604" s="147"/>
      <c r="J604" s="153"/>
      <c r="K604" s="146"/>
      <c r="L604" s="148"/>
      <c r="M604" s="148"/>
      <c r="N604" s="179"/>
      <c r="O604" s="179"/>
      <c r="P604" s="145"/>
      <c r="Q604" s="149"/>
      <c r="R604" s="149"/>
      <c r="S604" s="152"/>
      <c r="T604" s="154"/>
    </row>
    <row r="605" spans="3:20" ht="18" customHeight="1" x14ac:dyDescent="0.25">
      <c r="C605" s="143">
        <v>598</v>
      </c>
      <c r="D605" s="144"/>
      <c r="E605" s="151"/>
      <c r="F605" s="145"/>
      <c r="G605" s="145"/>
      <c r="H605" s="146"/>
      <c r="I605" s="147"/>
      <c r="J605" s="153"/>
      <c r="K605" s="146"/>
      <c r="L605" s="148"/>
      <c r="M605" s="148"/>
      <c r="N605" s="179"/>
      <c r="O605" s="179"/>
      <c r="P605" s="145"/>
      <c r="Q605" s="149"/>
      <c r="R605" s="149"/>
      <c r="S605" s="152"/>
      <c r="T605" s="154"/>
    </row>
    <row r="606" spans="3:20" ht="18" customHeight="1" x14ac:dyDescent="0.25">
      <c r="C606" s="143">
        <v>599</v>
      </c>
      <c r="D606" s="144"/>
      <c r="E606" s="151"/>
      <c r="F606" s="145"/>
      <c r="G606" s="145"/>
      <c r="H606" s="146"/>
      <c r="I606" s="147"/>
      <c r="J606" s="153"/>
      <c r="K606" s="146"/>
      <c r="L606" s="148"/>
      <c r="M606" s="148"/>
      <c r="N606" s="179"/>
      <c r="O606" s="179"/>
      <c r="P606" s="145"/>
      <c r="Q606" s="149"/>
      <c r="R606" s="149"/>
      <c r="S606" s="152"/>
      <c r="T606" s="154"/>
    </row>
    <row r="607" spans="3:20" ht="18" customHeight="1" x14ac:dyDescent="0.25">
      <c r="C607" s="143">
        <v>600</v>
      </c>
      <c r="D607" s="144"/>
      <c r="E607" s="151"/>
      <c r="F607" s="145"/>
      <c r="G607" s="145"/>
      <c r="H607" s="146"/>
      <c r="I607" s="147"/>
      <c r="J607" s="153"/>
      <c r="K607" s="146"/>
      <c r="L607" s="148"/>
      <c r="M607" s="148"/>
      <c r="N607" s="179"/>
      <c r="O607" s="179"/>
      <c r="P607" s="145"/>
      <c r="Q607" s="149"/>
      <c r="R607" s="149"/>
      <c r="S607" s="152"/>
      <c r="T607" s="154"/>
    </row>
    <row r="608" spans="3:20" ht="18" customHeight="1" x14ac:dyDescent="0.25">
      <c r="C608" s="143">
        <v>601</v>
      </c>
      <c r="D608" s="144"/>
      <c r="E608" s="151"/>
      <c r="F608" s="145"/>
      <c r="G608" s="145"/>
      <c r="H608" s="146"/>
      <c r="I608" s="147"/>
      <c r="J608" s="153"/>
      <c r="K608" s="146"/>
      <c r="L608" s="148"/>
      <c r="M608" s="148"/>
      <c r="N608" s="179"/>
      <c r="O608" s="179"/>
      <c r="P608" s="145"/>
      <c r="Q608" s="149"/>
      <c r="R608" s="149"/>
      <c r="S608" s="152"/>
      <c r="T608" s="154"/>
    </row>
    <row r="609" spans="3:20" ht="18" customHeight="1" x14ac:dyDescent="0.25">
      <c r="C609" s="143">
        <v>602</v>
      </c>
      <c r="D609" s="144"/>
      <c r="E609" s="151"/>
      <c r="F609" s="145"/>
      <c r="G609" s="145"/>
      <c r="H609" s="146"/>
      <c r="I609" s="147"/>
      <c r="J609" s="153"/>
      <c r="K609" s="146"/>
      <c r="L609" s="148"/>
      <c r="M609" s="148"/>
      <c r="N609" s="179"/>
      <c r="O609" s="179"/>
      <c r="P609" s="145"/>
      <c r="Q609" s="149"/>
      <c r="R609" s="149"/>
      <c r="S609" s="152"/>
      <c r="T609" s="154"/>
    </row>
    <row r="610" spans="3:20" ht="18" customHeight="1" x14ac:dyDescent="0.25">
      <c r="C610" s="143">
        <v>603</v>
      </c>
      <c r="D610" s="144"/>
      <c r="E610" s="151"/>
      <c r="F610" s="145"/>
      <c r="G610" s="145"/>
      <c r="H610" s="146"/>
      <c r="I610" s="147"/>
      <c r="J610" s="153"/>
      <c r="K610" s="146"/>
      <c r="L610" s="148"/>
      <c r="M610" s="148"/>
      <c r="N610" s="179"/>
      <c r="O610" s="179"/>
      <c r="P610" s="145"/>
      <c r="Q610" s="149"/>
      <c r="R610" s="149"/>
      <c r="S610" s="152"/>
      <c r="T610" s="154"/>
    </row>
    <row r="611" spans="3:20" ht="18" customHeight="1" x14ac:dyDescent="0.25">
      <c r="C611" s="143">
        <v>604</v>
      </c>
      <c r="D611" s="144"/>
      <c r="E611" s="151"/>
      <c r="F611" s="145"/>
      <c r="G611" s="145"/>
      <c r="H611" s="146"/>
      <c r="I611" s="147"/>
      <c r="J611" s="153"/>
      <c r="K611" s="146"/>
      <c r="L611" s="148"/>
      <c r="M611" s="148"/>
      <c r="N611" s="179"/>
      <c r="O611" s="179"/>
      <c r="P611" s="145"/>
      <c r="Q611" s="149"/>
      <c r="R611" s="149"/>
      <c r="S611" s="152"/>
      <c r="T611" s="154"/>
    </row>
    <row r="612" spans="3:20" ht="18" customHeight="1" x14ac:dyDescent="0.25">
      <c r="C612" s="143">
        <v>605</v>
      </c>
      <c r="D612" s="144"/>
      <c r="E612" s="151"/>
      <c r="F612" s="145"/>
      <c r="G612" s="145"/>
      <c r="H612" s="146"/>
      <c r="I612" s="147"/>
      <c r="J612" s="153"/>
      <c r="K612" s="146"/>
      <c r="L612" s="148"/>
      <c r="M612" s="148"/>
      <c r="N612" s="179"/>
      <c r="O612" s="179"/>
      <c r="P612" s="145"/>
      <c r="Q612" s="149"/>
      <c r="R612" s="149"/>
      <c r="S612" s="152"/>
      <c r="T612" s="154"/>
    </row>
    <row r="613" spans="3:20" ht="18" customHeight="1" x14ac:dyDescent="0.25">
      <c r="C613" s="143">
        <v>606</v>
      </c>
      <c r="D613" s="144"/>
      <c r="E613" s="151"/>
      <c r="F613" s="145"/>
      <c r="G613" s="145"/>
      <c r="H613" s="146"/>
      <c r="I613" s="147"/>
      <c r="J613" s="153"/>
      <c r="K613" s="146"/>
      <c r="L613" s="148"/>
      <c r="M613" s="148"/>
      <c r="N613" s="179"/>
      <c r="O613" s="179"/>
      <c r="P613" s="145"/>
      <c r="Q613" s="149"/>
      <c r="R613" s="149"/>
      <c r="S613" s="152"/>
      <c r="T613" s="154"/>
    </row>
    <row r="614" spans="3:20" ht="18" customHeight="1" x14ac:dyDescent="0.25">
      <c r="C614" s="143">
        <v>607</v>
      </c>
      <c r="D614" s="144"/>
      <c r="E614" s="151"/>
      <c r="F614" s="145"/>
      <c r="G614" s="145"/>
      <c r="H614" s="146"/>
      <c r="I614" s="147"/>
      <c r="J614" s="153"/>
      <c r="K614" s="146"/>
      <c r="L614" s="148"/>
      <c r="M614" s="148"/>
      <c r="N614" s="179"/>
      <c r="O614" s="179"/>
      <c r="P614" s="145"/>
      <c r="Q614" s="149"/>
      <c r="R614" s="149"/>
      <c r="S614" s="152"/>
      <c r="T614" s="154"/>
    </row>
    <row r="615" spans="3:20" ht="18" customHeight="1" x14ac:dyDescent="0.25">
      <c r="C615" s="143">
        <v>608</v>
      </c>
      <c r="D615" s="144"/>
      <c r="E615" s="151"/>
      <c r="F615" s="145"/>
      <c r="G615" s="145"/>
      <c r="H615" s="146"/>
      <c r="I615" s="147"/>
      <c r="J615" s="153"/>
      <c r="K615" s="146"/>
      <c r="L615" s="148"/>
      <c r="M615" s="148"/>
      <c r="N615" s="179"/>
      <c r="O615" s="179"/>
      <c r="P615" s="145"/>
      <c r="Q615" s="149"/>
      <c r="R615" s="149"/>
      <c r="S615" s="152"/>
      <c r="T615" s="154"/>
    </row>
    <row r="616" spans="3:20" ht="18" customHeight="1" x14ac:dyDescent="0.25">
      <c r="C616" s="143">
        <v>609</v>
      </c>
      <c r="D616" s="144"/>
      <c r="E616" s="151"/>
      <c r="F616" s="145"/>
      <c r="G616" s="145"/>
      <c r="H616" s="146"/>
      <c r="I616" s="147"/>
      <c r="J616" s="153"/>
      <c r="K616" s="146"/>
      <c r="L616" s="148"/>
      <c r="M616" s="148"/>
      <c r="N616" s="179"/>
      <c r="O616" s="179"/>
      <c r="P616" s="145"/>
      <c r="Q616" s="149"/>
      <c r="R616" s="149"/>
      <c r="S616" s="152"/>
      <c r="T616" s="154"/>
    </row>
    <row r="617" spans="3:20" ht="18" customHeight="1" x14ac:dyDescent="0.25">
      <c r="C617" s="143">
        <v>610</v>
      </c>
      <c r="D617" s="144"/>
      <c r="E617" s="151"/>
      <c r="F617" s="145"/>
      <c r="G617" s="145"/>
      <c r="H617" s="146"/>
      <c r="I617" s="147"/>
      <c r="J617" s="153"/>
      <c r="K617" s="146"/>
      <c r="L617" s="148"/>
      <c r="M617" s="148"/>
      <c r="N617" s="179"/>
      <c r="O617" s="179"/>
      <c r="P617" s="145"/>
      <c r="Q617" s="149"/>
      <c r="R617" s="149"/>
      <c r="S617" s="152"/>
      <c r="T617" s="154"/>
    </row>
    <row r="618" spans="3:20" ht="18" customHeight="1" x14ac:dyDescent="0.25">
      <c r="C618" s="143">
        <v>611</v>
      </c>
      <c r="D618" s="144"/>
      <c r="E618" s="151"/>
      <c r="F618" s="145"/>
      <c r="G618" s="145"/>
      <c r="H618" s="146"/>
      <c r="I618" s="147"/>
      <c r="J618" s="153"/>
      <c r="K618" s="146"/>
      <c r="L618" s="148"/>
      <c r="M618" s="148"/>
      <c r="N618" s="179"/>
      <c r="O618" s="179"/>
      <c r="P618" s="145"/>
      <c r="Q618" s="149"/>
      <c r="R618" s="149"/>
      <c r="S618" s="152"/>
      <c r="T618" s="154"/>
    </row>
    <row r="619" spans="3:20" ht="18" customHeight="1" x14ac:dyDescent="0.25">
      <c r="C619" s="143">
        <v>612</v>
      </c>
      <c r="D619" s="144"/>
      <c r="E619" s="151"/>
      <c r="F619" s="145"/>
      <c r="G619" s="145"/>
      <c r="H619" s="146"/>
      <c r="I619" s="147"/>
      <c r="J619" s="153"/>
      <c r="K619" s="146"/>
      <c r="L619" s="148"/>
      <c r="M619" s="148"/>
      <c r="N619" s="179"/>
      <c r="O619" s="179"/>
      <c r="P619" s="145"/>
      <c r="Q619" s="149"/>
      <c r="R619" s="149"/>
      <c r="S619" s="152"/>
      <c r="T619" s="154"/>
    </row>
    <row r="620" spans="3:20" ht="18" customHeight="1" x14ac:dyDescent="0.25">
      <c r="C620" s="143">
        <v>613</v>
      </c>
      <c r="D620" s="144"/>
      <c r="E620" s="151"/>
      <c r="F620" s="145"/>
      <c r="G620" s="145"/>
      <c r="H620" s="146"/>
      <c r="I620" s="147"/>
      <c r="J620" s="153"/>
      <c r="K620" s="146"/>
      <c r="L620" s="148"/>
      <c r="M620" s="148"/>
      <c r="N620" s="179"/>
      <c r="O620" s="179"/>
      <c r="P620" s="145"/>
      <c r="Q620" s="149"/>
      <c r="R620" s="149"/>
      <c r="S620" s="152"/>
      <c r="T620" s="154"/>
    </row>
    <row r="621" spans="3:20" ht="18" customHeight="1" x14ac:dyDescent="0.25">
      <c r="C621" s="143">
        <v>614</v>
      </c>
      <c r="D621" s="144"/>
      <c r="E621" s="151"/>
      <c r="F621" s="145"/>
      <c r="G621" s="145"/>
      <c r="H621" s="146"/>
      <c r="I621" s="147"/>
      <c r="J621" s="153"/>
      <c r="K621" s="146"/>
      <c r="L621" s="148"/>
      <c r="M621" s="148"/>
      <c r="N621" s="179"/>
      <c r="O621" s="179"/>
      <c r="P621" s="145"/>
      <c r="Q621" s="149"/>
      <c r="R621" s="149"/>
      <c r="S621" s="152"/>
      <c r="T621" s="154"/>
    </row>
    <row r="622" spans="3:20" ht="18" customHeight="1" x14ac:dyDescent="0.25">
      <c r="C622" s="143">
        <v>615</v>
      </c>
      <c r="D622" s="144"/>
      <c r="E622" s="151"/>
      <c r="F622" s="145"/>
      <c r="G622" s="145"/>
      <c r="H622" s="146"/>
      <c r="I622" s="147"/>
      <c r="J622" s="153"/>
      <c r="K622" s="146"/>
      <c r="L622" s="148"/>
      <c r="M622" s="148"/>
      <c r="N622" s="179"/>
      <c r="O622" s="179"/>
      <c r="P622" s="145"/>
      <c r="Q622" s="149"/>
      <c r="R622" s="149"/>
      <c r="S622" s="152"/>
      <c r="T622" s="154"/>
    </row>
    <row r="623" spans="3:20" ht="18" customHeight="1" x14ac:dyDescent="0.25">
      <c r="C623" s="143">
        <v>616</v>
      </c>
      <c r="D623" s="144"/>
      <c r="E623" s="151"/>
      <c r="F623" s="145"/>
      <c r="G623" s="145"/>
      <c r="H623" s="146"/>
      <c r="I623" s="147"/>
      <c r="J623" s="153"/>
      <c r="K623" s="146"/>
      <c r="L623" s="148"/>
      <c r="M623" s="148"/>
      <c r="N623" s="179"/>
      <c r="O623" s="179"/>
      <c r="P623" s="145"/>
      <c r="Q623" s="149"/>
      <c r="R623" s="149"/>
      <c r="S623" s="152"/>
      <c r="T623" s="154"/>
    </row>
    <row r="624" spans="3:20" ht="18" customHeight="1" x14ac:dyDescent="0.25">
      <c r="C624" s="143">
        <v>617</v>
      </c>
      <c r="D624" s="144"/>
      <c r="E624" s="151"/>
      <c r="F624" s="145"/>
      <c r="G624" s="145"/>
      <c r="H624" s="146"/>
      <c r="I624" s="147"/>
      <c r="J624" s="153"/>
      <c r="K624" s="146"/>
      <c r="L624" s="148"/>
      <c r="M624" s="148"/>
      <c r="N624" s="179"/>
      <c r="O624" s="179"/>
      <c r="P624" s="145"/>
      <c r="Q624" s="149"/>
      <c r="R624" s="149"/>
      <c r="S624" s="152"/>
      <c r="T624" s="154"/>
    </row>
    <row r="625" spans="3:20" ht="18" customHeight="1" x14ac:dyDescent="0.25">
      <c r="C625" s="143">
        <v>618</v>
      </c>
      <c r="D625" s="144"/>
      <c r="E625" s="151"/>
      <c r="F625" s="145"/>
      <c r="G625" s="145"/>
      <c r="H625" s="146"/>
      <c r="I625" s="147"/>
      <c r="J625" s="153"/>
      <c r="K625" s="146"/>
      <c r="L625" s="148"/>
      <c r="M625" s="148"/>
      <c r="N625" s="179"/>
      <c r="O625" s="179"/>
      <c r="P625" s="145"/>
      <c r="Q625" s="149"/>
      <c r="R625" s="149"/>
      <c r="S625" s="152"/>
      <c r="T625" s="154"/>
    </row>
    <row r="626" spans="3:20" ht="18" customHeight="1" x14ac:dyDescent="0.25">
      <c r="C626" s="143">
        <v>619</v>
      </c>
      <c r="D626" s="144"/>
      <c r="E626" s="151"/>
      <c r="F626" s="145"/>
      <c r="G626" s="145"/>
      <c r="H626" s="146"/>
      <c r="I626" s="147"/>
      <c r="J626" s="153"/>
      <c r="K626" s="146"/>
      <c r="L626" s="148"/>
      <c r="M626" s="148"/>
      <c r="N626" s="179"/>
      <c r="O626" s="179"/>
      <c r="P626" s="145"/>
      <c r="Q626" s="149"/>
      <c r="R626" s="149"/>
      <c r="S626" s="152"/>
      <c r="T626" s="154"/>
    </row>
    <row r="627" spans="3:20" ht="18" customHeight="1" x14ac:dyDescent="0.25">
      <c r="C627" s="143">
        <v>620</v>
      </c>
      <c r="D627" s="144"/>
      <c r="E627" s="151"/>
      <c r="F627" s="145"/>
      <c r="G627" s="145"/>
      <c r="H627" s="146"/>
      <c r="I627" s="147"/>
      <c r="J627" s="153"/>
      <c r="K627" s="146"/>
      <c r="L627" s="148"/>
      <c r="M627" s="148"/>
      <c r="N627" s="179"/>
      <c r="O627" s="179"/>
      <c r="P627" s="145"/>
      <c r="Q627" s="149"/>
      <c r="R627" s="149"/>
      <c r="S627" s="152"/>
      <c r="T627" s="154"/>
    </row>
    <row r="628" spans="3:20" ht="18" customHeight="1" x14ac:dyDescent="0.25">
      <c r="C628" s="143">
        <v>621</v>
      </c>
      <c r="D628" s="144"/>
      <c r="E628" s="151"/>
      <c r="F628" s="145"/>
      <c r="G628" s="145"/>
      <c r="H628" s="146"/>
      <c r="I628" s="147"/>
      <c r="J628" s="153"/>
      <c r="K628" s="146"/>
      <c r="L628" s="148"/>
      <c r="M628" s="148"/>
      <c r="N628" s="179"/>
      <c r="O628" s="179"/>
      <c r="P628" s="145"/>
      <c r="Q628" s="149"/>
      <c r="R628" s="149"/>
      <c r="S628" s="152"/>
      <c r="T628" s="154"/>
    </row>
    <row r="629" spans="3:20" ht="18" customHeight="1" x14ac:dyDescent="0.25">
      <c r="C629" s="143">
        <v>622</v>
      </c>
      <c r="D629" s="144"/>
      <c r="E629" s="151"/>
      <c r="F629" s="145"/>
      <c r="G629" s="145"/>
      <c r="H629" s="146"/>
      <c r="I629" s="147"/>
      <c r="J629" s="153"/>
      <c r="K629" s="146"/>
      <c r="L629" s="148"/>
      <c r="M629" s="148"/>
      <c r="N629" s="179"/>
      <c r="O629" s="179"/>
      <c r="P629" s="145"/>
      <c r="Q629" s="149"/>
      <c r="R629" s="149"/>
      <c r="S629" s="152"/>
      <c r="T629" s="154"/>
    </row>
    <row r="630" spans="3:20" ht="18" customHeight="1" x14ac:dyDescent="0.25">
      <c r="C630" s="143">
        <v>623</v>
      </c>
      <c r="D630" s="144"/>
      <c r="E630" s="151"/>
      <c r="F630" s="145"/>
      <c r="G630" s="145"/>
      <c r="H630" s="146"/>
      <c r="I630" s="147"/>
      <c r="J630" s="153"/>
      <c r="K630" s="146"/>
      <c r="L630" s="148"/>
      <c r="M630" s="148"/>
      <c r="N630" s="179"/>
      <c r="O630" s="179"/>
      <c r="P630" s="145"/>
      <c r="Q630" s="149"/>
      <c r="R630" s="149"/>
      <c r="S630" s="152"/>
      <c r="T630" s="154"/>
    </row>
    <row r="631" spans="3:20" ht="18" customHeight="1" x14ac:dyDescent="0.25">
      <c r="C631" s="143">
        <v>624</v>
      </c>
      <c r="D631" s="144"/>
      <c r="E631" s="151"/>
      <c r="F631" s="145"/>
      <c r="G631" s="145"/>
      <c r="H631" s="146"/>
      <c r="I631" s="147"/>
      <c r="J631" s="153"/>
      <c r="K631" s="146"/>
      <c r="L631" s="148"/>
      <c r="M631" s="148"/>
      <c r="N631" s="179"/>
      <c r="O631" s="179"/>
      <c r="P631" s="145"/>
      <c r="Q631" s="149"/>
      <c r="R631" s="149"/>
      <c r="S631" s="152"/>
      <c r="T631" s="154"/>
    </row>
    <row r="632" spans="3:20" ht="18" customHeight="1" x14ac:dyDescent="0.25">
      <c r="C632" s="143">
        <v>625</v>
      </c>
      <c r="D632" s="144"/>
      <c r="E632" s="151"/>
      <c r="F632" s="145"/>
      <c r="G632" s="145"/>
      <c r="H632" s="146"/>
      <c r="I632" s="147"/>
      <c r="J632" s="153"/>
      <c r="K632" s="146"/>
      <c r="L632" s="148"/>
      <c r="M632" s="148"/>
      <c r="N632" s="179"/>
      <c r="O632" s="179"/>
      <c r="P632" s="145"/>
      <c r="Q632" s="149"/>
      <c r="R632" s="149"/>
      <c r="S632" s="152"/>
      <c r="T632" s="154"/>
    </row>
    <row r="633" spans="3:20" ht="18" customHeight="1" x14ac:dyDescent="0.25">
      <c r="C633" s="143">
        <v>626</v>
      </c>
      <c r="D633" s="144"/>
      <c r="E633" s="151"/>
      <c r="F633" s="145"/>
      <c r="G633" s="145"/>
      <c r="H633" s="146"/>
      <c r="I633" s="147"/>
      <c r="J633" s="153"/>
      <c r="K633" s="146"/>
      <c r="L633" s="148"/>
      <c r="M633" s="148"/>
      <c r="N633" s="179"/>
      <c r="O633" s="179"/>
      <c r="P633" s="145"/>
      <c r="Q633" s="149"/>
      <c r="R633" s="149"/>
      <c r="S633" s="152"/>
      <c r="T633" s="154"/>
    </row>
    <row r="634" spans="3:20" ht="18" customHeight="1" x14ac:dyDescent="0.25">
      <c r="C634" s="143">
        <v>627</v>
      </c>
      <c r="D634" s="144"/>
      <c r="E634" s="151"/>
      <c r="F634" s="145"/>
      <c r="G634" s="145"/>
      <c r="H634" s="146"/>
      <c r="I634" s="147"/>
      <c r="J634" s="153"/>
      <c r="K634" s="146"/>
      <c r="L634" s="148"/>
      <c r="M634" s="148"/>
      <c r="N634" s="179"/>
      <c r="O634" s="179"/>
      <c r="P634" s="145"/>
      <c r="Q634" s="149"/>
      <c r="R634" s="149"/>
      <c r="S634" s="152"/>
      <c r="T634" s="154"/>
    </row>
    <row r="635" spans="3:20" ht="18" customHeight="1" x14ac:dyDescent="0.25">
      <c r="C635" s="143">
        <v>628</v>
      </c>
      <c r="D635" s="144"/>
      <c r="E635" s="151"/>
      <c r="F635" s="145"/>
      <c r="G635" s="145"/>
      <c r="H635" s="146"/>
      <c r="I635" s="147"/>
      <c r="J635" s="153"/>
      <c r="K635" s="146"/>
      <c r="L635" s="148"/>
      <c r="M635" s="148"/>
      <c r="N635" s="179"/>
      <c r="O635" s="179"/>
      <c r="P635" s="145"/>
      <c r="Q635" s="149"/>
      <c r="R635" s="149"/>
      <c r="S635" s="152"/>
      <c r="T635" s="154"/>
    </row>
    <row r="636" spans="3:20" ht="18" customHeight="1" x14ac:dyDescent="0.25">
      <c r="C636" s="143">
        <v>629</v>
      </c>
      <c r="D636" s="144"/>
      <c r="E636" s="151"/>
      <c r="F636" s="145"/>
      <c r="G636" s="145"/>
      <c r="H636" s="146"/>
      <c r="I636" s="147"/>
      <c r="J636" s="153"/>
      <c r="K636" s="146"/>
      <c r="L636" s="148"/>
      <c r="M636" s="148"/>
      <c r="N636" s="179"/>
      <c r="O636" s="179"/>
      <c r="P636" s="145"/>
      <c r="Q636" s="149"/>
      <c r="R636" s="149"/>
      <c r="S636" s="152"/>
      <c r="T636" s="154"/>
    </row>
    <row r="637" spans="3:20" ht="18" customHeight="1" x14ac:dyDescent="0.25">
      <c r="C637" s="143">
        <v>630</v>
      </c>
      <c r="D637" s="144"/>
      <c r="E637" s="151"/>
      <c r="F637" s="145"/>
      <c r="G637" s="145"/>
      <c r="H637" s="146"/>
      <c r="I637" s="147"/>
      <c r="J637" s="153"/>
      <c r="K637" s="146"/>
      <c r="L637" s="148"/>
      <c r="M637" s="148"/>
      <c r="N637" s="179"/>
      <c r="O637" s="179"/>
      <c r="P637" s="145"/>
      <c r="Q637" s="149"/>
      <c r="R637" s="149"/>
      <c r="S637" s="152"/>
      <c r="T637" s="154"/>
    </row>
    <row r="638" spans="3:20" ht="18" customHeight="1" x14ac:dyDescent="0.25">
      <c r="C638" s="143">
        <v>631</v>
      </c>
      <c r="D638" s="144"/>
      <c r="E638" s="151"/>
      <c r="F638" s="145"/>
      <c r="G638" s="145"/>
      <c r="H638" s="146"/>
      <c r="I638" s="147"/>
      <c r="J638" s="153"/>
      <c r="K638" s="146"/>
      <c r="L638" s="148"/>
      <c r="M638" s="148"/>
      <c r="N638" s="179"/>
      <c r="O638" s="179"/>
      <c r="P638" s="145"/>
      <c r="Q638" s="149"/>
      <c r="R638" s="149"/>
      <c r="S638" s="152"/>
      <c r="T638" s="154"/>
    </row>
    <row r="639" spans="3:20" ht="18" customHeight="1" x14ac:dyDescent="0.25">
      <c r="C639" s="143">
        <v>632</v>
      </c>
      <c r="D639" s="144"/>
      <c r="E639" s="151"/>
      <c r="F639" s="145"/>
      <c r="G639" s="145"/>
      <c r="H639" s="146"/>
      <c r="I639" s="147"/>
      <c r="J639" s="153"/>
      <c r="K639" s="146"/>
      <c r="L639" s="148"/>
      <c r="M639" s="148"/>
      <c r="N639" s="179"/>
      <c r="O639" s="179"/>
      <c r="P639" s="145"/>
      <c r="Q639" s="149"/>
      <c r="R639" s="149"/>
      <c r="S639" s="152"/>
      <c r="T639" s="154"/>
    </row>
    <row r="640" spans="3:20" ht="18" customHeight="1" x14ac:dyDescent="0.25">
      <c r="C640" s="143">
        <v>633</v>
      </c>
      <c r="D640" s="144"/>
      <c r="E640" s="151"/>
      <c r="F640" s="145"/>
      <c r="G640" s="145"/>
      <c r="H640" s="146"/>
      <c r="I640" s="147"/>
      <c r="J640" s="153"/>
      <c r="K640" s="146"/>
      <c r="L640" s="148"/>
      <c r="M640" s="148"/>
      <c r="N640" s="179"/>
      <c r="O640" s="179"/>
      <c r="P640" s="145"/>
      <c r="Q640" s="149"/>
      <c r="R640" s="149"/>
      <c r="S640" s="152"/>
      <c r="T640" s="154"/>
    </row>
    <row r="641" spans="3:20" ht="18" customHeight="1" x14ac:dyDescent="0.25">
      <c r="C641" s="143">
        <v>634</v>
      </c>
      <c r="D641" s="144"/>
      <c r="E641" s="151"/>
      <c r="F641" s="145"/>
      <c r="G641" s="145"/>
      <c r="H641" s="146"/>
      <c r="I641" s="147"/>
      <c r="J641" s="153"/>
      <c r="K641" s="146"/>
      <c r="L641" s="148"/>
      <c r="M641" s="148"/>
      <c r="N641" s="179"/>
      <c r="O641" s="179"/>
      <c r="P641" s="145"/>
      <c r="Q641" s="149"/>
      <c r="R641" s="149"/>
      <c r="S641" s="152"/>
      <c r="T641" s="154"/>
    </row>
    <row r="642" spans="3:20" ht="18" customHeight="1" x14ac:dyDescent="0.25">
      <c r="C642" s="143">
        <v>635</v>
      </c>
      <c r="D642" s="144"/>
      <c r="E642" s="151"/>
      <c r="F642" s="145"/>
      <c r="G642" s="145"/>
      <c r="H642" s="146"/>
      <c r="I642" s="147"/>
      <c r="J642" s="153"/>
      <c r="K642" s="146"/>
      <c r="L642" s="148"/>
      <c r="M642" s="148"/>
      <c r="N642" s="179"/>
      <c r="O642" s="179"/>
      <c r="P642" s="145"/>
      <c r="Q642" s="149"/>
      <c r="R642" s="149"/>
      <c r="S642" s="152"/>
      <c r="T642" s="154"/>
    </row>
    <row r="643" spans="3:20" ht="18" customHeight="1" x14ac:dyDescent="0.25">
      <c r="C643" s="143">
        <v>636</v>
      </c>
      <c r="D643" s="144"/>
      <c r="E643" s="151"/>
      <c r="F643" s="145"/>
      <c r="G643" s="145"/>
      <c r="H643" s="146"/>
      <c r="I643" s="147"/>
      <c r="J643" s="153"/>
      <c r="K643" s="146"/>
      <c r="L643" s="148"/>
      <c r="M643" s="148"/>
      <c r="N643" s="179"/>
      <c r="O643" s="179"/>
      <c r="P643" s="145"/>
      <c r="Q643" s="149"/>
      <c r="R643" s="149"/>
      <c r="S643" s="152"/>
      <c r="T643" s="154"/>
    </row>
    <row r="644" spans="3:20" ht="18" customHeight="1" x14ac:dyDescent="0.25">
      <c r="C644" s="143">
        <v>637</v>
      </c>
      <c r="D644" s="144"/>
      <c r="E644" s="151"/>
      <c r="F644" s="145"/>
      <c r="G644" s="145"/>
      <c r="H644" s="146"/>
      <c r="I644" s="147"/>
      <c r="J644" s="153"/>
      <c r="K644" s="146"/>
      <c r="L644" s="148"/>
      <c r="M644" s="148"/>
      <c r="N644" s="179"/>
      <c r="O644" s="179"/>
      <c r="P644" s="145"/>
      <c r="Q644" s="149"/>
      <c r="R644" s="149"/>
      <c r="S644" s="152"/>
      <c r="T644" s="154"/>
    </row>
    <row r="645" spans="3:20" ht="18" customHeight="1" x14ac:dyDescent="0.25">
      <c r="C645" s="143">
        <v>638</v>
      </c>
      <c r="D645" s="144"/>
      <c r="E645" s="151"/>
      <c r="F645" s="145"/>
      <c r="G645" s="145"/>
      <c r="H645" s="146"/>
      <c r="I645" s="147"/>
      <c r="J645" s="153"/>
      <c r="K645" s="146"/>
      <c r="L645" s="148"/>
      <c r="M645" s="148"/>
      <c r="N645" s="179"/>
      <c r="O645" s="179"/>
      <c r="P645" s="145"/>
      <c r="Q645" s="149"/>
      <c r="R645" s="149"/>
      <c r="S645" s="152"/>
      <c r="T645" s="154"/>
    </row>
    <row r="646" spans="3:20" ht="18" customHeight="1" x14ac:dyDescent="0.25">
      <c r="C646" s="143">
        <v>639</v>
      </c>
      <c r="D646" s="144"/>
      <c r="E646" s="151"/>
      <c r="F646" s="145"/>
      <c r="G646" s="145"/>
      <c r="H646" s="146"/>
      <c r="I646" s="147"/>
      <c r="J646" s="153"/>
      <c r="K646" s="146"/>
      <c r="L646" s="148"/>
      <c r="M646" s="148"/>
      <c r="N646" s="179"/>
      <c r="O646" s="179"/>
      <c r="P646" s="145"/>
      <c r="Q646" s="149"/>
      <c r="R646" s="149"/>
      <c r="S646" s="152"/>
      <c r="T646" s="154"/>
    </row>
    <row r="647" spans="3:20" ht="18" customHeight="1" x14ac:dyDescent="0.25">
      <c r="C647" s="143">
        <v>640</v>
      </c>
      <c r="D647" s="144"/>
      <c r="E647" s="151"/>
      <c r="F647" s="145"/>
      <c r="G647" s="145"/>
      <c r="H647" s="146"/>
      <c r="I647" s="147"/>
      <c r="J647" s="153"/>
      <c r="K647" s="146"/>
      <c r="L647" s="148"/>
      <c r="M647" s="148"/>
      <c r="N647" s="179"/>
      <c r="O647" s="179"/>
      <c r="P647" s="145"/>
      <c r="Q647" s="149"/>
      <c r="R647" s="149"/>
      <c r="S647" s="152"/>
      <c r="T647" s="154"/>
    </row>
    <row r="648" spans="3:20" ht="18" customHeight="1" x14ac:dyDescent="0.25">
      <c r="C648" s="143">
        <v>641</v>
      </c>
      <c r="D648" s="144"/>
      <c r="E648" s="151"/>
      <c r="F648" s="145"/>
      <c r="G648" s="145"/>
      <c r="H648" s="146"/>
      <c r="I648" s="147"/>
      <c r="J648" s="153"/>
      <c r="K648" s="146"/>
      <c r="L648" s="148"/>
      <c r="M648" s="148"/>
      <c r="N648" s="179"/>
      <c r="O648" s="179"/>
      <c r="P648" s="145"/>
      <c r="Q648" s="149"/>
      <c r="R648" s="149"/>
      <c r="S648" s="152"/>
      <c r="T648" s="154"/>
    </row>
    <row r="649" spans="3:20" ht="18" customHeight="1" x14ac:dyDescent="0.25">
      <c r="C649" s="143">
        <v>642</v>
      </c>
      <c r="D649" s="144"/>
      <c r="E649" s="151"/>
      <c r="F649" s="145"/>
      <c r="G649" s="145"/>
      <c r="H649" s="146"/>
      <c r="I649" s="147"/>
      <c r="J649" s="153"/>
      <c r="K649" s="146"/>
      <c r="L649" s="148"/>
      <c r="M649" s="148"/>
      <c r="N649" s="179"/>
      <c r="O649" s="179"/>
      <c r="P649" s="145"/>
      <c r="Q649" s="149"/>
      <c r="R649" s="149"/>
      <c r="S649" s="152"/>
      <c r="T649" s="154"/>
    </row>
    <row r="650" spans="3:20" ht="18" customHeight="1" x14ac:dyDescent="0.25">
      <c r="C650" s="143">
        <v>643</v>
      </c>
      <c r="D650" s="144"/>
      <c r="E650" s="151"/>
      <c r="F650" s="145"/>
      <c r="G650" s="145"/>
      <c r="H650" s="146"/>
      <c r="I650" s="147"/>
      <c r="J650" s="153"/>
      <c r="K650" s="146"/>
      <c r="L650" s="148"/>
      <c r="M650" s="148"/>
      <c r="N650" s="179"/>
      <c r="O650" s="179"/>
      <c r="P650" s="145"/>
      <c r="Q650" s="149"/>
      <c r="R650" s="149"/>
      <c r="S650" s="152"/>
      <c r="T650" s="154"/>
    </row>
    <row r="651" spans="3:20" ht="18" customHeight="1" x14ac:dyDescent="0.25">
      <c r="C651" s="143">
        <v>644</v>
      </c>
      <c r="D651" s="144"/>
      <c r="E651" s="151"/>
      <c r="F651" s="145"/>
      <c r="G651" s="145"/>
      <c r="H651" s="146"/>
      <c r="I651" s="147"/>
      <c r="J651" s="153"/>
      <c r="K651" s="146"/>
      <c r="L651" s="148"/>
      <c r="M651" s="148"/>
      <c r="N651" s="179"/>
      <c r="O651" s="179"/>
      <c r="P651" s="145"/>
      <c r="Q651" s="149"/>
      <c r="R651" s="149"/>
      <c r="S651" s="152"/>
      <c r="T651" s="154"/>
    </row>
    <row r="652" spans="3:20" ht="18" customHeight="1" x14ac:dyDescent="0.25">
      <c r="C652" s="143">
        <v>645</v>
      </c>
      <c r="D652" s="144"/>
      <c r="E652" s="151"/>
      <c r="F652" s="145"/>
      <c r="G652" s="145"/>
      <c r="H652" s="146"/>
      <c r="I652" s="147"/>
      <c r="J652" s="153"/>
      <c r="K652" s="146"/>
      <c r="L652" s="148"/>
      <c r="M652" s="148"/>
      <c r="N652" s="179"/>
      <c r="O652" s="179"/>
      <c r="P652" s="145"/>
      <c r="Q652" s="149"/>
      <c r="R652" s="149"/>
      <c r="S652" s="152"/>
      <c r="T652" s="154"/>
    </row>
    <row r="653" spans="3:20" ht="18" customHeight="1" x14ac:dyDescent="0.25">
      <c r="C653" s="143">
        <v>646</v>
      </c>
      <c r="D653" s="144"/>
      <c r="E653" s="151"/>
      <c r="F653" s="145"/>
      <c r="G653" s="145"/>
      <c r="H653" s="146"/>
      <c r="I653" s="147"/>
      <c r="J653" s="153"/>
      <c r="K653" s="146"/>
      <c r="L653" s="148"/>
      <c r="M653" s="148"/>
      <c r="N653" s="179"/>
      <c r="O653" s="179"/>
      <c r="P653" s="145"/>
      <c r="Q653" s="149"/>
      <c r="R653" s="149"/>
      <c r="S653" s="152"/>
      <c r="T653" s="154"/>
    </row>
    <row r="654" spans="3:20" ht="18" customHeight="1" x14ac:dyDescent="0.25">
      <c r="C654" s="143">
        <v>647</v>
      </c>
      <c r="D654" s="144"/>
      <c r="E654" s="151"/>
      <c r="F654" s="145"/>
      <c r="G654" s="145"/>
      <c r="H654" s="146"/>
      <c r="I654" s="147"/>
      <c r="J654" s="153"/>
      <c r="K654" s="146"/>
      <c r="L654" s="148"/>
      <c r="M654" s="148"/>
      <c r="N654" s="179"/>
      <c r="O654" s="179"/>
      <c r="P654" s="145"/>
      <c r="Q654" s="149"/>
      <c r="R654" s="149"/>
      <c r="S654" s="152"/>
      <c r="T654" s="154"/>
    </row>
    <row r="655" spans="3:20" ht="18" customHeight="1" x14ac:dyDescent="0.25">
      <c r="C655" s="143">
        <v>648</v>
      </c>
      <c r="D655" s="144"/>
      <c r="E655" s="151"/>
      <c r="F655" s="145"/>
      <c r="G655" s="145"/>
      <c r="H655" s="146"/>
      <c r="I655" s="147"/>
      <c r="J655" s="153"/>
      <c r="K655" s="146"/>
      <c r="L655" s="148"/>
      <c r="M655" s="148"/>
      <c r="N655" s="179"/>
      <c r="O655" s="179"/>
      <c r="P655" s="145"/>
      <c r="Q655" s="149"/>
      <c r="R655" s="149"/>
      <c r="S655" s="152"/>
      <c r="T655" s="154"/>
    </row>
    <row r="656" spans="3:20" ht="18" customHeight="1" x14ac:dyDescent="0.25">
      <c r="C656" s="143">
        <v>649</v>
      </c>
      <c r="D656" s="144"/>
      <c r="E656" s="151"/>
      <c r="F656" s="145"/>
      <c r="G656" s="145"/>
      <c r="H656" s="146"/>
      <c r="I656" s="147"/>
      <c r="J656" s="153"/>
      <c r="K656" s="146"/>
      <c r="L656" s="148"/>
      <c r="M656" s="148"/>
      <c r="N656" s="179"/>
      <c r="O656" s="179"/>
      <c r="P656" s="145"/>
      <c r="Q656" s="149"/>
      <c r="R656" s="149"/>
      <c r="S656" s="152"/>
      <c r="T656" s="154"/>
    </row>
    <row r="657" spans="3:20" ht="18" customHeight="1" x14ac:dyDescent="0.25">
      <c r="C657" s="143">
        <v>650</v>
      </c>
      <c r="D657" s="144"/>
      <c r="E657" s="151"/>
      <c r="F657" s="145"/>
      <c r="G657" s="145"/>
      <c r="H657" s="146"/>
      <c r="I657" s="147"/>
      <c r="J657" s="153"/>
      <c r="K657" s="146"/>
      <c r="L657" s="148"/>
      <c r="M657" s="148"/>
      <c r="N657" s="179"/>
      <c r="O657" s="179"/>
      <c r="P657" s="145"/>
      <c r="Q657" s="149"/>
      <c r="R657" s="149"/>
      <c r="S657" s="152"/>
      <c r="T657" s="154"/>
    </row>
    <row r="658" spans="3:20" ht="18" customHeight="1" x14ac:dyDescent="0.25">
      <c r="C658" s="143">
        <v>651</v>
      </c>
      <c r="D658" s="144"/>
      <c r="E658" s="151"/>
      <c r="F658" s="145"/>
      <c r="G658" s="145"/>
      <c r="H658" s="146"/>
      <c r="I658" s="147"/>
      <c r="J658" s="153"/>
      <c r="K658" s="146"/>
      <c r="L658" s="148"/>
      <c r="M658" s="148"/>
      <c r="N658" s="179"/>
      <c r="O658" s="179"/>
      <c r="P658" s="145"/>
      <c r="Q658" s="149"/>
      <c r="R658" s="149"/>
      <c r="S658" s="152"/>
      <c r="T658" s="154"/>
    </row>
    <row r="659" spans="3:20" ht="18" customHeight="1" x14ac:dyDescent="0.25">
      <c r="C659" s="143">
        <v>652</v>
      </c>
      <c r="D659" s="144"/>
      <c r="E659" s="151"/>
      <c r="F659" s="145"/>
      <c r="G659" s="145"/>
      <c r="H659" s="146"/>
      <c r="I659" s="147"/>
      <c r="J659" s="153"/>
      <c r="K659" s="146"/>
      <c r="L659" s="148"/>
      <c r="M659" s="148"/>
      <c r="N659" s="179"/>
      <c r="O659" s="179"/>
      <c r="P659" s="145"/>
      <c r="Q659" s="149"/>
      <c r="R659" s="149"/>
      <c r="S659" s="152"/>
      <c r="T659" s="154"/>
    </row>
    <row r="660" spans="3:20" ht="18" customHeight="1" x14ac:dyDescent="0.25">
      <c r="C660" s="143">
        <v>653</v>
      </c>
      <c r="D660" s="144"/>
      <c r="E660" s="151"/>
      <c r="F660" s="145"/>
      <c r="G660" s="145"/>
      <c r="H660" s="146"/>
      <c r="I660" s="147"/>
      <c r="J660" s="153"/>
      <c r="K660" s="146"/>
      <c r="L660" s="148"/>
      <c r="M660" s="148"/>
      <c r="N660" s="179"/>
      <c r="O660" s="179"/>
      <c r="P660" s="145"/>
      <c r="Q660" s="149"/>
      <c r="R660" s="149"/>
      <c r="S660" s="152"/>
      <c r="T660" s="154"/>
    </row>
    <row r="661" spans="3:20" ht="18" customHeight="1" x14ac:dyDescent="0.25">
      <c r="C661" s="143">
        <v>654</v>
      </c>
      <c r="D661" s="144"/>
      <c r="E661" s="151"/>
      <c r="F661" s="145"/>
      <c r="G661" s="145"/>
      <c r="H661" s="146"/>
      <c r="I661" s="147"/>
      <c r="J661" s="153"/>
      <c r="K661" s="146"/>
      <c r="L661" s="148"/>
      <c r="M661" s="148"/>
      <c r="N661" s="179"/>
      <c r="O661" s="179"/>
      <c r="P661" s="145"/>
      <c r="Q661" s="149"/>
      <c r="R661" s="149"/>
      <c r="S661" s="152"/>
      <c r="T661" s="154"/>
    </row>
    <row r="662" spans="3:20" ht="18" customHeight="1" x14ac:dyDescent="0.25">
      <c r="C662" s="143">
        <v>655</v>
      </c>
      <c r="D662" s="144"/>
      <c r="E662" s="151"/>
      <c r="F662" s="145"/>
      <c r="G662" s="145"/>
      <c r="H662" s="146"/>
      <c r="I662" s="147"/>
      <c r="J662" s="153"/>
      <c r="K662" s="146"/>
      <c r="L662" s="148"/>
      <c r="M662" s="148"/>
      <c r="N662" s="179"/>
      <c r="O662" s="179"/>
      <c r="P662" s="145"/>
      <c r="Q662" s="149"/>
      <c r="R662" s="149"/>
      <c r="S662" s="152"/>
      <c r="T662" s="154"/>
    </row>
    <row r="663" spans="3:20" ht="18" customHeight="1" x14ac:dyDescent="0.25">
      <c r="C663" s="143">
        <v>656</v>
      </c>
      <c r="D663" s="144"/>
      <c r="E663" s="151"/>
      <c r="F663" s="145"/>
      <c r="G663" s="145"/>
      <c r="H663" s="146"/>
      <c r="I663" s="147"/>
      <c r="J663" s="153"/>
      <c r="K663" s="146"/>
      <c r="L663" s="148"/>
      <c r="M663" s="148"/>
      <c r="N663" s="179"/>
      <c r="O663" s="179"/>
      <c r="P663" s="145"/>
      <c r="Q663" s="149"/>
      <c r="R663" s="149"/>
      <c r="S663" s="152"/>
      <c r="T663" s="154"/>
    </row>
    <row r="664" spans="3:20" ht="18" customHeight="1" x14ac:dyDescent="0.25">
      <c r="C664" s="143">
        <v>657</v>
      </c>
      <c r="D664" s="144"/>
      <c r="E664" s="151"/>
      <c r="F664" s="145"/>
      <c r="G664" s="145"/>
      <c r="H664" s="146"/>
      <c r="I664" s="147"/>
      <c r="J664" s="153"/>
      <c r="K664" s="146"/>
      <c r="L664" s="148"/>
      <c r="M664" s="148"/>
      <c r="N664" s="179"/>
      <c r="O664" s="179"/>
      <c r="P664" s="145"/>
      <c r="Q664" s="149"/>
      <c r="R664" s="149"/>
      <c r="S664" s="152"/>
      <c r="T664" s="154"/>
    </row>
    <row r="665" spans="3:20" ht="18" customHeight="1" x14ac:dyDescent="0.25">
      <c r="C665" s="143">
        <v>658</v>
      </c>
      <c r="D665" s="144"/>
      <c r="E665" s="151"/>
      <c r="F665" s="145"/>
      <c r="G665" s="145"/>
      <c r="H665" s="146"/>
      <c r="I665" s="147"/>
      <c r="J665" s="153"/>
      <c r="K665" s="146"/>
      <c r="L665" s="148"/>
      <c r="M665" s="148"/>
      <c r="N665" s="179"/>
      <c r="O665" s="179"/>
      <c r="P665" s="145"/>
      <c r="Q665" s="149"/>
      <c r="R665" s="149"/>
      <c r="S665" s="152"/>
      <c r="T665" s="154"/>
    </row>
    <row r="666" spans="3:20" ht="18" customHeight="1" x14ac:dyDescent="0.25">
      <c r="C666" s="143">
        <v>659</v>
      </c>
      <c r="D666" s="144"/>
      <c r="E666" s="151"/>
      <c r="F666" s="145"/>
      <c r="G666" s="145"/>
      <c r="H666" s="146"/>
      <c r="I666" s="147"/>
      <c r="J666" s="153"/>
      <c r="K666" s="146"/>
      <c r="L666" s="148"/>
      <c r="M666" s="148"/>
      <c r="N666" s="179"/>
      <c r="O666" s="179"/>
      <c r="P666" s="145"/>
      <c r="Q666" s="149"/>
      <c r="R666" s="149"/>
      <c r="S666" s="152"/>
      <c r="T666" s="154"/>
    </row>
    <row r="667" spans="3:20" ht="18" customHeight="1" x14ac:dyDescent="0.25">
      <c r="C667" s="143">
        <v>660</v>
      </c>
      <c r="D667" s="144"/>
      <c r="E667" s="151"/>
      <c r="F667" s="145"/>
      <c r="G667" s="145"/>
      <c r="H667" s="146"/>
      <c r="I667" s="147"/>
      <c r="J667" s="153"/>
      <c r="K667" s="146"/>
      <c r="L667" s="148"/>
      <c r="M667" s="148"/>
      <c r="N667" s="179"/>
      <c r="O667" s="179"/>
      <c r="P667" s="145"/>
      <c r="Q667" s="149"/>
      <c r="R667" s="149"/>
      <c r="S667" s="152"/>
      <c r="T667" s="154"/>
    </row>
    <row r="668" spans="3:20" ht="18" customHeight="1" x14ac:dyDescent="0.25">
      <c r="C668" s="143">
        <v>661</v>
      </c>
      <c r="D668" s="144"/>
      <c r="E668" s="151"/>
      <c r="F668" s="145"/>
      <c r="G668" s="145"/>
      <c r="H668" s="146"/>
      <c r="I668" s="147"/>
      <c r="J668" s="153"/>
      <c r="K668" s="146"/>
      <c r="L668" s="148"/>
      <c r="M668" s="148"/>
      <c r="N668" s="179"/>
      <c r="O668" s="179"/>
      <c r="P668" s="145"/>
      <c r="Q668" s="149"/>
      <c r="R668" s="149"/>
      <c r="S668" s="152"/>
      <c r="T668" s="154"/>
    </row>
    <row r="669" spans="3:20" ht="18" customHeight="1" x14ac:dyDescent="0.25">
      <c r="C669" s="143">
        <v>662</v>
      </c>
      <c r="D669" s="144"/>
      <c r="E669" s="151"/>
      <c r="F669" s="145"/>
      <c r="G669" s="145"/>
      <c r="H669" s="146"/>
      <c r="I669" s="147"/>
      <c r="J669" s="153"/>
      <c r="K669" s="146"/>
      <c r="L669" s="148"/>
      <c r="M669" s="148"/>
      <c r="N669" s="179"/>
      <c r="O669" s="179"/>
      <c r="P669" s="145"/>
      <c r="Q669" s="149"/>
      <c r="R669" s="149"/>
      <c r="S669" s="152"/>
      <c r="T669" s="154"/>
    </row>
    <row r="670" spans="3:20" ht="18" customHeight="1" x14ac:dyDescent="0.25">
      <c r="C670" s="143">
        <v>663</v>
      </c>
      <c r="D670" s="144"/>
      <c r="E670" s="151"/>
      <c r="F670" s="145"/>
      <c r="G670" s="145"/>
      <c r="H670" s="146"/>
      <c r="I670" s="147"/>
      <c r="J670" s="153"/>
      <c r="K670" s="146"/>
      <c r="L670" s="148"/>
      <c r="M670" s="148"/>
      <c r="N670" s="179"/>
      <c r="O670" s="179"/>
      <c r="P670" s="145"/>
      <c r="Q670" s="149"/>
      <c r="R670" s="149"/>
      <c r="S670" s="152"/>
      <c r="T670" s="154"/>
    </row>
    <row r="671" spans="3:20" ht="18" customHeight="1" x14ac:dyDescent="0.25">
      <c r="C671" s="143">
        <v>664</v>
      </c>
      <c r="D671" s="144"/>
      <c r="E671" s="151"/>
      <c r="F671" s="145"/>
      <c r="G671" s="145"/>
      <c r="H671" s="146"/>
      <c r="I671" s="147"/>
      <c r="J671" s="153"/>
      <c r="K671" s="146"/>
      <c r="L671" s="148"/>
      <c r="M671" s="148"/>
      <c r="N671" s="179"/>
      <c r="O671" s="179"/>
      <c r="P671" s="145"/>
      <c r="Q671" s="149"/>
      <c r="R671" s="149"/>
      <c r="S671" s="152"/>
      <c r="T671" s="154"/>
    </row>
    <row r="672" spans="3:20" ht="18" customHeight="1" x14ac:dyDescent="0.25">
      <c r="C672" s="143">
        <v>665</v>
      </c>
      <c r="D672" s="144"/>
      <c r="E672" s="151"/>
      <c r="F672" s="145"/>
      <c r="G672" s="145"/>
      <c r="H672" s="146"/>
      <c r="I672" s="147"/>
      <c r="J672" s="153"/>
      <c r="K672" s="146"/>
      <c r="L672" s="148"/>
      <c r="M672" s="148"/>
      <c r="N672" s="179"/>
      <c r="O672" s="179"/>
      <c r="P672" s="145"/>
      <c r="Q672" s="149"/>
      <c r="R672" s="149"/>
      <c r="S672" s="152"/>
      <c r="T672" s="154"/>
    </row>
    <row r="673" spans="3:20" ht="18" customHeight="1" x14ac:dyDescent="0.25">
      <c r="C673" s="143">
        <v>666</v>
      </c>
      <c r="D673" s="144"/>
      <c r="E673" s="151"/>
      <c r="F673" s="145"/>
      <c r="G673" s="145"/>
      <c r="H673" s="146"/>
      <c r="I673" s="147"/>
      <c r="J673" s="153"/>
      <c r="K673" s="146"/>
      <c r="L673" s="148"/>
      <c r="M673" s="148"/>
      <c r="N673" s="179"/>
      <c r="O673" s="179"/>
      <c r="P673" s="145"/>
      <c r="Q673" s="149"/>
      <c r="R673" s="149"/>
      <c r="S673" s="152"/>
      <c r="T673" s="154"/>
    </row>
    <row r="674" spans="3:20" ht="18" customHeight="1" x14ac:dyDescent="0.25">
      <c r="C674" s="143">
        <v>667</v>
      </c>
      <c r="D674" s="144"/>
      <c r="E674" s="151"/>
      <c r="F674" s="145"/>
      <c r="G674" s="145"/>
      <c r="H674" s="146"/>
      <c r="I674" s="147"/>
      <c r="J674" s="153"/>
      <c r="K674" s="146"/>
      <c r="L674" s="148"/>
      <c r="M674" s="148"/>
      <c r="N674" s="179"/>
      <c r="O674" s="179"/>
      <c r="P674" s="145"/>
      <c r="Q674" s="149"/>
      <c r="R674" s="149"/>
      <c r="S674" s="152"/>
      <c r="T674" s="154"/>
    </row>
    <row r="675" spans="3:20" ht="18" customHeight="1" x14ac:dyDescent="0.25">
      <c r="C675" s="143">
        <v>668</v>
      </c>
      <c r="D675" s="144"/>
      <c r="E675" s="151"/>
      <c r="F675" s="145"/>
      <c r="G675" s="145"/>
      <c r="H675" s="146"/>
      <c r="I675" s="147"/>
      <c r="J675" s="153"/>
      <c r="K675" s="146"/>
      <c r="L675" s="148"/>
      <c r="M675" s="148"/>
      <c r="N675" s="179"/>
      <c r="O675" s="179"/>
      <c r="P675" s="145"/>
      <c r="Q675" s="149"/>
      <c r="R675" s="149"/>
      <c r="S675" s="152"/>
      <c r="T675" s="154"/>
    </row>
    <row r="676" spans="3:20" ht="18" customHeight="1" x14ac:dyDescent="0.25">
      <c r="C676" s="143">
        <v>669</v>
      </c>
      <c r="D676" s="144"/>
      <c r="E676" s="151"/>
      <c r="F676" s="145"/>
      <c r="G676" s="145"/>
      <c r="H676" s="146"/>
      <c r="I676" s="147"/>
      <c r="J676" s="153"/>
      <c r="K676" s="146"/>
      <c r="L676" s="148"/>
      <c r="M676" s="148"/>
      <c r="N676" s="179"/>
      <c r="O676" s="179"/>
      <c r="P676" s="145"/>
      <c r="Q676" s="149"/>
      <c r="R676" s="149"/>
      <c r="S676" s="152"/>
      <c r="T676" s="154"/>
    </row>
    <row r="677" spans="3:20" ht="18" customHeight="1" x14ac:dyDescent="0.25">
      <c r="C677" s="143">
        <v>670</v>
      </c>
      <c r="D677" s="144"/>
      <c r="E677" s="151"/>
      <c r="F677" s="145"/>
      <c r="G677" s="145"/>
      <c r="H677" s="146"/>
      <c r="I677" s="147"/>
      <c r="J677" s="153"/>
      <c r="K677" s="146"/>
      <c r="L677" s="148"/>
      <c r="M677" s="148"/>
      <c r="N677" s="179"/>
      <c r="O677" s="179"/>
      <c r="P677" s="145"/>
      <c r="Q677" s="149"/>
      <c r="R677" s="149"/>
      <c r="S677" s="152"/>
      <c r="T677" s="154"/>
    </row>
    <row r="678" spans="3:20" ht="18" customHeight="1" x14ac:dyDescent="0.25">
      <c r="C678" s="143">
        <v>671</v>
      </c>
      <c r="D678" s="144"/>
      <c r="E678" s="151"/>
      <c r="F678" s="145"/>
      <c r="G678" s="145"/>
      <c r="H678" s="146"/>
      <c r="I678" s="147"/>
      <c r="J678" s="153"/>
      <c r="K678" s="146"/>
      <c r="L678" s="148"/>
      <c r="M678" s="148"/>
      <c r="N678" s="179"/>
      <c r="O678" s="179"/>
      <c r="P678" s="145"/>
      <c r="Q678" s="149"/>
      <c r="R678" s="149"/>
      <c r="S678" s="152"/>
      <c r="T678" s="154"/>
    </row>
    <row r="679" spans="3:20" ht="18" customHeight="1" x14ac:dyDescent="0.25">
      <c r="C679" s="143">
        <v>672</v>
      </c>
      <c r="D679" s="144"/>
      <c r="E679" s="151"/>
      <c r="F679" s="145"/>
      <c r="G679" s="145"/>
      <c r="H679" s="146"/>
      <c r="I679" s="147"/>
      <c r="J679" s="153"/>
      <c r="K679" s="146"/>
      <c r="L679" s="148"/>
      <c r="M679" s="148"/>
      <c r="N679" s="179"/>
      <c r="O679" s="179"/>
      <c r="P679" s="145"/>
      <c r="Q679" s="149"/>
      <c r="R679" s="149"/>
      <c r="S679" s="152"/>
      <c r="T679" s="154"/>
    </row>
    <row r="680" spans="3:20" ht="18" customHeight="1" x14ac:dyDescent="0.25">
      <c r="C680" s="143">
        <v>673</v>
      </c>
      <c r="D680" s="144"/>
      <c r="E680" s="151"/>
      <c r="F680" s="145"/>
      <c r="G680" s="145"/>
      <c r="H680" s="146"/>
      <c r="I680" s="147"/>
      <c r="J680" s="153"/>
      <c r="K680" s="146"/>
      <c r="L680" s="148"/>
      <c r="M680" s="148"/>
      <c r="N680" s="179"/>
      <c r="O680" s="179"/>
      <c r="P680" s="145"/>
      <c r="Q680" s="149"/>
      <c r="R680" s="149"/>
      <c r="S680" s="152"/>
      <c r="T680" s="154"/>
    </row>
    <row r="681" spans="3:20" ht="18" customHeight="1" x14ac:dyDescent="0.25">
      <c r="C681" s="143">
        <v>674</v>
      </c>
      <c r="D681" s="144"/>
      <c r="E681" s="151"/>
      <c r="F681" s="145"/>
      <c r="G681" s="145"/>
      <c r="H681" s="146"/>
      <c r="I681" s="147"/>
      <c r="J681" s="153"/>
      <c r="K681" s="146"/>
      <c r="L681" s="148"/>
      <c r="M681" s="148"/>
      <c r="N681" s="179"/>
      <c r="O681" s="179"/>
      <c r="P681" s="145"/>
      <c r="Q681" s="149"/>
      <c r="R681" s="149"/>
      <c r="S681" s="152"/>
      <c r="T681" s="154"/>
    </row>
    <row r="682" spans="3:20" ht="18" customHeight="1" x14ac:dyDescent="0.25">
      <c r="C682" s="143">
        <v>675</v>
      </c>
      <c r="D682" s="144"/>
      <c r="E682" s="151"/>
      <c r="F682" s="145"/>
      <c r="G682" s="145"/>
      <c r="H682" s="146"/>
      <c r="I682" s="147"/>
      <c r="J682" s="153"/>
      <c r="K682" s="146"/>
      <c r="L682" s="148"/>
      <c r="M682" s="148"/>
      <c r="N682" s="179"/>
      <c r="O682" s="179"/>
      <c r="P682" s="145"/>
      <c r="Q682" s="149"/>
      <c r="R682" s="149"/>
      <c r="S682" s="152"/>
      <c r="T682" s="154"/>
    </row>
    <row r="683" spans="3:20" ht="18" customHeight="1" x14ac:dyDescent="0.25">
      <c r="C683" s="143">
        <v>676</v>
      </c>
      <c r="D683" s="144"/>
      <c r="E683" s="151"/>
      <c r="F683" s="145"/>
      <c r="G683" s="145"/>
      <c r="H683" s="146"/>
      <c r="I683" s="147"/>
      <c r="J683" s="153"/>
      <c r="K683" s="146"/>
      <c r="L683" s="148"/>
      <c r="M683" s="148"/>
      <c r="N683" s="179"/>
      <c r="O683" s="179"/>
      <c r="P683" s="145"/>
      <c r="Q683" s="149"/>
      <c r="R683" s="149"/>
      <c r="S683" s="152"/>
      <c r="T683" s="154"/>
    </row>
    <row r="684" spans="3:20" ht="18" customHeight="1" x14ac:dyDescent="0.25">
      <c r="C684" s="143">
        <v>677</v>
      </c>
      <c r="D684" s="144"/>
      <c r="E684" s="151"/>
      <c r="F684" s="145"/>
      <c r="G684" s="145"/>
      <c r="H684" s="146"/>
      <c r="I684" s="147"/>
      <c r="J684" s="153"/>
      <c r="K684" s="146"/>
      <c r="L684" s="148"/>
      <c r="M684" s="148"/>
      <c r="N684" s="179"/>
      <c r="O684" s="179"/>
      <c r="P684" s="145"/>
      <c r="Q684" s="149"/>
      <c r="R684" s="149"/>
      <c r="S684" s="152"/>
      <c r="T684" s="154"/>
    </row>
    <row r="685" spans="3:20" ht="18" customHeight="1" x14ac:dyDescent="0.25">
      <c r="C685" s="143">
        <v>678</v>
      </c>
      <c r="D685" s="144"/>
      <c r="E685" s="151"/>
      <c r="F685" s="145"/>
      <c r="G685" s="145"/>
      <c r="H685" s="146"/>
      <c r="I685" s="147"/>
      <c r="J685" s="153"/>
      <c r="K685" s="146"/>
      <c r="L685" s="148"/>
      <c r="M685" s="148"/>
      <c r="N685" s="179"/>
      <c r="O685" s="179"/>
      <c r="P685" s="145"/>
      <c r="Q685" s="149"/>
      <c r="R685" s="149"/>
      <c r="S685" s="152"/>
      <c r="T685" s="154"/>
    </row>
    <row r="686" spans="3:20" ht="18" customHeight="1" x14ac:dyDescent="0.25">
      <c r="C686" s="143">
        <v>679</v>
      </c>
      <c r="D686" s="144"/>
      <c r="E686" s="151"/>
      <c r="F686" s="145"/>
      <c r="G686" s="145"/>
      <c r="H686" s="146"/>
      <c r="I686" s="147"/>
      <c r="J686" s="153"/>
      <c r="K686" s="146"/>
      <c r="L686" s="148"/>
      <c r="M686" s="148"/>
      <c r="N686" s="179"/>
      <c r="O686" s="179"/>
      <c r="P686" s="145"/>
      <c r="Q686" s="149"/>
      <c r="R686" s="149"/>
      <c r="S686" s="152"/>
      <c r="T686" s="154"/>
    </row>
    <row r="687" spans="3:20" ht="18" customHeight="1" x14ac:dyDescent="0.25">
      <c r="C687" s="143">
        <v>680</v>
      </c>
      <c r="D687" s="144"/>
      <c r="E687" s="151"/>
      <c r="F687" s="145"/>
      <c r="G687" s="145"/>
      <c r="H687" s="146"/>
      <c r="I687" s="147"/>
      <c r="J687" s="153"/>
      <c r="K687" s="146"/>
      <c r="L687" s="148"/>
      <c r="M687" s="148"/>
      <c r="N687" s="179"/>
      <c r="O687" s="179"/>
      <c r="P687" s="145"/>
      <c r="Q687" s="149"/>
      <c r="R687" s="149"/>
      <c r="S687" s="152"/>
      <c r="T687" s="154"/>
    </row>
    <row r="688" spans="3:20" ht="18" customHeight="1" x14ac:dyDescent="0.25">
      <c r="C688" s="143">
        <v>681</v>
      </c>
      <c r="D688" s="144"/>
      <c r="E688" s="151"/>
      <c r="F688" s="145"/>
      <c r="G688" s="145"/>
      <c r="H688" s="146"/>
      <c r="I688" s="147"/>
      <c r="J688" s="153"/>
      <c r="K688" s="146"/>
      <c r="L688" s="148"/>
      <c r="M688" s="148"/>
      <c r="N688" s="179"/>
      <c r="O688" s="179"/>
      <c r="P688" s="145"/>
      <c r="Q688" s="149"/>
      <c r="R688" s="149"/>
      <c r="S688" s="152"/>
      <c r="T688" s="154"/>
    </row>
    <row r="689" spans="3:20" ht="18" customHeight="1" x14ac:dyDescent="0.25">
      <c r="C689" s="143">
        <v>682</v>
      </c>
      <c r="D689" s="144"/>
      <c r="E689" s="151"/>
      <c r="F689" s="145"/>
      <c r="G689" s="145"/>
      <c r="H689" s="146"/>
      <c r="I689" s="147"/>
      <c r="J689" s="153"/>
      <c r="K689" s="146"/>
      <c r="L689" s="148"/>
      <c r="M689" s="148"/>
      <c r="N689" s="179"/>
      <c r="O689" s="179"/>
      <c r="P689" s="145"/>
      <c r="Q689" s="149"/>
      <c r="R689" s="149"/>
      <c r="S689" s="152"/>
      <c r="T689" s="154"/>
    </row>
    <row r="690" spans="3:20" ht="18" customHeight="1" x14ac:dyDescent="0.25">
      <c r="C690" s="143">
        <v>683</v>
      </c>
      <c r="D690" s="144"/>
      <c r="E690" s="151"/>
      <c r="F690" s="145"/>
      <c r="G690" s="145"/>
      <c r="H690" s="146"/>
      <c r="I690" s="147"/>
      <c r="J690" s="153"/>
      <c r="K690" s="146"/>
      <c r="L690" s="148"/>
      <c r="M690" s="148"/>
      <c r="N690" s="179"/>
      <c r="O690" s="179"/>
      <c r="P690" s="145"/>
      <c r="Q690" s="149"/>
      <c r="R690" s="149"/>
      <c r="S690" s="152"/>
      <c r="T690" s="154"/>
    </row>
    <row r="691" spans="3:20" ht="18" customHeight="1" x14ac:dyDescent="0.25">
      <c r="C691" s="143">
        <v>684</v>
      </c>
      <c r="D691" s="144"/>
      <c r="E691" s="151"/>
      <c r="F691" s="145"/>
      <c r="G691" s="145"/>
      <c r="H691" s="146"/>
      <c r="I691" s="147"/>
      <c r="J691" s="153"/>
      <c r="K691" s="146"/>
      <c r="L691" s="148"/>
      <c r="M691" s="148"/>
      <c r="N691" s="179"/>
      <c r="O691" s="179"/>
      <c r="P691" s="145"/>
      <c r="Q691" s="149"/>
      <c r="R691" s="149"/>
      <c r="S691" s="152"/>
      <c r="T691" s="154"/>
    </row>
    <row r="692" spans="3:20" ht="18" customHeight="1" x14ac:dyDescent="0.25">
      <c r="C692" s="143">
        <v>685</v>
      </c>
      <c r="D692" s="144"/>
      <c r="E692" s="151"/>
      <c r="F692" s="145"/>
      <c r="G692" s="145"/>
      <c r="H692" s="146"/>
      <c r="I692" s="147"/>
      <c r="J692" s="153"/>
      <c r="K692" s="146"/>
      <c r="L692" s="148"/>
      <c r="M692" s="148"/>
      <c r="N692" s="179"/>
      <c r="O692" s="179"/>
      <c r="P692" s="145"/>
      <c r="Q692" s="149"/>
      <c r="R692" s="149"/>
      <c r="S692" s="152"/>
      <c r="T692" s="154"/>
    </row>
    <row r="693" spans="3:20" ht="18" customHeight="1" x14ac:dyDescent="0.25">
      <c r="C693" s="143">
        <v>686</v>
      </c>
      <c r="D693" s="144"/>
      <c r="E693" s="151"/>
      <c r="F693" s="145"/>
      <c r="G693" s="145"/>
      <c r="H693" s="146"/>
      <c r="I693" s="147"/>
      <c r="J693" s="153"/>
      <c r="K693" s="146"/>
      <c r="L693" s="148"/>
      <c r="M693" s="148"/>
      <c r="N693" s="179"/>
      <c r="O693" s="179"/>
      <c r="P693" s="145"/>
      <c r="Q693" s="149"/>
      <c r="R693" s="149"/>
      <c r="S693" s="152"/>
      <c r="T693" s="154"/>
    </row>
    <row r="694" spans="3:20" ht="18" customHeight="1" x14ac:dyDescent="0.25">
      <c r="C694" s="143">
        <v>687</v>
      </c>
      <c r="D694" s="144"/>
      <c r="E694" s="151"/>
      <c r="F694" s="145"/>
      <c r="G694" s="145"/>
      <c r="H694" s="146"/>
      <c r="I694" s="147"/>
      <c r="J694" s="153"/>
      <c r="K694" s="146"/>
      <c r="L694" s="148"/>
      <c r="M694" s="148"/>
      <c r="N694" s="179"/>
      <c r="O694" s="179"/>
      <c r="P694" s="145"/>
      <c r="Q694" s="149"/>
      <c r="R694" s="149"/>
      <c r="S694" s="152"/>
      <c r="T694" s="154"/>
    </row>
    <row r="695" spans="3:20" ht="18" customHeight="1" x14ac:dyDescent="0.25">
      <c r="C695" s="143">
        <v>688</v>
      </c>
      <c r="D695" s="144"/>
      <c r="E695" s="151"/>
      <c r="F695" s="145"/>
      <c r="G695" s="145"/>
      <c r="H695" s="146"/>
      <c r="I695" s="147"/>
      <c r="J695" s="153"/>
      <c r="K695" s="146"/>
      <c r="L695" s="148"/>
      <c r="M695" s="148"/>
      <c r="N695" s="179"/>
      <c r="O695" s="179"/>
      <c r="P695" s="145"/>
      <c r="Q695" s="149"/>
      <c r="R695" s="149"/>
      <c r="S695" s="152"/>
      <c r="T695" s="154"/>
    </row>
    <row r="696" spans="3:20" ht="18" customHeight="1" x14ac:dyDescent="0.25">
      <c r="C696" s="143">
        <v>689</v>
      </c>
      <c r="D696" s="144"/>
      <c r="E696" s="151"/>
      <c r="F696" s="145"/>
      <c r="G696" s="145"/>
      <c r="H696" s="146"/>
      <c r="I696" s="147"/>
      <c r="J696" s="153"/>
      <c r="K696" s="146"/>
      <c r="L696" s="148"/>
      <c r="M696" s="148"/>
      <c r="N696" s="179"/>
      <c r="O696" s="179"/>
      <c r="P696" s="145"/>
      <c r="Q696" s="149"/>
      <c r="R696" s="149"/>
      <c r="S696" s="152"/>
      <c r="T696" s="154"/>
    </row>
    <row r="697" spans="3:20" ht="18" customHeight="1" x14ac:dyDescent="0.25">
      <c r="C697" s="143">
        <v>690</v>
      </c>
      <c r="D697" s="144"/>
      <c r="E697" s="151"/>
      <c r="F697" s="145"/>
      <c r="G697" s="145"/>
      <c r="H697" s="146"/>
      <c r="I697" s="147"/>
      <c r="J697" s="153"/>
      <c r="K697" s="146"/>
      <c r="L697" s="148"/>
      <c r="M697" s="148"/>
      <c r="N697" s="179"/>
      <c r="O697" s="179"/>
      <c r="P697" s="145"/>
      <c r="Q697" s="149"/>
      <c r="R697" s="149"/>
      <c r="S697" s="152"/>
      <c r="T697" s="154"/>
    </row>
    <row r="698" spans="3:20" ht="18" customHeight="1" x14ac:dyDescent="0.25">
      <c r="C698" s="143">
        <v>691</v>
      </c>
      <c r="D698" s="144"/>
      <c r="E698" s="151"/>
      <c r="F698" s="145"/>
      <c r="G698" s="145"/>
      <c r="H698" s="146"/>
      <c r="I698" s="147"/>
      <c r="J698" s="153"/>
      <c r="K698" s="146"/>
      <c r="L698" s="148"/>
      <c r="M698" s="148"/>
      <c r="N698" s="179"/>
      <c r="O698" s="179"/>
      <c r="P698" s="145"/>
      <c r="Q698" s="149"/>
      <c r="R698" s="149"/>
      <c r="S698" s="152"/>
      <c r="T698" s="154"/>
    </row>
    <row r="699" spans="3:20" ht="18" customHeight="1" x14ac:dyDescent="0.25">
      <c r="C699" s="143">
        <v>692</v>
      </c>
      <c r="D699" s="144"/>
      <c r="E699" s="151"/>
      <c r="F699" s="145"/>
      <c r="G699" s="145"/>
      <c r="H699" s="146"/>
      <c r="I699" s="147"/>
      <c r="J699" s="153"/>
      <c r="K699" s="146"/>
      <c r="L699" s="148"/>
      <c r="M699" s="148"/>
      <c r="N699" s="179"/>
      <c r="O699" s="179"/>
      <c r="P699" s="145"/>
      <c r="Q699" s="149"/>
      <c r="R699" s="149"/>
      <c r="S699" s="152"/>
      <c r="T699" s="154"/>
    </row>
    <row r="700" spans="3:20" ht="18" customHeight="1" x14ac:dyDescent="0.25">
      <c r="C700" s="143">
        <v>693</v>
      </c>
      <c r="D700" s="144"/>
      <c r="E700" s="151"/>
      <c r="F700" s="145"/>
      <c r="G700" s="145"/>
      <c r="H700" s="146"/>
      <c r="I700" s="147"/>
      <c r="J700" s="153"/>
      <c r="K700" s="146"/>
      <c r="L700" s="148"/>
      <c r="M700" s="148"/>
      <c r="N700" s="179"/>
      <c r="O700" s="179"/>
      <c r="P700" s="145"/>
      <c r="Q700" s="149"/>
      <c r="R700" s="149"/>
      <c r="S700" s="152"/>
      <c r="T700" s="154"/>
    </row>
    <row r="701" spans="3:20" ht="18" customHeight="1" x14ac:dyDescent="0.25">
      <c r="C701" s="143">
        <v>694</v>
      </c>
      <c r="D701" s="144"/>
      <c r="E701" s="151"/>
      <c r="F701" s="145"/>
      <c r="G701" s="145"/>
      <c r="H701" s="146"/>
      <c r="I701" s="147"/>
      <c r="J701" s="153"/>
      <c r="K701" s="146"/>
      <c r="L701" s="148"/>
      <c r="M701" s="148"/>
      <c r="N701" s="179"/>
      <c r="O701" s="179"/>
      <c r="P701" s="145"/>
      <c r="Q701" s="149"/>
      <c r="R701" s="149"/>
      <c r="S701" s="152"/>
      <c r="T701" s="154"/>
    </row>
    <row r="702" spans="3:20" ht="18" customHeight="1" x14ac:dyDescent="0.25">
      <c r="C702" s="143">
        <v>695</v>
      </c>
      <c r="D702" s="144"/>
      <c r="E702" s="151"/>
      <c r="F702" s="145"/>
      <c r="G702" s="145"/>
      <c r="H702" s="146"/>
      <c r="I702" s="147"/>
      <c r="J702" s="153"/>
      <c r="K702" s="146"/>
      <c r="L702" s="148"/>
      <c r="M702" s="148"/>
      <c r="N702" s="179"/>
      <c r="O702" s="179"/>
      <c r="P702" s="145"/>
      <c r="Q702" s="149"/>
      <c r="R702" s="149"/>
      <c r="S702" s="152"/>
      <c r="T702" s="154"/>
    </row>
    <row r="703" spans="3:20" ht="18" customHeight="1" x14ac:dyDescent="0.25">
      <c r="C703" s="143">
        <v>696</v>
      </c>
      <c r="D703" s="144"/>
      <c r="E703" s="151"/>
      <c r="F703" s="145"/>
      <c r="G703" s="145"/>
      <c r="H703" s="146"/>
      <c r="I703" s="147"/>
      <c r="J703" s="153"/>
      <c r="K703" s="146"/>
      <c r="L703" s="148"/>
      <c r="M703" s="148"/>
      <c r="N703" s="179"/>
      <c r="O703" s="179"/>
      <c r="P703" s="145"/>
      <c r="Q703" s="149"/>
      <c r="R703" s="149"/>
      <c r="S703" s="152"/>
      <c r="T703" s="154"/>
    </row>
    <row r="704" spans="3:20" ht="18" customHeight="1" x14ac:dyDescent="0.25">
      <c r="C704" s="143">
        <v>697</v>
      </c>
      <c r="D704" s="144"/>
      <c r="E704" s="151"/>
      <c r="F704" s="145"/>
      <c r="G704" s="145"/>
      <c r="H704" s="146"/>
      <c r="I704" s="147"/>
      <c r="J704" s="153"/>
      <c r="K704" s="146"/>
      <c r="L704" s="148"/>
      <c r="M704" s="148"/>
      <c r="N704" s="179"/>
      <c r="O704" s="179"/>
      <c r="P704" s="145"/>
      <c r="Q704" s="149"/>
      <c r="R704" s="149"/>
      <c r="S704" s="152"/>
      <c r="T704" s="154"/>
    </row>
    <row r="705" spans="3:20" ht="18" customHeight="1" x14ac:dyDescent="0.25">
      <c r="C705" s="143">
        <v>698</v>
      </c>
      <c r="D705" s="144"/>
      <c r="E705" s="151"/>
      <c r="F705" s="145"/>
      <c r="G705" s="145"/>
      <c r="H705" s="146"/>
      <c r="I705" s="147"/>
      <c r="J705" s="153"/>
      <c r="K705" s="146"/>
      <c r="L705" s="148"/>
      <c r="M705" s="148"/>
      <c r="N705" s="179"/>
      <c r="O705" s="179"/>
      <c r="P705" s="145"/>
      <c r="Q705" s="149"/>
      <c r="R705" s="149"/>
      <c r="S705" s="152"/>
      <c r="T705" s="154"/>
    </row>
    <row r="706" spans="3:20" ht="18" customHeight="1" x14ac:dyDescent="0.25">
      <c r="C706" s="143">
        <v>699</v>
      </c>
      <c r="D706" s="144"/>
      <c r="E706" s="151"/>
      <c r="F706" s="145"/>
      <c r="G706" s="145"/>
      <c r="H706" s="146"/>
      <c r="I706" s="147"/>
      <c r="J706" s="153"/>
      <c r="K706" s="146"/>
      <c r="L706" s="148"/>
      <c r="M706" s="148"/>
      <c r="N706" s="179"/>
      <c r="O706" s="179"/>
      <c r="P706" s="145"/>
      <c r="Q706" s="149"/>
      <c r="R706" s="149"/>
      <c r="S706" s="152"/>
      <c r="T706" s="154"/>
    </row>
    <row r="707" spans="3:20" ht="18" customHeight="1" x14ac:dyDescent="0.25">
      <c r="C707" s="143">
        <v>700</v>
      </c>
      <c r="D707" s="144"/>
      <c r="E707" s="151"/>
      <c r="F707" s="145"/>
      <c r="G707" s="145"/>
      <c r="H707" s="146"/>
      <c r="I707" s="147"/>
      <c r="J707" s="153"/>
      <c r="K707" s="146"/>
      <c r="L707" s="148"/>
      <c r="M707" s="148"/>
      <c r="N707" s="179"/>
      <c r="O707" s="179"/>
      <c r="P707" s="145"/>
      <c r="Q707" s="149"/>
      <c r="R707" s="149"/>
      <c r="S707" s="152"/>
      <c r="T707" s="154"/>
    </row>
    <row r="708" spans="3:20" ht="18" customHeight="1" x14ac:dyDescent="0.25">
      <c r="C708" s="143">
        <v>701</v>
      </c>
      <c r="D708" s="144"/>
      <c r="E708" s="151"/>
      <c r="F708" s="145"/>
      <c r="G708" s="145"/>
      <c r="H708" s="146"/>
      <c r="I708" s="147"/>
      <c r="J708" s="153"/>
      <c r="K708" s="146"/>
      <c r="L708" s="148"/>
      <c r="M708" s="148"/>
      <c r="N708" s="179"/>
      <c r="O708" s="179"/>
      <c r="P708" s="145"/>
      <c r="Q708" s="149"/>
      <c r="R708" s="149"/>
      <c r="S708" s="152"/>
      <c r="T708" s="154"/>
    </row>
    <row r="709" spans="3:20" ht="18" customHeight="1" x14ac:dyDescent="0.25">
      <c r="C709" s="143">
        <v>702</v>
      </c>
      <c r="D709" s="144"/>
      <c r="E709" s="151"/>
      <c r="F709" s="145"/>
      <c r="G709" s="145"/>
      <c r="H709" s="146"/>
      <c r="I709" s="147"/>
      <c r="J709" s="153"/>
      <c r="K709" s="146"/>
      <c r="L709" s="148"/>
      <c r="M709" s="148"/>
      <c r="N709" s="179"/>
      <c r="O709" s="179"/>
      <c r="P709" s="145"/>
      <c r="Q709" s="149"/>
      <c r="R709" s="149"/>
      <c r="S709" s="152"/>
      <c r="T709" s="154"/>
    </row>
    <row r="710" spans="3:20" ht="18" customHeight="1" x14ac:dyDescent="0.25">
      <c r="C710" s="143">
        <v>703</v>
      </c>
      <c r="D710" s="144"/>
      <c r="E710" s="151"/>
      <c r="F710" s="145"/>
      <c r="G710" s="145"/>
      <c r="H710" s="146"/>
      <c r="I710" s="147"/>
      <c r="J710" s="153"/>
      <c r="K710" s="146"/>
      <c r="L710" s="148"/>
      <c r="M710" s="148"/>
      <c r="N710" s="179"/>
      <c r="O710" s="179"/>
      <c r="P710" s="145"/>
      <c r="Q710" s="149"/>
      <c r="R710" s="149"/>
      <c r="S710" s="152"/>
      <c r="T710" s="154"/>
    </row>
    <row r="711" spans="3:20" ht="18" customHeight="1" x14ac:dyDescent="0.25">
      <c r="C711" s="143">
        <v>704</v>
      </c>
      <c r="D711" s="144"/>
      <c r="E711" s="151"/>
      <c r="F711" s="145"/>
      <c r="G711" s="145"/>
      <c r="H711" s="146"/>
      <c r="I711" s="147"/>
      <c r="J711" s="153"/>
      <c r="K711" s="146"/>
      <c r="L711" s="148"/>
      <c r="M711" s="148"/>
      <c r="N711" s="179"/>
      <c r="O711" s="179"/>
      <c r="P711" s="145"/>
      <c r="Q711" s="149"/>
      <c r="R711" s="149"/>
      <c r="S711" s="152"/>
      <c r="T711" s="154"/>
    </row>
    <row r="712" spans="3:20" ht="18" customHeight="1" x14ac:dyDescent="0.25">
      <c r="C712" s="143">
        <v>705</v>
      </c>
      <c r="D712" s="144"/>
      <c r="E712" s="151"/>
      <c r="F712" s="145"/>
      <c r="G712" s="145"/>
      <c r="H712" s="146"/>
      <c r="I712" s="147"/>
      <c r="J712" s="153"/>
      <c r="K712" s="146"/>
      <c r="L712" s="148"/>
      <c r="M712" s="148"/>
      <c r="N712" s="179"/>
      <c r="O712" s="179"/>
      <c r="P712" s="145"/>
      <c r="Q712" s="149"/>
      <c r="R712" s="149"/>
      <c r="S712" s="152"/>
      <c r="T712" s="154"/>
    </row>
    <row r="713" spans="3:20" ht="18" customHeight="1" x14ac:dyDescent="0.25">
      <c r="C713" s="143">
        <v>706</v>
      </c>
      <c r="D713" s="144"/>
      <c r="E713" s="151"/>
      <c r="F713" s="145"/>
      <c r="G713" s="145"/>
      <c r="H713" s="146"/>
      <c r="I713" s="147"/>
      <c r="J713" s="153"/>
      <c r="K713" s="146"/>
      <c r="L713" s="148"/>
      <c r="M713" s="148"/>
      <c r="N713" s="179"/>
      <c r="O713" s="179"/>
      <c r="P713" s="145"/>
      <c r="Q713" s="149"/>
      <c r="R713" s="149"/>
      <c r="S713" s="152"/>
      <c r="T713" s="154"/>
    </row>
    <row r="714" spans="3:20" ht="18" customHeight="1" x14ac:dyDescent="0.25">
      <c r="C714" s="143">
        <v>707</v>
      </c>
      <c r="D714" s="144"/>
      <c r="E714" s="151"/>
      <c r="F714" s="145"/>
      <c r="G714" s="145"/>
      <c r="H714" s="146"/>
      <c r="I714" s="147"/>
      <c r="J714" s="153"/>
      <c r="K714" s="146"/>
      <c r="L714" s="148"/>
      <c r="M714" s="148"/>
      <c r="N714" s="179"/>
      <c r="O714" s="179"/>
      <c r="P714" s="145"/>
      <c r="Q714" s="149"/>
      <c r="R714" s="149"/>
      <c r="S714" s="152"/>
      <c r="T714" s="154"/>
    </row>
    <row r="715" spans="3:20" ht="18" customHeight="1" x14ac:dyDescent="0.25">
      <c r="C715" s="143">
        <v>708</v>
      </c>
      <c r="D715" s="144"/>
      <c r="E715" s="151"/>
      <c r="F715" s="145"/>
      <c r="G715" s="145"/>
      <c r="H715" s="146"/>
      <c r="I715" s="147"/>
      <c r="J715" s="153"/>
      <c r="K715" s="146"/>
      <c r="L715" s="148"/>
      <c r="M715" s="148"/>
      <c r="N715" s="179"/>
      <c r="O715" s="179"/>
      <c r="P715" s="145"/>
      <c r="Q715" s="149"/>
      <c r="R715" s="149"/>
      <c r="S715" s="152"/>
      <c r="T715" s="154"/>
    </row>
    <row r="716" spans="3:20" ht="18" customHeight="1" x14ac:dyDescent="0.25">
      <c r="C716" s="143">
        <v>709</v>
      </c>
      <c r="D716" s="144"/>
      <c r="E716" s="151"/>
      <c r="F716" s="145"/>
      <c r="G716" s="145"/>
      <c r="H716" s="146"/>
      <c r="I716" s="147"/>
      <c r="J716" s="153"/>
      <c r="K716" s="146"/>
      <c r="L716" s="148"/>
      <c r="M716" s="148"/>
      <c r="N716" s="179"/>
      <c r="O716" s="179"/>
      <c r="P716" s="145"/>
      <c r="Q716" s="149"/>
      <c r="R716" s="149"/>
      <c r="S716" s="152"/>
      <c r="T716" s="154"/>
    </row>
    <row r="717" spans="3:20" ht="18" customHeight="1" x14ac:dyDescent="0.25">
      <c r="C717" s="143">
        <v>710</v>
      </c>
      <c r="D717" s="144"/>
      <c r="E717" s="151"/>
      <c r="F717" s="145"/>
      <c r="G717" s="145"/>
      <c r="H717" s="146"/>
      <c r="I717" s="147"/>
      <c r="J717" s="153"/>
      <c r="K717" s="146"/>
      <c r="L717" s="148"/>
      <c r="M717" s="148"/>
      <c r="N717" s="179"/>
      <c r="O717" s="179"/>
      <c r="P717" s="145"/>
      <c r="Q717" s="149"/>
      <c r="R717" s="149"/>
      <c r="S717" s="152"/>
      <c r="T717" s="154"/>
    </row>
    <row r="718" spans="3:20" ht="18" customHeight="1" x14ac:dyDescent="0.25">
      <c r="C718" s="143">
        <v>711</v>
      </c>
      <c r="D718" s="144"/>
      <c r="E718" s="151"/>
      <c r="F718" s="145"/>
      <c r="G718" s="145"/>
      <c r="H718" s="146"/>
      <c r="I718" s="147"/>
      <c r="J718" s="153"/>
      <c r="K718" s="146"/>
      <c r="L718" s="148"/>
      <c r="M718" s="148"/>
      <c r="N718" s="179"/>
      <c r="O718" s="179"/>
      <c r="P718" s="145"/>
      <c r="Q718" s="149"/>
      <c r="R718" s="149"/>
      <c r="S718" s="152"/>
      <c r="T718" s="154"/>
    </row>
    <row r="719" spans="3:20" ht="18" customHeight="1" x14ac:dyDescent="0.25">
      <c r="C719" s="143">
        <v>712</v>
      </c>
      <c r="D719" s="144"/>
      <c r="E719" s="151"/>
      <c r="F719" s="145"/>
      <c r="G719" s="145"/>
      <c r="H719" s="146"/>
      <c r="I719" s="147"/>
      <c r="J719" s="153"/>
      <c r="K719" s="146"/>
      <c r="L719" s="148"/>
      <c r="M719" s="148"/>
      <c r="N719" s="179"/>
      <c r="O719" s="179"/>
      <c r="P719" s="145"/>
      <c r="Q719" s="149"/>
      <c r="R719" s="149"/>
      <c r="S719" s="152"/>
      <c r="T719" s="154"/>
    </row>
    <row r="720" spans="3:20" ht="18" customHeight="1" x14ac:dyDescent="0.25">
      <c r="C720" s="143">
        <v>713</v>
      </c>
      <c r="D720" s="144"/>
      <c r="E720" s="151"/>
      <c r="F720" s="145"/>
      <c r="G720" s="145"/>
      <c r="H720" s="146"/>
      <c r="I720" s="147"/>
      <c r="J720" s="153"/>
      <c r="K720" s="146"/>
      <c r="L720" s="148"/>
      <c r="M720" s="148"/>
      <c r="N720" s="179"/>
      <c r="O720" s="179"/>
      <c r="P720" s="145"/>
      <c r="Q720" s="149"/>
      <c r="R720" s="149"/>
      <c r="S720" s="152"/>
      <c r="T720" s="154"/>
    </row>
    <row r="721" spans="3:20" ht="18" customHeight="1" x14ac:dyDescent="0.25">
      <c r="C721" s="143">
        <v>714</v>
      </c>
      <c r="D721" s="144"/>
      <c r="E721" s="151"/>
      <c r="F721" s="145"/>
      <c r="G721" s="145"/>
      <c r="H721" s="146"/>
      <c r="I721" s="147"/>
      <c r="J721" s="153"/>
      <c r="K721" s="146"/>
      <c r="L721" s="148"/>
      <c r="M721" s="148"/>
      <c r="N721" s="179"/>
      <c r="O721" s="179"/>
      <c r="P721" s="145"/>
      <c r="Q721" s="149"/>
      <c r="R721" s="149"/>
      <c r="S721" s="152"/>
      <c r="T721" s="154"/>
    </row>
    <row r="722" spans="3:20" ht="18" customHeight="1" x14ac:dyDescent="0.25">
      <c r="C722" s="143">
        <v>715</v>
      </c>
      <c r="D722" s="144"/>
      <c r="E722" s="151"/>
      <c r="F722" s="145"/>
      <c r="G722" s="145"/>
      <c r="H722" s="146"/>
      <c r="I722" s="147"/>
      <c r="J722" s="153"/>
      <c r="K722" s="146"/>
      <c r="L722" s="148"/>
      <c r="M722" s="148"/>
      <c r="N722" s="179"/>
      <c r="O722" s="179"/>
      <c r="P722" s="145"/>
      <c r="Q722" s="149"/>
      <c r="R722" s="149"/>
      <c r="S722" s="152"/>
      <c r="T722" s="154"/>
    </row>
    <row r="723" spans="3:20" ht="18" customHeight="1" x14ac:dyDescent="0.25">
      <c r="C723" s="143">
        <v>716</v>
      </c>
      <c r="D723" s="144"/>
      <c r="E723" s="151"/>
      <c r="F723" s="145"/>
      <c r="G723" s="145"/>
      <c r="H723" s="146"/>
      <c r="I723" s="147"/>
      <c r="J723" s="153"/>
      <c r="K723" s="146"/>
      <c r="L723" s="148"/>
      <c r="M723" s="148"/>
      <c r="N723" s="179"/>
      <c r="O723" s="179"/>
      <c r="P723" s="145"/>
      <c r="Q723" s="149"/>
      <c r="R723" s="149"/>
      <c r="S723" s="152"/>
      <c r="T723" s="154"/>
    </row>
    <row r="724" spans="3:20" ht="18" customHeight="1" x14ac:dyDescent="0.25">
      <c r="C724" s="143">
        <v>717</v>
      </c>
      <c r="D724" s="144"/>
      <c r="E724" s="151"/>
      <c r="F724" s="145"/>
      <c r="G724" s="145"/>
      <c r="H724" s="146"/>
      <c r="I724" s="147"/>
      <c r="J724" s="153"/>
      <c r="K724" s="146"/>
      <c r="L724" s="148"/>
      <c r="M724" s="148"/>
      <c r="N724" s="179"/>
      <c r="O724" s="179"/>
      <c r="P724" s="145"/>
      <c r="Q724" s="149"/>
      <c r="R724" s="149"/>
      <c r="S724" s="152"/>
      <c r="T724" s="154"/>
    </row>
    <row r="725" spans="3:20" ht="18" customHeight="1" x14ac:dyDescent="0.25">
      <c r="C725" s="143">
        <v>718</v>
      </c>
      <c r="D725" s="144"/>
      <c r="E725" s="151"/>
      <c r="F725" s="145"/>
      <c r="G725" s="145"/>
      <c r="H725" s="146"/>
      <c r="I725" s="147"/>
      <c r="J725" s="153"/>
      <c r="K725" s="146"/>
      <c r="L725" s="148"/>
      <c r="M725" s="148"/>
      <c r="N725" s="179"/>
      <c r="O725" s="179"/>
      <c r="P725" s="145"/>
      <c r="Q725" s="149"/>
      <c r="R725" s="149"/>
      <c r="S725" s="152"/>
      <c r="T725" s="154"/>
    </row>
    <row r="726" spans="3:20" ht="18" customHeight="1" x14ac:dyDescent="0.25">
      <c r="C726" s="143">
        <v>719</v>
      </c>
      <c r="D726" s="144"/>
      <c r="E726" s="151"/>
      <c r="F726" s="145"/>
      <c r="G726" s="145"/>
      <c r="H726" s="146"/>
      <c r="I726" s="147"/>
      <c r="J726" s="153"/>
      <c r="K726" s="146"/>
      <c r="L726" s="148"/>
      <c r="M726" s="148"/>
      <c r="N726" s="179"/>
      <c r="O726" s="179"/>
      <c r="P726" s="145"/>
      <c r="Q726" s="149"/>
      <c r="R726" s="149"/>
      <c r="S726" s="152"/>
      <c r="T726" s="154"/>
    </row>
    <row r="727" spans="3:20" ht="18" customHeight="1" x14ac:dyDescent="0.25">
      <c r="C727" s="143">
        <v>720</v>
      </c>
      <c r="D727" s="144"/>
      <c r="E727" s="151"/>
      <c r="F727" s="145"/>
      <c r="G727" s="145"/>
      <c r="H727" s="146"/>
      <c r="I727" s="147"/>
      <c r="J727" s="153"/>
      <c r="K727" s="146"/>
      <c r="L727" s="148"/>
      <c r="M727" s="148"/>
      <c r="N727" s="179"/>
      <c r="O727" s="179"/>
      <c r="P727" s="145"/>
      <c r="Q727" s="149"/>
      <c r="R727" s="149"/>
      <c r="S727" s="152"/>
      <c r="T727" s="154"/>
    </row>
    <row r="728" spans="3:20" ht="18" customHeight="1" x14ac:dyDescent="0.25">
      <c r="C728" s="143">
        <v>721</v>
      </c>
      <c r="D728" s="144"/>
      <c r="E728" s="151"/>
      <c r="F728" s="145"/>
      <c r="G728" s="145"/>
      <c r="H728" s="146"/>
      <c r="I728" s="147"/>
      <c r="J728" s="153"/>
      <c r="K728" s="146"/>
      <c r="L728" s="148"/>
      <c r="M728" s="148"/>
      <c r="N728" s="179"/>
      <c r="O728" s="179"/>
      <c r="P728" s="145"/>
      <c r="Q728" s="149"/>
      <c r="R728" s="149"/>
      <c r="S728" s="152"/>
      <c r="T728" s="154"/>
    </row>
    <row r="729" spans="3:20" ht="18" customHeight="1" x14ac:dyDescent="0.25">
      <c r="C729" s="143">
        <v>722</v>
      </c>
      <c r="D729" s="144"/>
      <c r="E729" s="151"/>
      <c r="F729" s="145"/>
      <c r="G729" s="145"/>
      <c r="H729" s="146"/>
      <c r="I729" s="147"/>
      <c r="J729" s="153"/>
      <c r="K729" s="146"/>
      <c r="L729" s="148"/>
      <c r="M729" s="148"/>
      <c r="N729" s="179"/>
      <c r="O729" s="179"/>
      <c r="P729" s="145"/>
      <c r="Q729" s="149"/>
      <c r="R729" s="149"/>
      <c r="S729" s="152"/>
      <c r="T729" s="154"/>
    </row>
    <row r="730" spans="3:20" ht="18" customHeight="1" x14ac:dyDescent="0.25">
      <c r="C730" s="143">
        <v>723</v>
      </c>
      <c r="D730" s="144"/>
      <c r="E730" s="151"/>
      <c r="F730" s="145"/>
      <c r="G730" s="145"/>
      <c r="H730" s="146"/>
      <c r="I730" s="147"/>
      <c r="J730" s="153"/>
      <c r="K730" s="146"/>
      <c r="L730" s="148"/>
      <c r="M730" s="148"/>
      <c r="N730" s="179"/>
      <c r="O730" s="179"/>
      <c r="P730" s="145"/>
      <c r="Q730" s="149"/>
      <c r="R730" s="149"/>
      <c r="S730" s="152"/>
      <c r="T730" s="154"/>
    </row>
    <row r="731" spans="3:20" ht="18" customHeight="1" x14ac:dyDescent="0.25">
      <c r="C731" s="143">
        <v>724</v>
      </c>
      <c r="D731" s="144"/>
      <c r="E731" s="151"/>
      <c r="F731" s="145"/>
      <c r="G731" s="145"/>
      <c r="H731" s="146"/>
      <c r="I731" s="147"/>
      <c r="J731" s="153"/>
      <c r="K731" s="146"/>
      <c r="L731" s="148"/>
      <c r="M731" s="148"/>
      <c r="N731" s="179"/>
      <c r="O731" s="179"/>
      <c r="P731" s="145"/>
      <c r="Q731" s="149"/>
      <c r="R731" s="149"/>
      <c r="S731" s="152"/>
      <c r="T731" s="154"/>
    </row>
    <row r="732" spans="3:20" ht="18" customHeight="1" x14ac:dyDescent="0.25">
      <c r="C732" s="143">
        <v>725</v>
      </c>
      <c r="D732" s="144"/>
      <c r="E732" s="151"/>
      <c r="F732" s="145"/>
      <c r="G732" s="145"/>
      <c r="H732" s="146"/>
      <c r="I732" s="147"/>
      <c r="J732" s="153"/>
      <c r="K732" s="146"/>
      <c r="L732" s="148"/>
      <c r="M732" s="148"/>
      <c r="N732" s="179"/>
      <c r="O732" s="179"/>
      <c r="P732" s="145"/>
      <c r="Q732" s="149"/>
      <c r="R732" s="149"/>
      <c r="S732" s="152"/>
      <c r="T732" s="154"/>
    </row>
    <row r="733" spans="3:20" ht="18" customHeight="1" x14ac:dyDescent="0.25">
      <c r="C733" s="143">
        <v>726</v>
      </c>
      <c r="D733" s="144"/>
      <c r="E733" s="151"/>
      <c r="F733" s="145"/>
      <c r="G733" s="145"/>
      <c r="H733" s="146"/>
      <c r="I733" s="147"/>
      <c r="J733" s="153"/>
      <c r="K733" s="146"/>
      <c r="L733" s="148"/>
      <c r="M733" s="148"/>
      <c r="N733" s="179"/>
      <c r="O733" s="179"/>
      <c r="P733" s="145"/>
      <c r="Q733" s="149"/>
      <c r="R733" s="149"/>
      <c r="S733" s="152"/>
      <c r="T733" s="154"/>
    </row>
    <row r="734" spans="3:20" ht="18" customHeight="1" x14ac:dyDescent="0.25">
      <c r="C734" s="143">
        <v>727</v>
      </c>
      <c r="D734" s="144"/>
      <c r="E734" s="151"/>
      <c r="F734" s="145"/>
      <c r="G734" s="145"/>
      <c r="H734" s="146"/>
      <c r="I734" s="147"/>
      <c r="J734" s="153"/>
      <c r="K734" s="146"/>
      <c r="L734" s="148"/>
      <c r="M734" s="148"/>
      <c r="N734" s="179"/>
      <c r="O734" s="179"/>
      <c r="P734" s="145"/>
      <c r="Q734" s="149"/>
      <c r="R734" s="149"/>
      <c r="S734" s="152"/>
      <c r="T734" s="154"/>
    </row>
    <row r="735" spans="3:20" ht="18" customHeight="1" x14ac:dyDescent="0.25">
      <c r="C735" s="143">
        <v>728</v>
      </c>
      <c r="D735" s="144"/>
      <c r="E735" s="151"/>
      <c r="F735" s="145"/>
      <c r="G735" s="145"/>
      <c r="H735" s="146"/>
      <c r="I735" s="147"/>
      <c r="J735" s="153"/>
      <c r="K735" s="146"/>
      <c r="L735" s="148"/>
      <c r="M735" s="148"/>
      <c r="N735" s="179"/>
      <c r="O735" s="179"/>
      <c r="P735" s="145"/>
      <c r="Q735" s="149"/>
      <c r="R735" s="149"/>
      <c r="S735" s="152"/>
      <c r="T735" s="154"/>
    </row>
    <row r="736" spans="3:20" ht="18" customHeight="1" x14ac:dyDescent="0.25">
      <c r="C736" s="143">
        <v>729</v>
      </c>
      <c r="D736" s="144"/>
      <c r="E736" s="151"/>
      <c r="F736" s="145"/>
      <c r="G736" s="145"/>
      <c r="H736" s="146"/>
      <c r="I736" s="147"/>
      <c r="J736" s="153"/>
      <c r="K736" s="146"/>
      <c r="L736" s="148"/>
      <c r="M736" s="148"/>
      <c r="N736" s="179"/>
      <c r="O736" s="179"/>
      <c r="P736" s="145"/>
      <c r="Q736" s="149"/>
      <c r="R736" s="149"/>
      <c r="S736" s="152"/>
      <c r="T736" s="154"/>
    </row>
    <row r="737" spans="3:20" ht="18" customHeight="1" x14ac:dyDescent="0.25">
      <c r="C737" s="143">
        <v>730</v>
      </c>
      <c r="D737" s="144"/>
      <c r="E737" s="151"/>
      <c r="F737" s="145"/>
      <c r="G737" s="145"/>
      <c r="H737" s="146"/>
      <c r="I737" s="147"/>
      <c r="J737" s="153"/>
      <c r="K737" s="146"/>
      <c r="L737" s="148"/>
      <c r="M737" s="148"/>
      <c r="N737" s="179"/>
      <c r="O737" s="179"/>
      <c r="P737" s="145"/>
      <c r="Q737" s="149"/>
      <c r="R737" s="149"/>
      <c r="S737" s="152"/>
      <c r="T737" s="154"/>
    </row>
    <row r="738" spans="3:20" ht="18" customHeight="1" x14ac:dyDescent="0.25">
      <c r="C738" s="143">
        <v>731</v>
      </c>
      <c r="D738" s="144"/>
      <c r="E738" s="151"/>
      <c r="F738" s="145"/>
      <c r="G738" s="145"/>
      <c r="H738" s="146"/>
      <c r="I738" s="147"/>
      <c r="J738" s="153"/>
      <c r="K738" s="146"/>
      <c r="L738" s="148"/>
      <c r="M738" s="148"/>
      <c r="N738" s="179"/>
      <c r="O738" s="179"/>
      <c r="P738" s="145"/>
      <c r="Q738" s="149"/>
      <c r="R738" s="149"/>
      <c r="S738" s="152"/>
      <c r="T738" s="154"/>
    </row>
    <row r="739" spans="3:20" ht="18" customHeight="1" x14ac:dyDescent="0.25">
      <c r="C739" s="143">
        <v>732</v>
      </c>
      <c r="D739" s="144"/>
      <c r="E739" s="151"/>
      <c r="F739" s="145"/>
      <c r="G739" s="145"/>
      <c r="H739" s="146"/>
      <c r="I739" s="147"/>
      <c r="J739" s="153"/>
      <c r="K739" s="146"/>
      <c r="L739" s="148"/>
      <c r="M739" s="148"/>
      <c r="N739" s="179"/>
      <c r="O739" s="179"/>
      <c r="P739" s="145"/>
      <c r="Q739" s="149"/>
      <c r="R739" s="149"/>
      <c r="S739" s="152"/>
      <c r="T739" s="154"/>
    </row>
    <row r="740" spans="3:20" ht="18" customHeight="1" x14ac:dyDescent="0.25">
      <c r="C740" s="143">
        <v>733</v>
      </c>
      <c r="D740" s="144"/>
      <c r="E740" s="151"/>
      <c r="F740" s="145"/>
      <c r="G740" s="145"/>
      <c r="H740" s="146"/>
      <c r="I740" s="147"/>
      <c r="J740" s="153"/>
      <c r="K740" s="146"/>
      <c r="L740" s="148"/>
      <c r="M740" s="148"/>
      <c r="N740" s="179"/>
      <c r="O740" s="179"/>
      <c r="P740" s="145"/>
      <c r="Q740" s="149"/>
      <c r="R740" s="149"/>
      <c r="S740" s="152"/>
      <c r="T740" s="154"/>
    </row>
    <row r="741" spans="3:20" ht="18" customHeight="1" x14ac:dyDescent="0.25">
      <c r="C741" s="143">
        <v>734</v>
      </c>
      <c r="D741" s="144"/>
      <c r="E741" s="151"/>
      <c r="F741" s="145"/>
      <c r="G741" s="145"/>
      <c r="H741" s="146"/>
      <c r="I741" s="147"/>
      <c r="J741" s="153"/>
      <c r="K741" s="146"/>
      <c r="L741" s="148"/>
      <c r="M741" s="148"/>
      <c r="N741" s="179"/>
      <c r="O741" s="179"/>
      <c r="P741" s="145"/>
      <c r="Q741" s="149"/>
      <c r="R741" s="149"/>
      <c r="S741" s="152"/>
      <c r="T741" s="154"/>
    </row>
    <row r="742" spans="3:20" ht="18" customHeight="1" x14ac:dyDescent="0.25">
      <c r="C742" s="143">
        <v>735</v>
      </c>
      <c r="D742" s="144"/>
      <c r="E742" s="151"/>
      <c r="F742" s="145"/>
      <c r="G742" s="145"/>
      <c r="H742" s="146"/>
      <c r="I742" s="147"/>
      <c r="J742" s="153"/>
      <c r="K742" s="146"/>
      <c r="L742" s="148"/>
      <c r="M742" s="148"/>
      <c r="N742" s="179"/>
      <c r="O742" s="179"/>
      <c r="P742" s="145"/>
      <c r="Q742" s="149"/>
      <c r="R742" s="149"/>
      <c r="S742" s="152"/>
      <c r="T742" s="154"/>
    </row>
    <row r="743" spans="3:20" ht="18" customHeight="1" x14ac:dyDescent="0.25">
      <c r="C743" s="143">
        <v>736</v>
      </c>
      <c r="D743" s="144"/>
      <c r="E743" s="151"/>
      <c r="F743" s="145"/>
      <c r="G743" s="145"/>
      <c r="H743" s="146"/>
      <c r="I743" s="147"/>
      <c r="J743" s="153"/>
      <c r="K743" s="146"/>
      <c r="L743" s="148"/>
      <c r="M743" s="148"/>
      <c r="N743" s="179"/>
      <c r="O743" s="179"/>
      <c r="P743" s="145"/>
      <c r="Q743" s="149"/>
      <c r="R743" s="149"/>
      <c r="S743" s="152"/>
      <c r="T743" s="154"/>
    </row>
    <row r="744" spans="3:20" ht="18" customHeight="1" x14ac:dyDescent="0.25">
      <c r="C744" s="143">
        <v>737</v>
      </c>
      <c r="D744" s="144"/>
      <c r="E744" s="151"/>
      <c r="F744" s="145"/>
      <c r="G744" s="145"/>
      <c r="H744" s="146"/>
      <c r="I744" s="147"/>
      <c r="J744" s="153"/>
      <c r="K744" s="146"/>
      <c r="L744" s="148"/>
      <c r="M744" s="148"/>
      <c r="N744" s="179"/>
      <c r="O744" s="179"/>
      <c r="P744" s="145"/>
      <c r="Q744" s="149"/>
      <c r="R744" s="149"/>
      <c r="S744" s="152"/>
      <c r="T744" s="154"/>
    </row>
    <row r="745" spans="3:20" ht="18" customHeight="1" x14ac:dyDescent="0.25">
      <c r="C745" s="143">
        <v>738</v>
      </c>
      <c r="D745" s="144"/>
      <c r="E745" s="151"/>
      <c r="F745" s="145"/>
      <c r="G745" s="145"/>
      <c r="H745" s="146"/>
      <c r="I745" s="147"/>
      <c r="J745" s="153"/>
      <c r="K745" s="146"/>
      <c r="L745" s="148"/>
      <c r="M745" s="148"/>
      <c r="N745" s="179"/>
      <c r="O745" s="179"/>
      <c r="P745" s="145"/>
      <c r="Q745" s="149"/>
      <c r="R745" s="149"/>
      <c r="S745" s="152"/>
      <c r="T745" s="154"/>
    </row>
    <row r="746" spans="3:20" ht="18" customHeight="1" x14ac:dyDescent="0.25">
      <c r="C746" s="143">
        <v>739</v>
      </c>
      <c r="D746" s="144"/>
      <c r="E746" s="151"/>
      <c r="F746" s="145"/>
      <c r="G746" s="145"/>
      <c r="H746" s="146"/>
      <c r="I746" s="147"/>
      <c r="J746" s="153"/>
      <c r="K746" s="146"/>
      <c r="L746" s="148"/>
      <c r="M746" s="148"/>
      <c r="N746" s="179"/>
      <c r="O746" s="179"/>
      <c r="P746" s="145"/>
      <c r="Q746" s="149"/>
      <c r="R746" s="149"/>
      <c r="S746" s="152"/>
      <c r="T746" s="154"/>
    </row>
    <row r="747" spans="3:20" ht="18" customHeight="1" x14ac:dyDescent="0.25">
      <c r="C747" s="143">
        <v>740</v>
      </c>
      <c r="D747" s="144"/>
      <c r="E747" s="151"/>
      <c r="F747" s="145"/>
      <c r="G747" s="145"/>
      <c r="H747" s="146"/>
      <c r="I747" s="147"/>
      <c r="J747" s="153"/>
      <c r="K747" s="146"/>
      <c r="L747" s="148"/>
      <c r="M747" s="148"/>
      <c r="N747" s="179"/>
      <c r="O747" s="179"/>
      <c r="P747" s="145"/>
      <c r="Q747" s="149"/>
      <c r="R747" s="149"/>
      <c r="S747" s="152"/>
      <c r="T747" s="154"/>
    </row>
    <row r="748" spans="3:20" ht="18" customHeight="1" x14ac:dyDescent="0.25">
      <c r="C748" s="143">
        <v>741</v>
      </c>
      <c r="D748" s="144"/>
      <c r="E748" s="151"/>
      <c r="F748" s="145"/>
      <c r="G748" s="145"/>
      <c r="H748" s="146"/>
      <c r="I748" s="147"/>
      <c r="J748" s="153"/>
      <c r="K748" s="146"/>
      <c r="L748" s="148"/>
      <c r="M748" s="148"/>
      <c r="N748" s="179"/>
      <c r="O748" s="179"/>
      <c r="P748" s="145"/>
      <c r="Q748" s="149"/>
      <c r="R748" s="149"/>
      <c r="S748" s="152"/>
      <c r="T748" s="154"/>
    </row>
    <row r="749" spans="3:20" ht="18" customHeight="1" x14ac:dyDescent="0.25">
      <c r="C749" s="143">
        <v>742</v>
      </c>
      <c r="D749" s="144"/>
      <c r="E749" s="151"/>
      <c r="F749" s="145"/>
      <c r="G749" s="145"/>
      <c r="H749" s="146"/>
      <c r="I749" s="147"/>
      <c r="J749" s="153"/>
      <c r="K749" s="146"/>
      <c r="L749" s="148"/>
      <c r="M749" s="148"/>
      <c r="N749" s="179"/>
      <c r="O749" s="179"/>
      <c r="P749" s="145"/>
      <c r="Q749" s="149"/>
      <c r="R749" s="149"/>
      <c r="S749" s="152"/>
      <c r="T749" s="154"/>
    </row>
    <row r="750" spans="3:20" ht="18" customHeight="1" x14ac:dyDescent="0.25">
      <c r="C750" s="143">
        <v>743</v>
      </c>
      <c r="D750" s="144"/>
      <c r="E750" s="151"/>
      <c r="F750" s="145"/>
      <c r="G750" s="145"/>
      <c r="H750" s="146"/>
      <c r="I750" s="147"/>
      <c r="J750" s="153"/>
      <c r="K750" s="146"/>
      <c r="L750" s="148"/>
      <c r="M750" s="148"/>
      <c r="N750" s="179"/>
      <c r="O750" s="179"/>
      <c r="P750" s="145"/>
      <c r="Q750" s="149"/>
      <c r="R750" s="149"/>
      <c r="S750" s="152"/>
      <c r="T750" s="154"/>
    </row>
    <row r="751" spans="3:20" ht="18" customHeight="1" x14ac:dyDescent="0.25">
      <c r="C751" s="143">
        <v>744</v>
      </c>
      <c r="D751" s="144"/>
      <c r="E751" s="151"/>
      <c r="F751" s="145"/>
      <c r="G751" s="145"/>
      <c r="H751" s="146"/>
      <c r="I751" s="147"/>
      <c r="J751" s="153"/>
      <c r="K751" s="146"/>
      <c r="L751" s="148"/>
      <c r="M751" s="148"/>
      <c r="N751" s="179"/>
      <c r="O751" s="179"/>
      <c r="P751" s="145"/>
      <c r="Q751" s="149"/>
      <c r="R751" s="149"/>
      <c r="S751" s="152"/>
      <c r="T751" s="154"/>
    </row>
    <row r="752" spans="3:20" ht="18" customHeight="1" x14ac:dyDescent="0.25">
      <c r="C752" s="143">
        <v>745</v>
      </c>
      <c r="D752" s="144"/>
      <c r="E752" s="151"/>
      <c r="F752" s="145"/>
      <c r="G752" s="145"/>
      <c r="H752" s="146"/>
      <c r="I752" s="147"/>
      <c r="J752" s="153"/>
      <c r="K752" s="146"/>
      <c r="L752" s="148"/>
      <c r="M752" s="148"/>
      <c r="N752" s="179"/>
      <c r="O752" s="179"/>
      <c r="P752" s="145"/>
      <c r="Q752" s="149"/>
      <c r="R752" s="149"/>
      <c r="S752" s="152"/>
      <c r="T752" s="154"/>
    </row>
    <row r="753" spans="3:20" ht="18" customHeight="1" x14ac:dyDescent="0.25">
      <c r="C753" s="143">
        <v>746</v>
      </c>
      <c r="D753" s="144"/>
      <c r="E753" s="151"/>
      <c r="F753" s="145"/>
      <c r="G753" s="145"/>
      <c r="H753" s="146"/>
      <c r="I753" s="147"/>
      <c r="J753" s="153"/>
      <c r="K753" s="146"/>
      <c r="L753" s="148"/>
      <c r="M753" s="148"/>
      <c r="N753" s="179"/>
      <c r="O753" s="179"/>
      <c r="P753" s="145"/>
      <c r="Q753" s="149"/>
      <c r="R753" s="149"/>
      <c r="S753" s="152"/>
      <c r="T753" s="154"/>
    </row>
    <row r="754" spans="3:20" ht="18" customHeight="1" x14ac:dyDescent="0.25">
      <c r="C754" s="143">
        <v>747</v>
      </c>
      <c r="D754" s="144"/>
      <c r="E754" s="151"/>
      <c r="F754" s="145"/>
      <c r="G754" s="145"/>
      <c r="H754" s="146"/>
      <c r="I754" s="147"/>
      <c r="J754" s="153"/>
      <c r="K754" s="146"/>
      <c r="L754" s="148"/>
      <c r="M754" s="148"/>
      <c r="N754" s="179"/>
      <c r="O754" s="179"/>
      <c r="P754" s="145"/>
      <c r="Q754" s="149"/>
      <c r="R754" s="149"/>
      <c r="S754" s="152"/>
      <c r="T754" s="154"/>
    </row>
    <row r="755" spans="3:20" ht="18" customHeight="1" x14ac:dyDescent="0.25">
      <c r="C755" s="143">
        <v>748</v>
      </c>
      <c r="D755" s="144"/>
      <c r="E755" s="151"/>
      <c r="F755" s="145"/>
      <c r="G755" s="145"/>
      <c r="H755" s="146"/>
      <c r="I755" s="147"/>
      <c r="J755" s="153"/>
      <c r="K755" s="146"/>
      <c r="L755" s="148"/>
      <c r="M755" s="148"/>
      <c r="N755" s="179"/>
      <c r="O755" s="179"/>
      <c r="P755" s="145"/>
      <c r="Q755" s="149"/>
      <c r="R755" s="149"/>
      <c r="S755" s="152"/>
      <c r="T755" s="154"/>
    </row>
    <row r="756" spans="3:20" ht="18" customHeight="1" x14ac:dyDescent="0.25">
      <c r="C756" s="143">
        <v>749</v>
      </c>
      <c r="D756" s="144"/>
      <c r="E756" s="151"/>
      <c r="F756" s="145"/>
      <c r="G756" s="145"/>
      <c r="H756" s="146"/>
      <c r="I756" s="147"/>
      <c r="J756" s="153"/>
      <c r="K756" s="146"/>
      <c r="L756" s="148"/>
      <c r="M756" s="148"/>
      <c r="N756" s="179"/>
      <c r="O756" s="179"/>
      <c r="P756" s="145"/>
      <c r="Q756" s="149"/>
      <c r="R756" s="149"/>
      <c r="S756" s="152"/>
      <c r="T756" s="154"/>
    </row>
    <row r="757" spans="3:20" ht="18" customHeight="1" x14ac:dyDescent="0.25">
      <c r="C757" s="143">
        <v>750</v>
      </c>
      <c r="D757" s="144"/>
      <c r="E757" s="151"/>
      <c r="F757" s="145"/>
      <c r="G757" s="145"/>
      <c r="H757" s="146"/>
      <c r="I757" s="147"/>
      <c r="J757" s="153"/>
      <c r="K757" s="146"/>
      <c r="L757" s="148"/>
      <c r="M757" s="148"/>
      <c r="N757" s="179"/>
      <c r="O757" s="179"/>
      <c r="P757" s="145"/>
      <c r="Q757" s="149"/>
      <c r="R757" s="149"/>
      <c r="S757" s="152"/>
      <c r="T757" s="154"/>
    </row>
    <row r="758" spans="3:20" ht="18" customHeight="1" x14ac:dyDescent="0.25">
      <c r="C758" s="143">
        <v>751</v>
      </c>
      <c r="D758" s="144"/>
      <c r="E758" s="151"/>
      <c r="F758" s="145"/>
      <c r="G758" s="145"/>
      <c r="H758" s="146"/>
      <c r="I758" s="147"/>
      <c r="J758" s="153"/>
      <c r="K758" s="146"/>
      <c r="L758" s="148"/>
      <c r="M758" s="148"/>
      <c r="N758" s="179"/>
      <c r="O758" s="179"/>
      <c r="P758" s="145"/>
      <c r="Q758" s="149"/>
      <c r="R758" s="149"/>
      <c r="S758" s="152"/>
      <c r="T758" s="154"/>
    </row>
    <row r="759" spans="3:20" ht="18" customHeight="1" x14ac:dyDescent="0.25">
      <c r="C759" s="143">
        <v>752</v>
      </c>
      <c r="D759" s="144"/>
      <c r="E759" s="151"/>
      <c r="F759" s="145"/>
      <c r="G759" s="145"/>
      <c r="H759" s="146"/>
      <c r="I759" s="147"/>
      <c r="J759" s="153"/>
      <c r="K759" s="146"/>
      <c r="L759" s="148"/>
      <c r="M759" s="148"/>
      <c r="N759" s="179"/>
      <c r="O759" s="179"/>
      <c r="P759" s="145"/>
      <c r="Q759" s="149"/>
      <c r="R759" s="149"/>
      <c r="S759" s="152"/>
      <c r="T759" s="154"/>
    </row>
    <row r="760" spans="3:20" ht="18" customHeight="1" x14ac:dyDescent="0.25">
      <c r="C760" s="143">
        <v>753</v>
      </c>
      <c r="D760" s="144"/>
      <c r="E760" s="151"/>
      <c r="F760" s="145"/>
      <c r="G760" s="145"/>
      <c r="H760" s="146"/>
      <c r="I760" s="147"/>
      <c r="J760" s="153"/>
      <c r="K760" s="146"/>
      <c r="L760" s="148"/>
      <c r="M760" s="148"/>
      <c r="N760" s="179"/>
      <c r="O760" s="179"/>
      <c r="P760" s="145"/>
      <c r="Q760" s="149"/>
      <c r="R760" s="149"/>
      <c r="S760" s="152"/>
      <c r="T760" s="154"/>
    </row>
    <row r="761" spans="3:20" ht="18" customHeight="1" x14ac:dyDescent="0.25">
      <c r="C761" s="143">
        <v>754</v>
      </c>
      <c r="D761" s="144"/>
      <c r="E761" s="151"/>
      <c r="F761" s="145"/>
      <c r="G761" s="145"/>
      <c r="H761" s="146"/>
      <c r="I761" s="147"/>
      <c r="J761" s="153"/>
      <c r="K761" s="146"/>
      <c r="L761" s="148"/>
      <c r="M761" s="148"/>
      <c r="N761" s="179"/>
      <c r="O761" s="179"/>
      <c r="P761" s="145"/>
      <c r="Q761" s="149"/>
      <c r="R761" s="149"/>
      <c r="S761" s="152"/>
      <c r="T761" s="154"/>
    </row>
    <row r="762" spans="3:20" ht="18" customHeight="1" x14ac:dyDescent="0.25">
      <c r="C762" s="143">
        <v>755</v>
      </c>
      <c r="D762" s="144"/>
      <c r="E762" s="151"/>
      <c r="F762" s="145"/>
      <c r="G762" s="145"/>
      <c r="H762" s="146"/>
      <c r="I762" s="147"/>
      <c r="J762" s="153"/>
      <c r="K762" s="146"/>
      <c r="L762" s="148"/>
      <c r="M762" s="148"/>
      <c r="N762" s="179"/>
      <c r="O762" s="179"/>
      <c r="P762" s="145"/>
      <c r="Q762" s="149"/>
      <c r="R762" s="149"/>
      <c r="S762" s="152"/>
      <c r="T762" s="154"/>
    </row>
    <row r="763" spans="3:20" ht="18" customHeight="1" x14ac:dyDescent="0.25">
      <c r="C763" s="143">
        <v>756</v>
      </c>
      <c r="D763" s="144"/>
      <c r="E763" s="151"/>
      <c r="F763" s="145"/>
      <c r="G763" s="145"/>
      <c r="H763" s="146"/>
      <c r="I763" s="147"/>
      <c r="J763" s="153"/>
      <c r="K763" s="146"/>
      <c r="L763" s="148"/>
      <c r="M763" s="148"/>
      <c r="N763" s="179"/>
      <c r="O763" s="179"/>
      <c r="P763" s="145"/>
      <c r="Q763" s="149"/>
      <c r="R763" s="149"/>
      <c r="S763" s="152"/>
      <c r="T763" s="154"/>
    </row>
    <row r="764" spans="3:20" ht="18" customHeight="1" x14ac:dyDescent="0.25">
      <c r="C764" s="143">
        <v>757</v>
      </c>
      <c r="D764" s="144"/>
      <c r="E764" s="151"/>
      <c r="F764" s="145"/>
      <c r="G764" s="145"/>
      <c r="H764" s="146"/>
      <c r="I764" s="147"/>
      <c r="J764" s="153"/>
      <c r="K764" s="146"/>
      <c r="L764" s="148"/>
      <c r="M764" s="148"/>
      <c r="N764" s="179"/>
      <c r="O764" s="179"/>
      <c r="P764" s="145"/>
      <c r="Q764" s="149"/>
      <c r="R764" s="149"/>
      <c r="S764" s="152"/>
      <c r="T764" s="154"/>
    </row>
    <row r="765" spans="3:20" ht="18" customHeight="1" x14ac:dyDescent="0.25">
      <c r="C765" s="143">
        <v>758</v>
      </c>
      <c r="D765" s="144"/>
      <c r="E765" s="151"/>
      <c r="F765" s="145"/>
      <c r="G765" s="145"/>
      <c r="H765" s="146"/>
      <c r="I765" s="147"/>
      <c r="J765" s="153"/>
      <c r="K765" s="146"/>
      <c r="L765" s="148"/>
      <c r="M765" s="148"/>
      <c r="N765" s="179"/>
      <c r="O765" s="179"/>
      <c r="P765" s="145"/>
      <c r="Q765" s="149"/>
      <c r="R765" s="149"/>
      <c r="S765" s="152"/>
      <c r="T765" s="154"/>
    </row>
    <row r="766" spans="3:20" ht="18" customHeight="1" x14ac:dyDescent="0.25">
      <c r="C766" s="143">
        <v>759</v>
      </c>
      <c r="D766" s="144"/>
      <c r="E766" s="151"/>
      <c r="F766" s="145"/>
      <c r="G766" s="145"/>
      <c r="H766" s="146"/>
      <c r="I766" s="147"/>
      <c r="J766" s="153"/>
      <c r="K766" s="146"/>
      <c r="L766" s="148"/>
      <c r="M766" s="148"/>
      <c r="N766" s="179"/>
      <c r="O766" s="179"/>
      <c r="P766" s="145"/>
      <c r="Q766" s="149"/>
      <c r="R766" s="149"/>
      <c r="S766" s="152"/>
      <c r="T766" s="154"/>
    </row>
    <row r="767" spans="3:20" ht="18" customHeight="1" x14ac:dyDescent="0.25">
      <c r="C767" s="143">
        <v>760</v>
      </c>
      <c r="D767" s="144"/>
      <c r="E767" s="151"/>
      <c r="F767" s="145"/>
      <c r="G767" s="145"/>
      <c r="H767" s="146"/>
      <c r="I767" s="147"/>
      <c r="J767" s="153"/>
      <c r="K767" s="146"/>
      <c r="L767" s="148"/>
      <c r="M767" s="148"/>
      <c r="N767" s="179"/>
      <c r="O767" s="179"/>
      <c r="P767" s="145"/>
      <c r="Q767" s="149"/>
      <c r="R767" s="149"/>
      <c r="S767" s="152"/>
      <c r="T767" s="154"/>
    </row>
    <row r="768" spans="3:20" ht="18" customHeight="1" x14ac:dyDescent="0.25">
      <c r="C768" s="143">
        <v>761</v>
      </c>
      <c r="D768" s="144"/>
      <c r="E768" s="151"/>
      <c r="F768" s="145"/>
      <c r="G768" s="145"/>
      <c r="H768" s="146"/>
      <c r="I768" s="147"/>
      <c r="J768" s="153"/>
      <c r="K768" s="146"/>
      <c r="L768" s="148"/>
      <c r="M768" s="148"/>
      <c r="N768" s="179"/>
      <c r="O768" s="179"/>
      <c r="P768" s="145"/>
      <c r="Q768" s="149"/>
      <c r="R768" s="149"/>
      <c r="S768" s="152"/>
      <c r="T768" s="154"/>
    </row>
    <row r="769" spans="3:20" ht="18" customHeight="1" x14ac:dyDescent="0.25">
      <c r="C769" s="143">
        <v>762</v>
      </c>
      <c r="D769" s="144"/>
      <c r="E769" s="151"/>
      <c r="F769" s="145"/>
      <c r="G769" s="145"/>
      <c r="H769" s="146"/>
      <c r="I769" s="147"/>
      <c r="J769" s="153"/>
      <c r="K769" s="146"/>
      <c r="L769" s="148"/>
      <c r="M769" s="148"/>
      <c r="N769" s="179"/>
      <c r="O769" s="179"/>
      <c r="P769" s="145"/>
      <c r="Q769" s="149"/>
      <c r="R769" s="149"/>
      <c r="S769" s="152"/>
      <c r="T769" s="154"/>
    </row>
    <row r="770" spans="3:20" ht="18" customHeight="1" x14ac:dyDescent="0.25">
      <c r="C770" s="143">
        <v>763</v>
      </c>
      <c r="D770" s="144"/>
      <c r="E770" s="151"/>
      <c r="F770" s="145"/>
      <c r="G770" s="145"/>
      <c r="H770" s="146"/>
      <c r="I770" s="147"/>
      <c r="J770" s="153"/>
      <c r="K770" s="146"/>
      <c r="L770" s="148"/>
      <c r="M770" s="148"/>
      <c r="N770" s="179"/>
      <c r="O770" s="179"/>
      <c r="P770" s="145"/>
      <c r="Q770" s="149"/>
      <c r="R770" s="149"/>
      <c r="S770" s="152"/>
      <c r="T770" s="154"/>
    </row>
    <row r="771" spans="3:20" ht="18" customHeight="1" x14ac:dyDescent="0.25">
      <c r="C771" s="143">
        <v>764</v>
      </c>
      <c r="D771" s="144"/>
      <c r="E771" s="151"/>
      <c r="F771" s="145"/>
      <c r="G771" s="145"/>
      <c r="H771" s="146"/>
      <c r="I771" s="147"/>
      <c r="J771" s="153"/>
      <c r="K771" s="146"/>
      <c r="L771" s="148"/>
      <c r="M771" s="148"/>
      <c r="N771" s="179"/>
      <c r="O771" s="179"/>
      <c r="P771" s="145"/>
      <c r="Q771" s="149"/>
      <c r="R771" s="149"/>
      <c r="S771" s="152"/>
      <c r="T771" s="154"/>
    </row>
    <row r="772" spans="3:20" ht="18" customHeight="1" x14ac:dyDescent="0.25">
      <c r="C772" s="143">
        <v>765</v>
      </c>
      <c r="D772" s="144"/>
      <c r="E772" s="151"/>
      <c r="F772" s="145"/>
      <c r="G772" s="145"/>
      <c r="H772" s="146"/>
      <c r="I772" s="147"/>
      <c r="J772" s="153"/>
      <c r="K772" s="146"/>
      <c r="L772" s="148"/>
      <c r="M772" s="148"/>
      <c r="N772" s="179"/>
      <c r="O772" s="179"/>
      <c r="P772" s="145"/>
      <c r="Q772" s="149"/>
      <c r="R772" s="149"/>
      <c r="S772" s="152"/>
      <c r="T772" s="154"/>
    </row>
    <row r="773" spans="3:20" ht="18" customHeight="1" x14ac:dyDescent="0.25">
      <c r="C773" s="143">
        <v>766</v>
      </c>
      <c r="D773" s="144"/>
      <c r="E773" s="151"/>
      <c r="F773" s="145"/>
      <c r="G773" s="145"/>
      <c r="H773" s="146"/>
      <c r="I773" s="147"/>
      <c r="J773" s="153"/>
      <c r="K773" s="146"/>
      <c r="L773" s="148"/>
      <c r="M773" s="148"/>
      <c r="N773" s="179"/>
      <c r="O773" s="179"/>
      <c r="P773" s="145"/>
      <c r="Q773" s="149"/>
      <c r="R773" s="149"/>
      <c r="S773" s="152"/>
      <c r="T773" s="154"/>
    </row>
    <row r="774" spans="3:20" ht="18" customHeight="1" x14ac:dyDescent="0.25">
      <c r="C774" s="143">
        <v>767</v>
      </c>
      <c r="D774" s="144"/>
      <c r="E774" s="151"/>
      <c r="F774" s="145"/>
      <c r="G774" s="145"/>
      <c r="H774" s="146"/>
      <c r="I774" s="147"/>
      <c r="J774" s="153"/>
      <c r="K774" s="146"/>
      <c r="L774" s="148"/>
      <c r="M774" s="148"/>
      <c r="N774" s="179"/>
      <c r="O774" s="179"/>
      <c r="P774" s="145"/>
      <c r="Q774" s="149"/>
      <c r="R774" s="149"/>
      <c r="S774" s="152"/>
      <c r="T774" s="154"/>
    </row>
    <row r="775" spans="3:20" ht="18" customHeight="1" x14ac:dyDescent="0.25">
      <c r="C775" s="143">
        <v>768</v>
      </c>
      <c r="D775" s="144"/>
      <c r="E775" s="151"/>
      <c r="F775" s="145"/>
      <c r="G775" s="145"/>
      <c r="H775" s="146"/>
      <c r="I775" s="147"/>
      <c r="J775" s="153"/>
      <c r="K775" s="146"/>
      <c r="L775" s="148"/>
      <c r="M775" s="148"/>
      <c r="N775" s="179"/>
      <c r="O775" s="179"/>
      <c r="P775" s="145"/>
      <c r="Q775" s="149"/>
      <c r="R775" s="149"/>
      <c r="S775" s="152"/>
      <c r="T775" s="154"/>
    </row>
    <row r="776" spans="3:20" ht="18" customHeight="1" x14ac:dyDescent="0.25">
      <c r="C776" s="143">
        <v>769</v>
      </c>
      <c r="D776" s="144"/>
      <c r="E776" s="151"/>
      <c r="F776" s="145"/>
      <c r="G776" s="145"/>
      <c r="H776" s="146"/>
      <c r="I776" s="147"/>
      <c r="J776" s="153"/>
      <c r="K776" s="146"/>
      <c r="L776" s="148"/>
      <c r="M776" s="148"/>
      <c r="N776" s="179"/>
      <c r="O776" s="179"/>
      <c r="P776" s="145"/>
      <c r="Q776" s="149"/>
      <c r="R776" s="149"/>
      <c r="S776" s="152"/>
      <c r="T776" s="154"/>
    </row>
    <row r="777" spans="3:20" ht="18" customHeight="1" x14ac:dyDescent="0.25">
      <c r="C777" s="143">
        <v>770</v>
      </c>
      <c r="D777" s="144"/>
      <c r="E777" s="151"/>
      <c r="F777" s="145"/>
      <c r="G777" s="145"/>
      <c r="H777" s="146"/>
      <c r="I777" s="147"/>
      <c r="J777" s="153"/>
      <c r="K777" s="146"/>
      <c r="L777" s="148"/>
      <c r="M777" s="148"/>
      <c r="N777" s="179"/>
      <c r="O777" s="179"/>
      <c r="P777" s="145"/>
      <c r="Q777" s="149"/>
      <c r="R777" s="149"/>
      <c r="S777" s="152"/>
      <c r="T777" s="154"/>
    </row>
    <row r="778" spans="3:20" ht="18" customHeight="1" x14ac:dyDescent="0.25">
      <c r="C778" s="143">
        <v>771</v>
      </c>
      <c r="D778" s="144"/>
      <c r="E778" s="151"/>
      <c r="F778" s="145"/>
      <c r="G778" s="145"/>
      <c r="H778" s="146"/>
      <c r="I778" s="147"/>
      <c r="J778" s="153"/>
      <c r="K778" s="146"/>
      <c r="L778" s="148"/>
      <c r="M778" s="148"/>
      <c r="N778" s="179"/>
      <c r="O778" s="179"/>
      <c r="P778" s="145"/>
      <c r="Q778" s="149"/>
      <c r="R778" s="149"/>
      <c r="S778" s="152"/>
      <c r="T778" s="154"/>
    </row>
    <row r="779" spans="3:20" ht="18" customHeight="1" x14ac:dyDescent="0.25">
      <c r="C779" s="143">
        <v>772</v>
      </c>
      <c r="D779" s="144"/>
      <c r="E779" s="151"/>
      <c r="F779" s="145"/>
      <c r="G779" s="145"/>
      <c r="H779" s="146"/>
      <c r="I779" s="147"/>
      <c r="J779" s="153"/>
      <c r="K779" s="146"/>
      <c r="L779" s="148"/>
      <c r="M779" s="148"/>
      <c r="N779" s="179"/>
      <c r="O779" s="179"/>
      <c r="P779" s="145"/>
      <c r="Q779" s="149"/>
      <c r="R779" s="149"/>
      <c r="S779" s="152"/>
      <c r="T779" s="154"/>
    </row>
    <row r="780" spans="3:20" ht="18" customHeight="1" x14ac:dyDescent="0.25">
      <c r="C780" s="143">
        <v>773</v>
      </c>
      <c r="D780" s="144"/>
      <c r="E780" s="151"/>
      <c r="F780" s="145"/>
      <c r="G780" s="145"/>
      <c r="H780" s="146"/>
      <c r="I780" s="147"/>
      <c r="J780" s="153"/>
      <c r="K780" s="146"/>
      <c r="L780" s="148"/>
      <c r="M780" s="148"/>
      <c r="N780" s="179"/>
      <c r="O780" s="179"/>
      <c r="P780" s="145"/>
      <c r="Q780" s="149"/>
      <c r="R780" s="149"/>
      <c r="S780" s="152"/>
      <c r="T780" s="154"/>
    </row>
    <row r="781" spans="3:20" ht="18" customHeight="1" x14ac:dyDescent="0.25">
      <c r="C781" s="143">
        <v>774</v>
      </c>
      <c r="D781" s="144"/>
      <c r="E781" s="151"/>
      <c r="F781" s="145"/>
      <c r="G781" s="145"/>
      <c r="H781" s="146"/>
      <c r="I781" s="147"/>
      <c r="J781" s="153"/>
      <c r="K781" s="146"/>
      <c r="L781" s="148"/>
      <c r="M781" s="148"/>
      <c r="N781" s="179"/>
      <c r="O781" s="179"/>
      <c r="P781" s="145"/>
      <c r="Q781" s="149"/>
      <c r="R781" s="149"/>
      <c r="S781" s="152"/>
      <c r="T781" s="154"/>
    </row>
    <row r="782" spans="3:20" ht="18" customHeight="1" x14ac:dyDescent="0.25">
      <c r="C782" s="143">
        <v>775</v>
      </c>
      <c r="D782" s="144"/>
      <c r="E782" s="151"/>
      <c r="F782" s="145"/>
      <c r="G782" s="145"/>
      <c r="H782" s="146"/>
      <c r="I782" s="147"/>
      <c r="J782" s="153"/>
      <c r="K782" s="146"/>
      <c r="L782" s="148"/>
      <c r="M782" s="148"/>
      <c r="N782" s="179"/>
      <c r="O782" s="179"/>
      <c r="P782" s="145"/>
      <c r="Q782" s="149"/>
      <c r="R782" s="149"/>
      <c r="S782" s="152"/>
      <c r="T782" s="154"/>
    </row>
    <row r="783" spans="3:20" ht="18" customHeight="1" x14ac:dyDescent="0.25">
      <c r="C783" s="143">
        <v>776</v>
      </c>
      <c r="D783" s="144"/>
      <c r="E783" s="151"/>
      <c r="F783" s="145"/>
      <c r="G783" s="145"/>
      <c r="H783" s="146"/>
      <c r="I783" s="147"/>
      <c r="J783" s="153"/>
      <c r="K783" s="146"/>
      <c r="L783" s="148"/>
      <c r="M783" s="148"/>
      <c r="N783" s="179"/>
      <c r="O783" s="179"/>
      <c r="P783" s="145"/>
      <c r="Q783" s="149"/>
      <c r="R783" s="149"/>
      <c r="S783" s="152"/>
      <c r="T783" s="154"/>
    </row>
    <row r="784" spans="3:20" ht="18" customHeight="1" x14ac:dyDescent="0.25">
      <c r="C784" s="143">
        <v>777</v>
      </c>
      <c r="D784" s="144"/>
      <c r="E784" s="151"/>
      <c r="F784" s="145"/>
      <c r="G784" s="145"/>
      <c r="H784" s="146"/>
      <c r="I784" s="147"/>
      <c r="J784" s="153"/>
      <c r="K784" s="146"/>
      <c r="L784" s="148"/>
      <c r="M784" s="148"/>
      <c r="N784" s="179"/>
      <c r="O784" s="179"/>
      <c r="P784" s="145"/>
      <c r="Q784" s="149"/>
      <c r="R784" s="149"/>
      <c r="S784" s="152"/>
      <c r="T784" s="154"/>
    </row>
    <row r="785" spans="3:20" ht="18" customHeight="1" x14ac:dyDescent="0.25">
      <c r="C785" s="143">
        <v>778</v>
      </c>
      <c r="D785" s="144"/>
      <c r="E785" s="151"/>
      <c r="F785" s="145"/>
      <c r="G785" s="145"/>
      <c r="H785" s="146"/>
      <c r="I785" s="147"/>
      <c r="J785" s="153"/>
      <c r="K785" s="146"/>
      <c r="L785" s="148"/>
      <c r="M785" s="148"/>
      <c r="N785" s="179"/>
      <c r="O785" s="179"/>
      <c r="P785" s="145"/>
      <c r="Q785" s="149"/>
      <c r="R785" s="149"/>
      <c r="S785" s="152"/>
      <c r="T785" s="154"/>
    </row>
    <row r="786" spans="3:20" ht="18" customHeight="1" x14ac:dyDescent="0.25">
      <c r="C786" s="143">
        <v>779</v>
      </c>
      <c r="D786" s="144"/>
      <c r="E786" s="151"/>
      <c r="F786" s="145"/>
      <c r="G786" s="145"/>
      <c r="H786" s="146"/>
      <c r="I786" s="147"/>
      <c r="J786" s="153"/>
      <c r="K786" s="146"/>
      <c r="L786" s="148"/>
      <c r="M786" s="148"/>
      <c r="N786" s="179"/>
      <c r="O786" s="179"/>
      <c r="P786" s="145"/>
      <c r="Q786" s="149"/>
      <c r="R786" s="149"/>
      <c r="S786" s="152"/>
      <c r="T786" s="154"/>
    </row>
    <row r="787" spans="3:20" ht="18" customHeight="1" x14ac:dyDescent="0.25">
      <c r="C787" s="143">
        <v>780</v>
      </c>
      <c r="D787" s="144"/>
      <c r="E787" s="151"/>
      <c r="F787" s="145"/>
      <c r="G787" s="145"/>
      <c r="H787" s="146"/>
      <c r="I787" s="147"/>
      <c r="J787" s="153"/>
      <c r="K787" s="146"/>
      <c r="L787" s="148"/>
      <c r="M787" s="148"/>
      <c r="N787" s="179"/>
      <c r="O787" s="179"/>
      <c r="P787" s="145"/>
      <c r="Q787" s="149"/>
      <c r="R787" s="149"/>
      <c r="S787" s="152"/>
      <c r="T787" s="154"/>
    </row>
    <row r="788" spans="3:20" ht="18" customHeight="1" x14ac:dyDescent="0.25">
      <c r="C788" s="143">
        <v>781</v>
      </c>
      <c r="D788" s="144"/>
      <c r="E788" s="151"/>
      <c r="F788" s="145"/>
      <c r="G788" s="145"/>
      <c r="H788" s="146"/>
      <c r="I788" s="147"/>
      <c r="J788" s="153"/>
      <c r="K788" s="146"/>
      <c r="L788" s="148"/>
      <c r="M788" s="148"/>
      <c r="N788" s="179"/>
      <c r="O788" s="179"/>
      <c r="P788" s="145"/>
      <c r="Q788" s="149"/>
      <c r="R788" s="149"/>
      <c r="S788" s="152"/>
      <c r="T788" s="154"/>
    </row>
    <row r="789" spans="3:20" ht="18" customHeight="1" x14ac:dyDescent="0.25">
      <c r="C789" s="143">
        <v>782</v>
      </c>
      <c r="D789" s="144"/>
      <c r="E789" s="151"/>
      <c r="F789" s="145"/>
      <c r="G789" s="145"/>
      <c r="H789" s="146"/>
      <c r="I789" s="147"/>
      <c r="J789" s="153"/>
      <c r="K789" s="146"/>
      <c r="L789" s="148"/>
      <c r="M789" s="148"/>
      <c r="N789" s="179"/>
      <c r="O789" s="179"/>
      <c r="P789" s="145"/>
      <c r="Q789" s="149"/>
      <c r="R789" s="149"/>
      <c r="S789" s="152"/>
      <c r="T789" s="154"/>
    </row>
    <row r="790" spans="3:20" ht="18" customHeight="1" x14ac:dyDescent="0.25">
      <c r="C790" s="143">
        <v>783</v>
      </c>
      <c r="D790" s="144"/>
      <c r="E790" s="151"/>
      <c r="F790" s="145"/>
      <c r="G790" s="145"/>
      <c r="H790" s="146"/>
      <c r="I790" s="147"/>
      <c r="J790" s="153"/>
      <c r="K790" s="146"/>
      <c r="L790" s="148"/>
      <c r="M790" s="148"/>
      <c r="N790" s="179"/>
      <c r="O790" s="179"/>
      <c r="P790" s="145"/>
      <c r="Q790" s="149"/>
      <c r="R790" s="149"/>
      <c r="S790" s="152"/>
      <c r="T790" s="154"/>
    </row>
    <row r="791" spans="3:20" ht="18" customHeight="1" x14ac:dyDescent="0.25">
      <c r="C791" s="143">
        <v>784</v>
      </c>
      <c r="D791" s="144"/>
      <c r="E791" s="151"/>
      <c r="F791" s="145"/>
      <c r="G791" s="145"/>
      <c r="H791" s="146"/>
      <c r="I791" s="147"/>
      <c r="J791" s="153"/>
      <c r="K791" s="146"/>
      <c r="L791" s="148"/>
      <c r="M791" s="148"/>
      <c r="N791" s="179"/>
      <c r="O791" s="179"/>
      <c r="P791" s="145"/>
      <c r="Q791" s="149"/>
      <c r="R791" s="149"/>
      <c r="S791" s="152"/>
      <c r="T791" s="154"/>
    </row>
    <row r="792" spans="3:20" ht="18" customHeight="1" x14ac:dyDescent="0.25">
      <c r="C792" s="143">
        <v>785</v>
      </c>
      <c r="D792" s="144"/>
      <c r="E792" s="151"/>
      <c r="F792" s="145"/>
      <c r="G792" s="145"/>
      <c r="H792" s="146"/>
      <c r="I792" s="147"/>
      <c r="J792" s="153"/>
      <c r="K792" s="146"/>
      <c r="L792" s="148"/>
      <c r="M792" s="148"/>
      <c r="N792" s="179"/>
      <c r="O792" s="179"/>
      <c r="P792" s="145"/>
      <c r="Q792" s="149"/>
      <c r="R792" s="149"/>
      <c r="S792" s="152"/>
      <c r="T792" s="154"/>
    </row>
    <row r="793" spans="3:20" ht="18" customHeight="1" x14ac:dyDescent="0.25">
      <c r="C793" s="143">
        <v>786</v>
      </c>
      <c r="D793" s="144"/>
      <c r="E793" s="151"/>
      <c r="F793" s="145"/>
      <c r="G793" s="145"/>
      <c r="H793" s="146"/>
      <c r="I793" s="147"/>
      <c r="J793" s="153"/>
      <c r="K793" s="146"/>
      <c r="L793" s="148"/>
      <c r="M793" s="148"/>
      <c r="N793" s="179"/>
      <c r="O793" s="179"/>
      <c r="P793" s="145"/>
      <c r="Q793" s="149"/>
      <c r="R793" s="149"/>
      <c r="S793" s="152"/>
      <c r="T793" s="154"/>
    </row>
    <row r="794" spans="3:20" ht="18" customHeight="1" x14ac:dyDescent="0.25">
      <c r="C794" s="143">
        <v>787</v>
      </c>
      <c r="D794" s="144"/>
      <c r="E794" s="151"/>
      <c r="F794" s="145"/>
      <c r="G794" s="145"/>
      <c r="H794" s="146"/>
      <c r="I794" s="147"/>
      <c r="J794" s="153"/>
      <c r="K794" s="146"/>
      <c r="L794" s="148"/>
      <c r="M794" s="148"/>
      <c r="N794" s="179"/>
      <c r="O794" s="179"/>
      <c r="P794" s="145"/>
      <c r="Q794" s="149"/>
      <c r="R794" s="149"/>
      <c r="S794" s="152"/>
      <c r="T794" s="154"/>
    </row>
    <row r="795" spans="3:20" ht="18" customHeight="1" x14ac:dyDescent="0.25">
      <c r="C795" s="143">
        <v>788</v>
      </c>
      <c r="D795" s="144"/>
      <c r="E795" s="151"/>
      <c r="F795" s="145"/>
      <c r="G795" s="145"/>
      <c r="H795" s="146"/>
      <c r="I795" s="147"/>
      <c r="J795" s="153"/>
      <c r="K795" s="146"/>
      <c r="L795" s="148"/>
      <c r="M795" s="148"/>
      <c r="N795" s="179"/>
      <c r="O795" s="179"/>
      <c r="P795" s="145"/>
      <c r="Q795" s="149"/>
      <c r="R795" s="149"/>
      <c r="S795" s="152"/>
      <c r="T795" s="154"/>
    </row>
    <row r="796" spans="3:20" ht="18" customHeight="1" x14ac:dyDescent="0.25">
      <c r="C796" s="143">
        <v>789</v>
      </c>
      <c r="D796" s="144"/>
      <c r="E796" s="151"/>
      <c r="F796" s="145"/>
      <c r="G796" s="145"/>
      <c r="H796" s="146"/>
      <c r="I796" s="147"/>
      <c r="J796" s="153"/>
      <c r="K796" s="146"/>
      <c r="L796" s="148"/>
      <c r="M796" s="148"/>
      <c r="N796" s="179"/>
      <c r="O796" s="179"/>
      <c r="P796" s="145"/>
      <c r="Q796" s="149"/>
      <c r="R796" s="149"/>
      <c r="S796" s="152"/>
      <c r="T796" s="154"/>
    </row>
    <row r="797" spans="3:20" ht="18" customHeight="1" x14ac:dyDescent="0.25">
      <c r="C797" s="143">
        <v>790</v>
      </c>
      <c r="D797" s="144"/>
      <c r="E797" s="151"/>
      <c r="F797" s="145"/>
      <c r="G797" s="145"/>
      <c r="H797" s="146"/>
      <c r="I797" s="147"/>
      <c r="J797" s="153"/>
      <c r="K797" s="146"/>
      <c r="L797" s="148"/>
      <c r="M797" s="148"/>
      <c r="N797" s="179"/>
      <c r="O797" s="179"/>
      <c r="P797" s="145"/>
      <c r="Q797" s="149"/>
      <c r="R797" s="149"/>
      <c r="S797" s="152"/>
      <c r="T797" s="154"/>
    </row>
    <row r="798" spans="3:20" ht="18" customHeight="1" x14ac:dyDescent="0.25">
      <c r="C798" s="143">
        <v>791</v>
      </c>
      <c r="D798" s="144"/>
      <c r="E798" s="151"/>
      <c r="F798" s="145"/>
      <c r="G798" s="145"/>
      <c r="H798" s="146"/>
      <c r="I798" s="147"/>
      <c r="J798" s="153"/>
      <c r="K798" s="146"/>
      <c r="L798" s="148"/>
      <c r="M798" s="148"/>
      <c r="N798" s="179"/>
      <c r="O798" s="179"/>
      <c r="P798" s="145"/>
      <c r="Q798" s="149"/>
      <c r="R798" s="149"/>
      <c r="S798" s="152"/>
      <c r="T798" s="154"/>
    </row>
    <row r="799" spans="3:20" ht="18" customHeight="1" x14ac:dyDescent="0.25">
      <c r="C799" s="143">
        <v>792</v>
      </c>
      <c r="D799" s="144"/>
      <c r="E799" s="151"/>
      <c r="F799" s="145"/>
      <c r="G799" s="145"/>
      <c r="H799" s="146"/>
      <c r="I799" s="147"/>
      <c r="J799" s="153"/>
      <c r="K799" s="146"/>
      <c r="L799" s="148"/>
      <c r="M799" s="148"/>
      <c r="N799" s="179"/>
      <c r="O799" s="179"/>
      <c r="P799" s="145"/>
      <c r="Q799" s="149"/>
      <c r="R799" s="149"/>
      <c r="S799" s="152"/>
      <c r="T799" s="154"/>
    </row>
    <row r="800" spans="3:20" ht="18" customHeight="1" x14ac:dyDescent="0.25">
      <c r="C800" s="143">
        <v>793</v>
      </c>
      <c r="D800" s="144"/>
      <c r="E800" s="151"/>
      <c r="F800" s="145"/>
      <c r="G800" s="145"/>
      <c r="H800" s="146"/>
      <c r="I800" s="147"/>
      <c r="J800" s="153"/>
      <c r="K800" s="146"/>
      <c r="L800" s="148"/>
      <c r="M800" s="148"/>
      <c r="N800" s="179"/>
      <c r="O800" s="179"/>
      <c r="P800" s="145"/>
      <c r="Q800" s="149"/>
      <c r="R800" s="149"/>
      <c r="S800" s="152"/>
      <c r="T800" s="154"/>
    </row>
    <row r="801" spans="3:20" ht="18" customHeight="1" x14ac:dyDescent="0.25">
      <c r="C801" s="143">
        <v>794</v>
      </c>
      <c r="D801" s="144"/>
      <c r="E801" s="151"/>
      <c r="F801" s="145"/>
      <c r="G801" s="145"/>
      <c r="H801" s="146"/>
      <c r="I801" s="147"/>
      <c r="J801" s="153"/>
      <c r="K801" s="146"/>
      <c r="L801" s="148"/>
      <c r="M801" s="148"/>
      <c r="N801" s="179"/>
      <c r="O801" s="179"/>
      <c r="P801" s="145"/>
      <c r="Q801" s="149"/>
      <c r="R801" s="149"/>
      <c r="S801" s="152"/>
      <c r="T801" s="154"/>
    </row>
    <row r="802" spans="3:20" ht="18" customHeight="1" x14ac:dyDescent="0.25">
      <c r="C802" s="143">
        <v>795</v>
      </c>
      <c r="D802" s="144"/>
      <c r="E802" s="151"/>
      <c r="F802" s="145"/>
      <c r="G802" s="145"/>
      <c r="H802" s="146"/>
      <c r="I802" s="147"/>
      <c r="J802" s="153"/>
      <c r="K802" s="146"/>
      <c r="L802" s="148"/>
      <c r="M802" s="148"/>
      <c r="N802" s="179"/>
      <c r="O802" s="179"/>
      <c r="P802" s="145"/>
      <c r="Q802" s="149"/>
      <c r="R802" s="149"/>
      <c r="S802" s="152"/>
      <c r="T802" s="154"/>
    </row>
    <row r="803" spans="3:20" ht="18" customHeight="1" x14ac:dyDescent="0.25">
      <c r="C803" s="143">
        <v>796</v>
      </c>
      <c r="D803" s="144"/>
      <c r="E803" s="151"/>
      <c r="F803" s="145"/>
      <c r="G803" s="145"/>
      <c r="H803" s="146"/>
      <c r="I803" s="147"/>
      <c r="J803" s="153"/>
      <c r="K803" s="146"/>
      <c r="L803" s="148"/>
      <c r="M803" s="148"/>
      <c r="N803" s="179"/>
      <c r="O803" s="179"/>
      <c r="P803" s="145"/>
      <c r="Q803" s="149"/>
      <c r="R803" s="149"/>
      <c r="S803" s="152"/>
      <c r="T803" s="154"/>
    </row>
    <row r="804" spans="3:20" ht="18" customHeight="1" x14ac:dyDescent="0.25">
      <c r="C804" s="143">
        <v>797</v>
      </c>
      <c r="D804" s="144"/>
      <c r="E804" s="151"/>
      <c r="F804" s="145"/>
      <c r="G804" s="145"/>
      <c r="H804" s="146"/>
      <c r="I804" s="147"/>
      <c r="J804" s="153"/>
      <c r="K804" s="146"/>
      <c r="L804" s="148"/>
      <c r="M804" s="148"/>
      <c r="N804" s="179"/>
      <c r="O804" s="179"/>
      <c r="P804" s="145"/>
      <c r="Q804" s="149"/>
      <c r="R804" s="149"/>
      <c r="S804" s="152"/>
      <c r="T804" s="154"/>
    </row>
    <row r="805" spans="3:20" ht="18" customHeight="1" x14ac:dyDescent="0.25">
      <c r="C805" s="143">
        <v>798</v>
      </c>
      <c r="D805" s="144"/>
      <c r="E805" s="151"/>
      <c r="F805" s="145"/>
      <c r="G805" s="145"/>
      <c r="H805" s="146"/>
      <c r="I805" s="147"/>
      <c r="J805" s="153"/>
      <c r="K805" s="146"/>
      <c r="L805" s="148"/>
      <c r="M805" s="148"/>
      <c r="N805" s="179"/>
      <c r="O805" s="179"/>
      <c r="P805" s="145"/>
      <c r="Q805" s="149"/>
      <c r="R805" s="149"/>
      <c r="S805" s="152"/>
      <c r="T805" s="154"/>
    </row>
    <row r="806" spans="3:20" ht="18" customHeight="1" x14ac:dyDescent="0.25">
      <c r="C806" s="143">
        <v>799</v>
      </c>
      <c r="D806" s="144"/>
      <c r="E806" s="151"/>
      <c r="F806" s="145"/>
      <c r="G806" s="145"/>
      <c r="H806" s="146"/>
      <c r="I806" s="147"/>
      <c r="J806" s="153"/>
      <c r="K806" s="146"/>
      <c r="L806" s="148"/>
      <c r="M806" s="148"/>
      <c r="N806" s="179"/>
      <c r="O806" s="179"/>
      <c r="P806" s="145"/>
      <c r="Q806" s="149"/>
      <c r="R806" s="149"/>
      <c r="S806" s="152"/>
      <c r="T806" s="154"/>
    </row>
    <row r="807" spans="3:20" ht="18" customHeight="1" x14ac:dyDescent="0.25">
      <c r="C807" s="143">
        <v>800</v>
      </c>
      <c r="D807" s="144"/>
      <c r="E807" s="151"/>
      <c r="F807" s="145"/>
      <c r="G807" s="145"/>
      <c r="H807" s="146"/>
      <c r="I807" s="147"/>
      <c r="J807" s="153"/>
      <c r="K807" s="146"/>
      <c r="L807" s="148"/>
      <c r="M807" s="148"/>
      <c r="N807" s="179"/>
      <c r="O807" s="179"/>
      <c r="P807" s="145"/>
      <c r="Q807" s="149"/>
      <c r="R807" s="149"/>
      <c r="S807" s="152"/>
      <c r="T807" s="154"/>
    </row>
    <row r="808" spans="3:20" ht="18" customHeight="1" x14ac:dyDescent="0.25">
      <c r="C808" s="143">
        <v>801</v>
      </c>
      <c r="D808" s="144"/>
      <c r="E808" s="151"/>
      <c r="F808" s="145"/>
      <c r="G808" s="145"/>
      <c r="H808" s="146"/>
      <c r="I808" s="147"/>
      <c r="J808" s="153"/>
      <c r="K808" s="146"/>
      <c r="L808" s="148"/>
      <c r="M808" s="148"/>
      <c r="N808" s="179"/>
      <c r="O808" s="179"/>
      <c r="P808" s="145"/>
      <c r="Q808" s="149"/>
      <c r="R808" s="149"/>
      <c r="S808" s="152"/>
      <c r="T808" s="154"/>
    </row>
    <row r="809" spans="3:20" ht="18" customHeight="1" x14ac:dyDescent="0.25">
      <c r="C809" s="143">
        <v>802</v>
      </c>
      <c r="D809" s="144"/>
      <c r="E809" s="151"/>
      <c r="F809" s="145"/>
      <c r="G809" s="145"/>
      <c r="H809" s="146"/>
      <c r="I809" s="147"/>
      <c r="J809" s="153"/>
      <c r="K809" s="146"/>
      <c r="L809" s="148"/>
      <c r="M809" s="148"/>
      <c r="N809" s="179"/>
      <c r="O809" s="179"/>
      <c r="P809" s="145"/>
      <c r="Q809" s="149"/>
      <c r="R809" s="149"/>
      <c r="S809" s="152"/>
      <c r="T809" s="154"/>
    </row>
    <row r="810" spans="3:20" ht="18" customHeight="1" x14ac:dyDescent="0.25">
      <c r="C810" s="143">
        <v>803</v>
      </c>
      <c r="D810" s="144"/>
      <c r="E810" s="151"/>
      <c r="F810" s="145"/>
      <c r="G810" s="145"/>
      <c r="H810" s="146"/>
      <c r="I810" s="147"/>
      <c r="J810" s="153"/>
      <c r="K810" s="146"/>
      <c r="L810" s="148"/>
      <c r="M810" s="148"/>
      <c r="N810" s="179"/>
      <c r="O810" s="179"/>
      <c r="P810" s="145"/>
      <c r="Q810" s="149"/>
      <c r="R810" s="149"/>
      <c r="S810" s="152"/>
      <c r="T810" s="154"/>
    </row>
    <row r="811" spans="3:20" ht="18" customHeight="1" x14ac:dyDescent="0.25">
      <c r="C811" s="143">
        <v>804</v>
      </c>
      <c r="D811" s="144"/>
      <c r="E811" s="151"/>
      <c r="F811" s="145"/>
      <c r="G811" s="145"/>
      <c r="H811" s="146"/>
      <c r="I811" s="147"/>
      <c r="J811" s="153"/>
      <c r="K811" s="146"/>
      <c r="L811" s="148"/>
      <c r="M811" s="148"/>
      <c r="N811" s="179"/>
      <c r="O811" s="179"/>
      <c r="P811" s="145"/>
      <c r="Q811" s="149"/>
      <c r="R811" s="149"/>
      <c r="S811" s="152"/>
      <c r="T811" s="154"/>
    </row>
    <row r="812" spans="3:20" ht="18" customHeight="1" x14ac:dyDescent="0.25">
      <c r="C812" s="143">
        <v>805</v>
      </c>
      <c r="D812" s="144"/>
      <c r="E812" s="151"/>
      <c r="F812" s="145"/>
      <c r="G812" s="145"/>
      <c r="H812" s="146"/>
      <c r="I812" s="147"/>
      <c r="J812" s="153"/>
      <c r="K812" s="146"/>
      <c r="L812" s="148"/>
      <c r="M812" s="148"/>
      <c r="N812" s="179"/>
      <c r="O812" s="179"/>
      <c r="P812" s="145"/>
      <c r="Q812" s="149"/>
      <c r="R812" s="149"/>
      <c r="S812" s="152"/>
      <c r="T812" s="154"/>
    </row>
    <row r="813" spans="3:20" ht="18" customHeight="1" x14ac:dyDescent="0.25">
      <c r="C813" s="143">
        <v>806</v>
      </c>
      <c r="D813" s="144"/>
      <c r="E813" s="151"/>
      <c r="F813" s="145"/>
      <c r="G813" s="145"/>
      <c r="H813" s="146"/>
      <c r="I813" s="147"/>
      <c r="J813" s="153"/>
      <c r="K813" s="146"/>
      <c r="L813" s="148"/>
      <c r="M813" s="148"/>
      <c r="N813" s="179"/>
      <c r="O813" s="179"/>
      <c r="P813" s="145"/>
      <c r="Q813" s="149"/>
      <c r="R813" s="149"/>
      <c r="S813" s="152"/>
      <c r="T813" s="154"/>
    </row>
    <row r="814" spans="3:20" ht="18" customHeight="1" x14ac:dyDescent="0.25">
      <c r="C814" s="143">
        <v>807</v>
      </c>
      <c r="D814" s="144"/>
      <c r="E814" s="151"/>
      <c r="F814" s="145"/>
      <c r="G814" s="145"/>
      <c r="H814" s="146"/>
      <c r="I814" s="147"/>
      <c r="J814" s="153"/>
      <c r="K814" s="146"/>
      <c r="L814" s="148"/>
      <c r="M814" s="148"/>
      <c r="N814" s="179"/>
      <c r="O814" s="179"/>
      <c r="P814" s="145"/>
      <c r="Q814" s="149"/>
      <c r="R814" s="149"/>
      <c r="S814" s="152"/>
      <c r="T814" s="154"/>
    </row>
    <row r="815" spans="3:20" ht="18" customHeight="1" x14ac:dyDescent="0.25">
      <c r="C815" s="143">
        <v>808</v>
      </c>
      <c r="D815" s="144"/>
      <c r="E815" s="151"/>
      <c r="F815" s="145"/>
      <c r="G815" s="145"/>
      <c r="H815" s="146"/>
      <c r="I815" s="147"/>
      <c r="J815" s="153"/>
      <c r="K815" s="146"/>
      <c r="L815" s="148"/>
      <c r="M815" s="148"/>
      <c r="N815" s="179"/>
      <c r="O815" s="179"/>
      <c r="P815" s="145"/>
      <c r="Q815" s="149"/>
      <c r="R815" s="149"/>
      <c r="S815" s="152"/>
      <c r="T815" s="154"/>
    </row>
    <row r="816" spans="3:20" ht="18" customHeight="1" x14ac:dyDescent="0.25">
      <c r="C816" s="143">
        <v>809</v>
      </c>
      <c r="D816" s="144"/>
      <c r="E816" s="151"/>
      <c r="F816" s="145"/>
      <c r="G816" s="145"/>
      <c r="H816" s="146"/>
      <c r="I816" s="147"/>
      <c r="J816" s="153"/>
      <c r="K816" s="146"/>
      <c r="L816" s="148"/>
      <c r="M816" s="148"/>
      <c r="N816" s="179"/>
      <c r="O816" s="179"/>
      <c r="P816" s="145"/>
      <c r="Q816" s="149"/>
      <c r="R816" s="149"/>
      <c r="S816" s="152"/>
      <c r="T816" s="154"/>
    </row>
    <row r="817" spans="3:20" ht="18" customHeight="1" x14ac:dyDescent="0.25">
      <c r="C817" s="143">
        <v>810</v>
      </c>
      <c r="D817" s="144"/>
      <c r="E817" s="151"/>
      <c r="F817" s="145"/>
      <c r="G817" s="145"/>
      <c r="H817" s="146"/>
      <c r="I817" s="147"/>
      <c r="J817" s="153"/>
      <c r="K817" s="146"/>
      <c r="L817" s="148"/>
      <c r="M817" s="148"/>
      <c r="N817" s="179"/>
      <c r="O817" s="179"/>
      <c r="P817" s="145"/>
      <c r="Q817" s="149"/>
      <c r="R817" s="149"/>
      <c r="S817" s="152"/>
      <c r="T817" s="154"/>
    </row>
    <row r="818" spans="3:20" ht="18" customHeight="1" x14ac:dyDescent="0.25">
      <c r="C818" s="143">
        <v>811</v>
      </c>
      <c r="D818" s="144"/>
      <c r="E818" s="151"/>
      <c r="F818" s="145"/>
      <c r="G818" s="145"/>
      <c r="H818" s="146"/>
      <c r="I818" s="147"/>
      <c r="J818" s="153"/>
      <c r="K818" s="146"/>
      <c r="L818" s="148"/>
      <c r="M818" s="148"/>
      <c r="N818" s="179"/>
      <c r="O818" s="179"/>
      <c r="P818" s="145"/>
      <c r="Q818" s="149"/>
      <c r="R818" s="149"/>
      <c r="S818" s="152"/>
      <c r="T818" s="154"/>
    </row>
    <row r="819" spans="3:20" ht="18" customHeight="1" x14ac:dyDescent="0.25">
      <c r="C819" s="143">
        <v>812</v>
      </c>
      <c r="D819" s="144"/>
      <c r="E819" s="151"/>
      <c r="F819" s="145"/>
      <c r="G819" s="145"/>
      <c r="H819" s="146"/>
      <c r="I819" s="147"/>
      <c r="J819" s="153"/>
      <c r="K819" s="146"/>
      <c r="L819" s="148"/>
      <c r="M819" s="148"/>
      <c r="N819" s="179"/>
      <c r="O819" s="179"/>
      <c r="P819" s="145"/>
      <c r="Q819" s="149"/>
      <c r="R819" s="149"/>
      <c r="S819" s="152"/>
      <c r="T819" s="154"/>
    </row>
    <row r="820" spans="3:20" ht="18" customHeight="1" x14ac:dyDescent="0.25">
      <c r="C820" s="143">
        <v>813</v>
      </c>
      <c r="D820" s="144"/>
      <c r="E820" s="151"/>
      <c r="F820" s="145"/>
      <c r="G820" s="145"/>
      <c r="H820" s="146"/>
      <c r="I820" s="147"/>
      <c r="J820" s="153"/>
      <c r="K820" s="146"/>
      <c r="L820" s="148"/>
      <c r="M820" s="148"/>
      <c r="N820" s="179"/>
      <c r="O820" s="179"/>
      <c r="P820" s="145"/>
      <c r="Q820" s="149"/>
      <c r="R820" s="149"/>
      <c r="S820" s="152"/>
      <c r="T820" s="154"/>
    </row>
    <row r="821" spans="3:20" ht="18" customHeight="1" x14ac:dyDescent="0.25">
      <c r="C821" s="143">
        <v>814</v>
      </c>
      <c r="D821" s="144"/>
      <c r="E821" s="151"/>
      <c r="F821" s="145"/>
      <c r="G821" s="145"/>
      <c r="H821" s="146"/>
      <c r="I821" s="147"/>
      <c r="J821" s="153"/>
      <c r="K821" s="146"/>
      <c r="L821" s="148"/>
      <c r="M821" s="148"/>
      <c r="N821" s="179"/>
      <c r="O821" s="179"/>
      <c r="P821" s="145"/>
      <c r="Q821" s="149"/>
      <c r="R821" s="149"/>
      <c r="S821" s="152"/>
      <c r="T821" s="154"/>
    </row>
    <row r="822" spans="3:20" ht="18" customHeight="1" x14ac:dyDescent="0.25">
      <c r="C822" s="143">
        <v>815</v>
      </c>
      <c r="D822" s="144"/>
      <c r="E822" s="151"/>
      <c r="F822" s="145"/>
      <c r="G822" s="145"/>
      <c r="H822" s="146"/>
      <c r="I822" s="147"/>
      <c r="J822" s="153"/>
      <c r="K822" s="146"/>
      <c r="L822" s="148"/>
      <c r="M822" s="148"/>
      <c r="N822" s="179"/>
      <c r="O822" s="179"/>
      <c r="P822" s="145"/>
      <c r="Q822" s="149"/>
      <c r="R822" s="149"/>
      <c r="S822" s="152"/>
      <c r="T822" s="154"/>
    </row>
    <row r="823" spans="3:20" ht="18" customHeight="1" x14ac:dyDescent="0.25">
      <c r="C823" s="143">
        <v>816</v>
      </c>
      <c r="D823" s="144"/>
      <c r="E823" s="151"/>
      <c r="F823" s="145"/>
      <c r="G823" s="145"/>
      <c r="H823" s="146"/>
      <c r="I823" s="147"/>
      <c r="J823" s="153"/>
      <c r="K823" s="146"/>
      <c r="L823" s="148"/>
      <c r="M823" s="148"/>
      <c r="N823" s="179"/>
      <c r="O823" s="179"/>
      <c r="P823" s="145"/>
      <c r="Q823" s="149"/>
      <c r="R823" s="149"/>
      <c r="S823" s="152"/>
      <c r="T823" s="154"/>
    </row>
    <row r="824" spans="3:20" ht="18" customHeight="1" x14ac:dyDescent="0.25">
      <c r="C824" s="143">
        <v>817</v>
      </c>
      <c r="D824" s="144"/>
      <c r="E824" s="151"/>
      <c r="F824" s="145"/>
      <c r="G824" s="145"/>
      <c r="H824" s="146"/>
      <c r="I824" s="147"/>
      <c r="J824" s="153"/>
      <c r="K824" s="146"/>
      <c r="L824" s="148"/>
      <c r="M824" s="148"/>
      <c r="N824" s="179"/>
      <c r="O824" s="179"/>
      <c r="P824" s="145"/>
      <c r="Q824" s="149"/>
      <c r="R824" s="149"/>
      <c r="S824" s="152"/>
      <c r="T824" s="154"/>
    </row>
    <row r="825" spans="3:20" ht="18" customHeight="1" x14ac:dyDescent="0.25">
      <c r="C825" s="143">
        <v>818</v>
      </c>
      <c r="D825" s="144"/>
      <c r="E825" s="151"/>
      <c r="F825" s="145"/>
      <c r="G825" s="145"/>
      <c r="H825" s="146"/>
      <c r="I825" s="147"/>
      <c r="J825" s="153"/>
      <c r="K825" s="146"/>
      <c r="L825" s="148"/>
      <c r="M825" s="148"/>
      <c r="N825" s="179"/>
      <c r="O825" s="179"/>
      <c r="P825" s="145"/>
      <c r="Q825" s="149"/>
      <c r="R825" s="149"/>
      <c r="S825" s="152"/>
      <c r="T825" s="154"/>
    </row>
    <row r="826" spans="3:20" ht="18" customHeight="1" x14ac:dyDescent="0.25">
      <c r="C826" s="143">
        <v>819</v>
      </c>
      <c r="D826" s="144"/>
      <c r="E826" s="151"/>
      <c r="F826" s="145"/>
      <c r="G826" s="145"/>
      <c r="H826" s="146"/>
      <c r="I826" s="147"/>
      <c r="J826" s="153"/>
      <c r="K826" s="146"/>
      <c r="L826" s="148"/>
      <c r="M826" s="148"/>
      <c r="N826" s="179"/>
      <c r="O826" s="179"/>
      <c r="P826" s="145"/>
      <c r="Q826" s="149"/>
      <c r="R826" s="149"/>
      <c r="S826" s="152"/>
      <c r="T826" s="154"/>
    </row>
    <row r="827" spans="3:20" ht="18" customHeight="1" x14ac:dyDescent="0.25">
      <c r="C827" s="143">
        <v>820</v>
      </c>
      <c r="D827" s="144"/>
      <c r="E827" s="151"/>
      <c r="F827" s="145"/>
      <c r="G827" s="145"/>
      <c r="H827" s="146"/>
      <c r="I827" s="147"/>
      <c r="J827" s="153"/>
      <c r="K827" s="146"/>
      <c r="L827" s="148"/>
      <c r="M827" s="148"/>
      <c r="N827" s="179"/>
      <c r="O827" s="179"/>
      <c r="P827" s="145"/>
      <c r="Q827" s="149"/>
      <c r="R827" s="149"/>
      <c r="S827" s="152"/>
      <c r="T827" s="154"/>
    </row>
    <row r="828" spans="3:20" ht="18" customHeight="1" x14ac:dyDescent="0.25">
      <c r="C828" s="143">
        <v>821</v>
      </c>
      <c r="D828" s="144"/>
      <c r="E828" s="151"/>
      <c r="F828" s="145"/>
      <c r="G828" s="145"/>
      <c r="H828" s="146"/>
      <c r="I828" s="147"/>
      <c r="J828" s="153"/>
      <c r="K828" s="146"/>
      <c r="L828" s="148"/>
      <c r="M828" s="148"/>
      <c r="N828" s="179"/>
      <c r="O828" s="179"/>
      <c r="P828" s="145"/>
      <c r="Q828" s="149"/>
      <c r="R828" s="149"/>
      <c r="S828" s="152"/>
      <c r="T828" s="154"/>
    </row>
    <row r="829" spans="3:20" ht="18" customHeight="1" x14ac:dyDescent="0.25">
      <c r="C829" s="143">
        <v>822</v>
      </c>
      <c r="D829" s="144"/>
      <c r="E829" s="151"/>
      <c r="F829" s="145"/>
      <c r="G829" s="145"/>
      <c r="H829" s="146"/>
      <c r="I829" s="147"/>
      <c r="J829" s="153"/>
      <c r="K829" s="146"/>
      <c r="L829" s="148"/>
      <c r="M829" s="148"/>
      <c r="N829" s="179"/>
      <c r="O829" s="179"/>
      <c r="P829" s="145"/>
      <c r="Q829" s="149"/>
      <c r="R829" s="149"/>
      <c r="S829" s="152"/>
      <c r="T829" s="154"/>
    </row>
    <row r="830" spans="3:20" ht="18" customHeight="1" x14ac:dyDescent="0.25">
      <c r="C830" s="143">
        <v>823</v>
      </c>
      <c r="D830" s="144"/>
      <c r="E830" s="151"/>
      <c r="F830" s="145"/>
      <c r="G830" s="145"/>
      <c r="H830" s="146"/>
      <c r="I830" s="147"/>
      <c r="J830" s="153"/>
      <c r="K830" s="146"/>
      <c r="L830" s="148"/>
      <c r="M830" s="148"/>
      <c r="N830" s="179"/>
      <c r="O830" s="179"/>
      <c r="P830" s="145"/>
      <c r="Q830" s="149"/>
      <c r="R830" s="149"/>
      <c r="S830" s="152"/>
      <c r="T830" s="154"/>
    </row>
    <row r="831" spans="3:20" ht="18" customHeight="1" x14ac:dyDescent="0.25">
      <c r="C831" s="143">
        <v>824</v>
      </c>
      <c r="D831" s="144"/>
      <c r="E831" s="151"/>
      <c r="F831" s="145"/>
      <c r="G831" s="145"/>
      <c r="H831" s="146"/>
      <c r="I831" s="147"/>
      <c r="J831" s="153"/>
      <c r="K831" s="146"/>
      <c r="L831" s="148"/>
      <c r="M831" s="148"/>
      <c r="N831" s="179"/>
      <c r="O831" s="179"/>
      <c r="P831" s="145"/>
      <c r="Q831" s="149"/>
      <c r="R831" s="149"/>
      <c r="S831" s="152"/>
      <c r="T831" s="154"/>
    </row>
    <row r="832" spans="3:20" ht="18" customHeight="1" x14ac:dyDescent="0.25">
      <c r="C832" s="143">
        <v>825</v>
      </c>
      <c r="D832" s="144"/>
      <c r="E832" s="151"/>
      <c r="F832" s="145"/>
      <c r="G832" s="145"/>
      <c r="H832" s="146"/>
      <c r="I832" s="147"/>
      <c r="J832" s="153"/>
      <c r="K832" s="146"/>
      <c r="L832" s="148"/>
      <c r="M832" s="148"/>
      <c r="N832" s="179"/>
      <c r="O832" s="179"/>
      <c r="P832" s="145"/>
      <c r="Q832" s="149"/>
      <c r="R832" s="149"/>
      <c r="S832" s="152"/>
      <c r="T832" s="154"/>
    </row>
    <row r="833" spans="3:20" ht="18" customHeight="1" x14ac:dyDescent="0.25">
      <c r="C833" s="143">
        <v>826</v>
      </c>
      <c r="D833" s="144"/>
      <c r="E833" s="151"/>
      <c r="F833" s="145"/>
      <c r="G833" s="145"/>
      <c r="H833" s="146"/>
      <c r="I833" s="147"/>
      <c r="J833" s="153"/>
      <c r="K833" s="146"/>
      <c r="L833" s="148"/>
      <c r="M833" s="148"/>
      <c r="N833" s="179"/>
      <c r="O833" s="179"/>
      <c r="P833" s="145"/>
      <c r="Q833" s="149"/>
      <c r="R833" s="149"/>
      <c r="S833" s="152"/>
      <c r="T833" s="154"/>
    </row>
    <row r="834" spans="3:20" ht="18" customHeight="1" x14ac:dyDescent="0.25">
      <c r="C834" s="143">
        <v>827</v>
      </c>
      <c r="D834" s="144"/>
      <c r="E834" s="151"/>
      <c r="F834" s="145"/>
      <c r="G834" s="145"/>
      <c r="H834" s="146"/>
      <c r="I834" s="147"/>
      <c r="J834" s="153"/>
      <c r="K834" s="146"/>
      <c r="L834" s="148"/>
      <c r="M834" s="148"/>
      <c r="N834" s="179"/>
      <c r="O834" s="179"/>
      <c r="P834" s="145"/>
      <c r="Q834" s="149"/>
      <c r="R834" s="149"/>
      <c r="S834" s="152"/>
      <c r="T834" s="154"/>
    </row>
    <row r="835" spans="3:20" ht="18" customHeight="1" x14ac:dyDescent="0.25">
      <c r="C835" s="143">
        <v>828</v>
      </c>
      <c r="D835" s="144"/>
      <c r="E835" s="151"/>
      <c r="F835" s="145"/>
      <c r="G835" s="145"/>
      <c r="H835" s="146"/>
      <c r="I835" s="147"/>
      <c r="J835" s="153"/>
      <c r="K835" s="146"/>
      <c r="L835" s="148"/>
      <c r="M835" s="148"/>
      <c r="N835" s="179"/>
      <c r="O835" s="179"/>
      <c r="P835" s="145"/>
      <c r="Q835" s="149"/>
      <c r="R835" s="149"/>
      <c r="S835" s="152"/>
      <c r="T835" s="154"/>
    </row>
    <row r="836" spans="3:20" ht="18" customHeight="1" x14ac:dyDescent="0.25">
      <c r="C836" s="143">
        <v>829</v>
      </c>
      <c r="D836" s="144"/>
      <c r="E836" s="151"/>
      <c r="F836" s="145"/>
      <c r="G836" s="145"/>
      <c r="H836" s="146"/>
      <c r="I836" s="147"/>
      <c r="J836" s="153"/>
      <c r="K836" s="146"/>
      <c r="L836" s="148"/>
      <c r="M836" s="148"/>
      <c r="N836" s="179"/>
      <c r="O836" s="179"/>
      <c r="P836" s="145"/>
      <c r="Q836" s="149"/>
      <c r="R836" s="149"/>
      <c r="S836" s="152"/>
      <c r="T836" s="154"/>
    </row>
    <row r="837" spans="3:20" ht="18" customHeight="1" x14ac:dyDescent="0.25">
      <c r="C837" s="143">
        <v>830</v>
      </c>
      <c r="D837" s="144"/>
      <c r="E837" s="151"/>
      <c r="F837" s="145"/>
      <c r="G837" s="145"/>
      <c r="H837" s="146"/>
      <c r="I837" s="147"/>
      <c r="J837" s="153"/>
      <c r="K837" s="146"/>
      <c r="L837" s="148"/>
      <c r="M837" s="148"/>
      <c r="N837" s="179"/>
      <c r="O837" s="179"/>
      <c r="P837" s="145"/>
      <c r="Q837" s="149"/>
      <c r="R837" s="149"/>
      <c r="S837" s="152"/>
      <c r="T837" s="154"/>
    </row>
    <row r="838" spans="3:20" ht="18" customHeight="1" x14ac:dyDescent="0.25">
      <c r="C838" s="143">
        <v>831</v>
      </c>
      <c r="D838" s="144"/>
      <c r="E838" s="151"/>
      <c r="F838" s="145"/>
      <c r="G838" s="145"/>
      <c r="H838" s="146"/>
      <c r="I838" s="147"/>
      <c r="J838" s="153"/>
      <c r="K838" s="146"/>
      <c r="L838" s="148"/>
      <c r="M838" s="148"/>
      <c r="N838" s="179"/>
      <c r="O838" s="179"/>
      <c r="P838" s="145"/>
      <c r="Q838" s="149"/>
      <c r="R838" s="149"/>
      <c r="S838" s="152"/>
      <c r="T838" s="154"/>
    </row>
    <row r="839" spans="3:20" ht="18" customHeight="1" x14ac:dyDescent="0.25">
      <c r="C839" s="143">
        <v>832</v>
      </c>
      <c r="D839" s="144"/>
      <c r="E839" s="151"/>
      <c r="F839" s="145"/>
      <c r="G839" s="145"/>
      <c r="H839" s="146"/>
      <c r="I839" s="147"/>
      <c r="J839" s="153"/>
      <c r="K839" s="146"/>
      <c r="L839" s="148"/>
      <c r="M839" s="148"/>
      <c r="N839" s="179"/>
      <c r="O839" s="179"/>
      <c r="P839" s="145"/>
      <c r="Q839" s="149"/>
      <c r="R839" s="149"/>
      <c r="S839" s="152"/>
      <c r="T839" s="154"/>
    </row>
    <row r="840" spans="3:20" ht="18" customHeight="1" x14ac:dyDescent="0.25">
      <c r="C840" s="143">
        <v>833</v>
      </c>
      <c r="D840" s="144"/>
      <c r="E840" s="151"/>
      <c r="F840" s="145"/>
      <c r="G840" s="145"/>
      <c r="H840" s="146"/>
      <c r="I840" s="147"/>
      <c r="J840" s="153"/>
      <c r="K840" s="146"/>
      <c r="L840" s="148"/>
      <c r="M840" s="148"/>
      <c r="N840" s="179"/>
      <c r="O840" s="179"/>
      <c r="P840" s="145"/>
      <c r="Q840" s="149"/>
      <c r="R840" s="149"/>
      <c r="S840" s="152"/>
      <c r="T840" s="154"/>
    </row>
    <row r="841" spans="3:20" ht="18" customHeight="1" x14ac:dyDescent="0.25">
      <c r="C841" s="143">
        <v>834</v>
      </c>
      <c r="D841" s="144"/>
      <c r="E841" s="151"/>
      <c r="F841" s="145"/>
      <c r="G841" s="145"/>
      <c r="H841" s="146"/>
      <c r="I841" s="147"/>
      <c r="J841" s="153"/>
      <c r="K841" s="146"/>
      <c r="L841" s="148"/>
      <c r="M841" s="148"/>
      <c r="N841" s="179"/>
      <c r="O841" s="179"/>
      <c r="P841" s="145"/>
      <c r="Q841" s="149"/>
      <c r="R841" s="149"/>
      <c r="S841" s="152"/>
      <c r="T841" s="154"/>
    </row>
    <row r="842" spans="3:20" ht="18" customHeight="1" x14ac:dyDescent="0.25">
      <c r="C842" s="143">
        <v>835</v>
      </c>
      <c r="D842" s="144"/>
      <c r="E842" s="151"/>
      <c r="F842" s="145"/>
      <c r="G842" s="145"/>
      <c r="H842" s="146"/>
      <c r="I842" s="147"/>
      <c r="J842" s="153"/>
      <c r="K842" s="146"/>
      <c r="L842" s="148"/>
      <c r="M842" s="148"/>
      <c r="N842" s="179"/>
      <c r="O842" s="179"/>
      <c r="P842" s="145"/>
      <c r="Q842" s="149"/>
      <c r="R842" s="149"/>
      <c r="S842" s="152"/>
      <c r="T842" s="154"/>
    </row>
    <row r="843" spans="3:20" ht="18" customHeight="1" x14ac:dyDescent="0.25">
      <c r="C843" s="143">
        <v>836</v>
      </c>
      <c r="D843" s="144"/>
      <c r="E843" s="151"/>
      <c r="F843" s="145"/>
      <c r="G843" s="145"/>
      <c r="H843" s="146"/>
      <c r="I843" s="147"/>
      <c r="J843" s="153"/>
      <c r="K843" s="146"/>
      <c r="L843" s="148"/>
      <c r="M843" s="148"/>
      <c r="N843" s="179"/>
      <c r="O843" s="179"/>
      <c r="P843" s="145"/>
      <c r="Q843" s="149"/>
      <c r="R843" s="149"/>
      <c r="S843" s="152"/>
      <c r="T843" s="154"/>
    </row>
    <row r="844" spans="3:20" ht="18" customHeight="1" x14ac:dyDescent="0.25">
      <c r="C844" s="143">
        <v>837</v>
      </c>
      <c r="D844" s="144"/>
      <c r="E844" s="151"/>
      <c r="F844" s="145"/>
      <c r="G844" s="145"/>
      <c r="H844" s="146"/>
      <c r="I844" s="147"/>
      <c r="J844" s="153"/>
      <c r="K844" s="146"/>
      <c r="L844" s="148"/>
      <c r="M844" s="148"/>
      <c r="N844" s="179"/>
      <c r="O844" s="179"/>
      <c r="P844" s="145"/>
      <c r="Q844" s="149"/>
      <c r="R844" s="149"/>
      <c r="S844" s="152"/>
      <c r="T844" s="154"/>
    </row>
    <row r="845" spans="3:20" ht="18" customHeight="1" x14ac:dyDescent="0.25">
      <c r="C845" s="143">
        <v>838</v>
      </c>
      <c r="D845" s="144"/>
      <c r="E845" s="151"/>
      <c r="F845" s="145"/>
      <c r="G845" s="145"/>
      <c r="H845" s="146"/>
      <c r="I845" s="147"/>
      <c r="J845" s="153"/>
      <c r="K845" s="146"/>
      <c r="L845" s="148"/>
      <c r="M845" s="148"/>
      <c r="N845" s="179"/>
      <c r="O845" s="179"/>
      <c r="P845" s="145"/>
      <c r="Q845" s="149"/>
      <c r="R845" s="149"/>
      <c r="S845" s="152"/>
      <c r="T845" s="154"/>
    </row>
    <row r="846" spans="3:20" ht="18" customHeight="1" x14ac:dyDescent="0.25">
      <c r="C846" s="143">
        <v>839</v>
      </c>
      <c r="D846" s="144"/>
      <c r="E846" s="151"/>
      <c r="F846" s="145"/>
      <c r="G846" s="145"/>
      <c r="H846" s="146"/>
      <c r="I846" s="147"/>
      <c r="J846" s="153"/>
      <c r="K846" s="146"/>
      <c r="L846" s="148"/>
      <c r="M846" s="148"/>
      <c r="N846" s="179"/>
      <c r="O846" s="179"/>
      <c r="P846" s="145"/>
      <c r="Q846" s="149"/>
      <c r="R846" s="149"/>
      <c r="S846" s="152"/>
      <c r="T846" s="154"/>
    </row>
    <row r="847" spans="3:20" ht="18" customHeight="1" x14ac:dyDescent="0.25">
      <c r="C847" s="143">
        <v>840</v>
      </c>
      <c r="D847" s="144"/>
      <c r="E847" s="151"/>
      <c r="F847" s="145"/>
      <c r="G847" s="145"/>
      <c r="H847" s="146"/>
      <c r="I847" s="147"/>
      <c r="J847" s="153"/>
      <c r="K847" s="146"/>
      <c r="L847" s="148"/>
      <c r="M847" s="148"/>
      <c r="N847" s="179"/>
      <c r="O847" s="179"/>
      <c r="P847" s="145"/>
      <c r="Q847" s="149"/>
      <c r="R847" s="149"/>
      <c r="S847" s="152"/>
      <c r="T847" s="154"/>
    </row>
    <row r="848" spans="3:20" ht="18" customHeight="1" x14ac:dyDescent="0.25">
      <c r="C848" s="143">
        <v>841</v>
      </c>
      <c r="D848" s="144"/>
      <c r="E848" s="151"/>
      <c r="F848" s="145"/>
      <c r="G848" s="145"/>
      <c r="H848" s="146"/>
      <c r="I848" s="147"/>
      <c r="J848" s="153"/>
      <c r="K848" s="146"/>
      <c r="L848" s="148"/>
      <c r="M848" s="148"/>
      <c r="N848" s="179"/>
      <c r="O848" s="179"/>
      <c r="P848" s="145"/>
      <c r="Q848" s="149"/>
      <c r="R848" s="149"/>
      <c r="S848" s="152"/>
      <c r="T848" s="154"/>
    </row>
    <row r="849" spans="3:20" ht="18" customHeight="1" x14ac:dyDescent="0.25">
      <c r="C849" s="143">
        <v>842</v>
      </c>
      <c r="D849" s="144"/>
      <c r="E849" s="151"/>
      <c r="F849" s="145"/>
      <c r="G849" s="145"/>
      <c r="H849" s="146"/>
      <c r="I849" s="147"/>
      <c r="J849" s="153"/>
      <c r="K849" s="146"/>
      <c r="L849" s="148"/>
      <c r="M849" s="148"/>
      <c r="N849" s="179"/>
      <c r="O849" s="179"/>
      <c r="P849" s="145"/>
      <c r="Q849" s="149"/>
      <c r="R849" s="149"/>
      <c r="S849" s="152"/>
      <c r="T849" s="154"/>
    </row>
    <row r="850" spans="3:20" ht="18" customHeight="1" x14ac:dyDescent="0.25">
      <c r="C850" s="143">
        <v>843</v>
      </c>
      <c r="D850" s="144"/>
      <c r="E850" s="151"/>
      <c r="F850" s="145"/>
      <c r="G850" s="145"/>
      <c r="H850" s="146"/>
      <c r="I850" s="147"/>
      <c r="J850" s="153"/>
      <c r="K850" s="146"/>
      <c r="L850" s="148"/>
      <c r="M850" s="148"/>
      <c r="N850" s="179"/>
      <c r="O850" s="179"/>
      <c r="P850" s="145"/>
      <c r="Q850" s="149"/>
      <c r="R850" s="149"/>
      <c r="S850" s="152"/>
      <c r="T850" s="154"/>
    </row>
    <row r="851" spans="3:20" ht="18" customHeight="1" x14ac:dyDescent="0.25">
      <c r="C851" s="143">
        <v>844</v>
      </c>
      <c r="D851" s="144"/>
      <c r="E851" s="151"/>
      <c r="F851" s="145"/>
      <c r="G851" s="145"/>
      <c r="H851" s="146"/>
      <c r="I851" s="147"/>
      <c r="J851" s="153"/>
      <c r="K851" s="146"/>
      <c r="L851" s="148"/>
      <c r="M851" s="148"/>
      <c r="N851" s="179"/>
      <c r="O851" s="179"/>
      <c r="P851" s="145"/>
      <c r="Q851" s="149"/>
      <c r="R851" s="149"/>
      <c r="S851" s="152"/>
      <c r="T851" s="154"/>
    </row>
    <row r="852" spans="3:20" ht="18" customHeight="1" x14ac:dyDescent="0.25">
      <c r="C852" s="143">
        <v>845</v>
      </c>
      <c r="D852" s="144"/>
      <c r="E852" s="151"/>
      <c r="F852" s="145"/>
      <c r="G852" s="145"/>
      <c r="H852" s="146"/>
      <c r="I852" s="147"/>
      <c r="J852" s="153"/>
      <c r="K852" s="146"/>
      <c r="L852" s="148"/>
      <c r="M852" s="148"/>
      <c r="N852" s="179"/>
      <c r="O852" s="179"/>
      <c r="P852" s="145"/>
      <c r="Q852" s="149"/>
      <c r="R852" s="149"/>
      <c r="S852" s="152"/>
      <c r="T852" s="154"/>
    </row>
    <row r="853" spans="3:20" ht="18" customHeight="1" x14ac:dyDescent="0.25">
      <c r="C853" s="143">
        <v>846</v>
      </c>
      <c r="D853" s="144"/>
      <c r="E853" s="151"/>
      <c r="F853" s="145"/>
      <c r="G853" s="145"/>
      <c r="H853" s="146"/>
      <c r="I853" s="147"/>
      <c r="J853" s="153"/>
      <c r="K853" s="146"/>
      <c r="L853" s="148"/>
      <c r="M853" s="148"/>
      <c r="N853" s="179"/>
      <c r="O853" s="179"/>
      <c r="P853" s="145"/>
      <c r="Q853" s="149"/>
      <c r="R853" s="149"/>
      <c r="S853" s="152"/>
      <c r="T853" s="154"/>
    </row>
    <row r="854" spans="3:20" ht="18" customHeight="1" x14ac:dyDescent="0.25">
      <c r="C854" s="143">
        <v>847</v>
      </c>
      <c r="D854" s="144"/>
      <c r="E854" s="151"/>
      <c r="F854" s="145"/>
      <c r="G854" s="145"/>
      <c r="H854" s="146"/>
      <c r="I854" s="147"/>
      <c r="J854" s="153"/>
      <c r="K854" s="146"/>
      <c r="L854" s="148"/>
      <c r="M854" s="148"/>
      <c r="N854" s="179"/>
      <c r="O854" s="179"/>
      <c r="P854" s="145"/>
      <c r="Q854" s="149"/>
      <c r="R854" s="149"/>
      <c r="S854" s="152"/>
      <c r="T854" s="154"/>
    </row>
    <row r="855" spans="3:20" ht="18" customHeight="1" x14ac:dyDescent="0.25">
      <c r="C855" s="143">
        <v>848</v>
      </c>
      <c r="D855" s="144"/>
      <c r="E855" s="151"/>
      <c r="F855" s="145"/>
      <c r="G855" s="145"/>
      <c r="H855" s="146"/>
      <c r="I855" s="147"/>
      <c r="J855" s="153"/>
      <c r="K855" s="146"/>
      <c r="L855" s="148"/>
      <c r="M855" s="148"/>
      <c r="N855" s="179"/>
      <c r="O855" s="179"/>
      <c r="P855" s="145"/>
      <c r="Q855" s="149"/>
      <c r="R855" s="149"/>
      <c r="S855" s="152"/>
      <c r="T855" s="154"/>
    </row>
    <row r="856" spans="3:20" ht="18" customHeight="1" x14ac:dyDescent="0.25">
      <c r="C856" s="143">
        <v>849</v>
      </c>
      <c r="D856" s="144"/>
      <c r="E856" s="151"/>
      <c r="F856" s="145"/>
      <c r="G856" s="145"/>
      <c r="H856" s="146"/>
      <c r="I856" s="147"/>
      <c r="J856" s="153"/>
      <c r="K856" s="146"/>
      <c r="L856" s="148"/>
      <c r="M856" s="148"/>
      <c r="N856" s="179"/>
      <c r="O856" s="179"/>
      <c r="P856" s="145"/>
      <c r="Q856" s="149"/>
      <c r="R856" s="149"/>
      <c r="S856" s="152"/>
      <c r="T856" s="154"/>
    </row>
    <row r="857" spans="3:20" ht="18" customHeight="1" x14ac:dyDescent="0.25">
      <c r="C857" s="143">
        <v>850</v>
      </c>
      <c r="D857" s="144"/>
      <c r="E857" s="151"/>
      <c r="F857" s="145"/>
      <c r="G857" s="145"/>
      <c r="H857" s="146"/>
      <c r="I857" s="147"/>
      <c r="J857" s="153"/>
      <c r="K857" s="146"/>
      <c r="L857" s="148"/>
      <c r="M857" s="148"/>
      <c r="N857" s="179"/>
      <c r="O857" s="179"/>
      <c r="P857" s="145"/>
      <c r="Q857" s="149"/>
      <c r="R857" s="149"/>
      <c r="S857" s="152"/>
      <c r="T857" s="154"/>
    </row>
    <row r="858" spans="3:20" ht="18" customHeight="1" x14ac:dyDescent="0.25">
      <c r="C858" s="143">
        <v>851</v>
      </c>
      <c r="D858" s="144"/>
      <c r="E858" s="151"/>
      <c r="F858" s="145"/>
      <c r="G858" s="145"/>
      <c r="H858" s="146"/>
      <c r="I858" s="147"/>
      <c r="J858" s="153"/>
      <c r="K858" s="146"/>
      <c r="L858" s="148"/>
      <c r="M858" s="148"/>
      <c r="N858" s="179"/>
      <c r="O858" s="179"/>
      <c r="P858" s="145"/>
      <c r="Q858" s="149"/>
      <c r="R858" s="149"/>
      <c r="S858" s="152"/>
      <c r="T858" s="154"/>
    </row>
    <row r="859" spans="3:20" ht="18" customHeight="1" x14ac:dyDescent="0.25">
      <c r="C859" s="143">
        <v>852</v>
      </c>
      <c r="D859" s="144"/>
      <c r="E859" s="151"/>
      <c r="F859" s="145"/>
      <c r="G859" s="145"/>
      <c r="H859" s="146"/>
      <c r="I859" s="147"/>
      <c r="J859" s="153"/>
      <c r="K859" s="146"/>
      <c r="L859" s="148"/>
      <c r="M859" s="148"/>
      <c r="N859" s="179"/>
      <c r="O859" s="179"/>
      <c r="P859" s="145"/>
      <c r="Q859" s="149"/>
      <c r="R859" s="149"/>
      <c r="S859" s="152"/>
      <c r="T859" s="154"/>
    </row>
    <row r="860" spans="3:20" ht="18" customHeight="1" x14ac:dyDescent="0.25">
      <c r="C860" s="143">
        <v>853</v>
      </c>
      <c r="D860" s="144"/>
      <c r="E860" s="151"/>
      <c r="F860" s="145"/>
      <c r="G860" s="145"/>
      <c r="H860" s="146"/>
      <c r="I860" s="147"/>
      <c r="J860" s="153"/>
      <c r="K860" s="146"/>
      <c r="L860" s="148"/>
      <c r="M860" s="148"/>
      <c r="N860" s="179"/>
      <c r="O860" s="179"/>
      <c r="P860" s="145"/>
      <c r="Q860" s="149"/>
      <c r="R860" s="149"/>
      <c r="S860" s="152"/>
      <c r="T860" s="154"/>
    </row>
    <row r="861" spans="3:20" ht="18" customHeight="1" x14ac:dyDescent="0.25">
      <c r="C861" s="143">
        <v>854</v>
      </c>
      <c r="D861" s="144"/>
      <c r="E861" s="151"/>
      <c r="F861" s="145"/>
      <c r="G861" s="145"/>
      <c r="H861" s="146"/>
      <c r="I861" s="147"/>
      <c r="J861" s="153"/>
      <c r="K861" s="146"/>
      <c r="L861" s="148"/>
      <c r="M861" s="148"/>
      <c r="N861" s="179"/>
      <c r="O861" s="179"/>
      <c r="P861" s="145"/>
      <c r="Q861" s="149"/>
      <c r="R861" s="149"/>
      <c r="S861" s="152"/>
      <c r="T861" s="154"/>
    </row>
    <row r="862" spans="3:20" ht="18" customHeight="1" x14ac:dyDescent="0.25">
      <c r="C862" s="143">
        <v>855</v>
      </c>
      <c r="D862" s="144"/>
      <c r="E862" s="151"/>
      <c r="F862" s="145"/>
      <c r="G862" s="145"/>
      <c r="H862" s="146"/>
      <c r="I862" s="147"/>
      <c r="J862" s="153"/>
      <c r="K862" s="146"/>
      <c r="L862" s="148"/>
      <c r="M862" s="148"/>
      <c r="N862" s="179"/>
      <c r="O862" s="179"/>
      <c r="P862" s="145"/>
      <c r="Q862" s="149"/>
      <c r="R862" s="149"/>
      <c r="S862" s="152"/>
      <c r="T862" s="154"/>
    </row>
    <row r="863" spans="3:20" ht="18" customHeight="1" x14ac:dyDescent="0.25">
      <c r="C863" s="143">
        <v>856</v>
      </c>
      <c r="D863" s="144"/>
      <c r="E863" s="151"/>
      <c r="F863" s="145"/>
      <c r="G863" s="145"/>
      <c r="H863" s="146"/>
      <c r="I863" s="147"/>
      <c r="J863" s="153"/>
      <c r="K863" s="146"/>
      <c r="L863" s="148"/>
      <c r="M863" s="148"/>
      <c r="N863" s="179"/>
      <c r="O863" s="179"/>
      <c r="P863" s="145"/>
      <c r="Q863" s="149"/>
      <c r="R863" s="149"/>
      <c r="S863" s="152"/>
      <c r="T863" s="154"/>
    </row>
    <row r="864" spans="3:20" ht="18" customHeight="1" x14ac:dyDescent="0.25">
      <c r="C864" s="143">
        <v>857</v>
      </c>
      <c r="D864" s="144"/>
      <c r="E864" s="151"/>
      <c r="F864" s="145"/>
      <c r="G864" s="145"/>
      <c r="H864" s="146"/>
      <c r="I864" s="147"/>
      <c r="J864" s="153"/>
      <c r="K864" s="146"/>
      <c r="L864" s="148"/>
      <c r="M864" s="148"/>
      <c r="N864" s="179"/>
      <c r="O864" s="179"/>
      <c r="P864" s="145"/>
      <c r="Q864" s="149"/>
      <c r="R864" s="149"/>
      <c r="S864" s="152"/>
      <c r="T864" s="154"/>
    </row>
    <row r="865" spans="3:20" ht="18" customHeight="1" x14ac:dyDescent="0.25">
      <c r="C865" s="143">
        <v>858</v>
      </c>
      <c r="D865" s="144"/>
      <c r="E865" s="151"/>
      <c r="F865" s="145"/>
      <c r="G865" s="145"/>
      <c r="H865" s="146"/>
      <c r="I865" s="147"/>
      <c r="J865" s="153"/>
      <c r="K865" s="146"/>
      <c r="L865" s="148"/>
      <c r="M865" s="148"/>
      <c r="N865" s="179"/>
      <c r="O865" s="179"/>
      <c r="P865" s="145"/>
      <c r="Q865" s="149"/>
      <c r="R865" s="149"/>
      <c r="S865" s="152"/>
      <c r="T865" s="154"/>
    </row>
    <row r="866" spans="3:20" ht="18" customHeight="1" x14ac:dyDescent="0.25">
      <c r="C866" s="143">
        <v>859</v>
      </c>
      <c r="D866" s="144"/>
      <c r="E866" s="151"/>
      <c r="F866" s="145"/>
      <c r="G866" s="145"/>
      <c r="H866" s="146"/>
      <c r="I866" s="147"/>
      <c r="J866" s="153"/>
      <c r="K866" s="146"/>
      <c r="L866" s="148"/>
      <c r="M866" s="148"/>
      <c r="N866" s="179"/>
      <c r="O866" s="179"/>
      <c r="P866" s="145"/>
      <c r="Q866" s="149"/>
      <c r="R866" s="149"/>
      <c r="S866" s="152"/>
      <c r="T866" s="154"/>
    </row>
    <row r="867" spans="3:20" ht="18" customHeight="1" x14ac:dyDescent="0.25">
      <c r="C867" s="143">
        <v>860</v>
      </c>
      <c r="D867" s="144"/>
      <c r="E867" s="151"/>
      <c r="F867" s="145"/>
      <c r="G867" s="145"/>
      <c r="H867" s="146"/>
      <c r="I867" s="147"/>
      <c r="J867" s="153"/>
      <c r="K867" s="146"/>
      <c r="L867" s="148"/>
      <c r="M867" s="148"/>
      <c r="N867" s="179"/>
      <c r="O867" s="179"/>
      <c r="P867" s="145"/>
      <c r="Q867" s="149"/>
      <c r="R867" s="149"/>
      <c r="S867" s="152"/>
      <c r="T867" s="154"/>
    </row>
    <row r="868" spans="3:20" ht="18" customHeight="1" x14ac:dyDescent="0.25">
      <c r="C868" s="143">
        <v>861</v>
      </c>
      <c r="D868" s="144"/>
      <c r="E868" s="151"/>
      <c r="F868" s="145"/>
      <c r="G868" s="145"/>
      <c r="H868" s="146"/>
      <c r="I868" s="147"/>
      <c r="J868" s="153"/>
      <c r="K868" s="146"/>
      <c r="L868" s="148"/>
      <c r="M868" s="148"/>
      <c r="N868" s="179"/>
      <c r="O868" s="179"/>
      <c r="P868" s="145"/>
      <c r="Q868" s="149"/>
      <c r="R868" s="149"/>
      <c r="S868" s="152"/>
      <c r="T868" s="154"/>
    </row>
    <row r="869" spans="3:20" ht="18" customHeight="1" x14ac:dyDescent="0.25">
      <c r="C869" s="143">
        <v>862</v>
      </c>
      <c r="D869" s="144"/>
      <c r="E869" s="151"/>
      <c r="F869" s="145"/>
      <c r="G869" s="145"/>
      <c r="H869" s="146"/>
      <c r="I869" s="147"/>
      <c r="J869" s="153"/>
      <c r="K869" s="146"/>
      <c r="L869" s="148"/>
      <c r="M869" s="148"/>
      <c r="N869" s="179"/>
      <c r="O869" s="179"/>
      <c r="P869" s="145"/>
      <c r="Q869" s="149"/>
      <c r="R869" s="149"/>
      <c r="S869" s="152"/>
      <c r="T869" s="154"/>
    </row>
    <row r="870" spans="3:20" ht="18" customHeight="1" x14ac:dyDescent="0.25">
      <c r="C870" s="143">
        <v>863</v>
      </c>
      <c r="D870" s="144"/>
      <c r="E870" s="151"/>
      <c r="F870" s="145"/>
      <c r="G870" s="145"/>
      <c r="H870" s="146"/>
      <c r="I870" s="147"/>
      <c r="J870" s="153"/>
      <c r="K870" s="146"/>
      <c r="L870" s="148"/>
      <c r="M870" s="148"/>
      <c r="N870" s="179"/>
      <c r="O870" s="179"/>
      <c r="P870" s="145"/>
      <c r="Q870" s="149"/>
      <c r="R870" s="149"/>
      <c r="S870" s="152"/>
      <c r="T870" s="154"/>
    </row>
    <row r="871" spans="3:20" ht="18" customHeight="1" x14ac:dyDescent="0.25">
      <c r="C871" s="143">
        <v>864</v>
      </c>
      <c r="D871" s="144"/>
      <c r="E871" s="151"/>
      <c r="F871" s="145"/>
      <c r="G871" s="145"/>
      <c r="H871" s="146"/>
      <c r="I871" s="147"/>
      <c r="J871" s="153"/>
      <c r="K871" s="146"/>
      <c r="L871" s="148"/>
      <c r="M871" s="148"/>
      <c r="N871" s="179"/>
      <c r="O871" s="179"/>
      <c r="P871" s="145"/>
      <c r="Q871" s="149"/>
      <c r="R871" s="149"/>
      <c r="S871" s="152"/>
      <c r="T871" s="154"/>
    </row>
    <row r="872" spans="3:20" ht="18" customHeight="1" x14ac:dyDescent="0.25">
      <c r="C872" s="143">
        <v>865</v>
      </c>
      <c r="D872" s="144"/>
      <c r="E872" s="151"/>
      <c r="F872" s="145"/>
      <c r="G872" s="145"/>
      <c r="H872" s="146"/>
      <c r="I872" s="147"/>
      <c r="J872" s="153"/>
      <c r="K872" s="146"/>
      <c r="L872" s="148"/>
      <c r="M872" s="148"/>
      <c r="N872" s="179"/>
      <c r="O872" s="179"/>
      <c r="P872" s="145"/>
      <c r="Q872" s="149"/>
      <c r="R872" s="149"/>
      <c r="S872" s="152"/>
      <c r="T872" s="154"/>
    </row>
    <row r="873" spans="3:20" ht="18" customHeight="1" x14ac:dyDescent="0.25">
      <c r="C873" s="143">
        <v>866</v>
      </c>
      <c r="D873" s="144"/>
      <c r="E873" s="151"/>
      <c r="F873" s="145"/>
      <c r="G873" s="145"/>
      <c r="H873" s="146"/>
      <c r="I873" s="147"/>
      <c r="J873" s="153"/>
      <c r="K873" s="146"/>
      <c r="L873" s="148"/>
      <c r="M873" s="148"/>
      <c r="N873" s="179"/>
      <c r="O873" s="179"/>
      <c r="P873" s="145"/>
      <c r="Q873" s="149"/>
      <c r="R873" s="149"/>
      <c r="S873" s="152"/>
      <c r="T873" s="154"/>
    </row>
    <row r="874" spans="3:20" ht="18" customHeight="1" x14ac:dyDescent="0.25">
      <c r="C874" s="143">
        <v>867</v>
      </c>
      <c r="D874" s="144"/>
      <c r="E874" s="151"/>
      <c r="F874" s="145"/>
      <c r="G874" s="145"/>
      <c r="H874" s="146"/>
      <c r="I874" s="147"/>
      <c r="J874" s="153"/>
      <c r="K874" s="146"/>
      <c r="L874" s="148"/>
      <c r="M874" s="148"/>
      <c r="N874" s="179"/>
      <c r="O874" s="179"/>
      <c r="P874" s="145"/>
      <c r="Q874" s="149"/>
      <c r="R874" s="149"/>
      <c r="S874" s="152"/>
      <c r="T874" s="154"/>
    </row>
    <row r="875" spans="3:20" ht="18" customHeight="1" x14ac:dyDescent="0.25">
      <c r="C875" s="143">
        <v>868</v>
      </c>
      <c r="D875" s="144"/>
      <c r="E875" s="151"/>
      <c r="F875" s="145"/>
      <c r="G875" s="145"/>
      <c r="H875" s="146"/>
      <c r="I875" s="147"/>
      <c r="J875" s="153"/>
      <c r="K875" s="146"/>
      <c r="L875" s="148"/>
      <c r="M875" s="148"/>
      <c r="N875" s="179"/>
      <c r="O875" s="179"/>
      <c r="P875" s="145"/>
      <c r="Q875" s="149"/>
      <c r="R875" s="149"/>
      <c r="S875" s="152"/>
      <c r="T875" s="154"/>
    </row>
    <row r="876" spans="3:20" ht="18" customHeight="1" x14ac:dyDescent="0.25">
      <c r="C876" s="143">
        <v>869</v>
      </c>
      <c r="D876" s="144"/>
      <c r="E876" s="151"/>
      <c r="F876" s="145"/>
      <c r="G876" s="145"/>
      <c r="H876" s="146"/>
      <c r="I876" s="147"/>
      <c r="J876" s="153"/>
      <c r="K876" s="146"/>
      <c r="L876" s="148"/>
      <c r="M876" s="148"/>
      <c r="N876" s="179"/>
      <c r="O876" s="179"/>
      <c r="P876" s="145"/>
      <c r="Q876" s="149"/>
      <c r="R876" s="149"/>
      <c r="S876" s="152"/>
      <c r="T876" s="154"/>
    </row>
    <row r="877" spans="3:20" ht="18" customHeight="1" x14ac:dyDescent="0.25">
      <c r="C877" s="143">
        <v>870</v>
      </c>
      <c r="D877" s="144"/>
      <c r="E877" s="151"/>
      <c r="F877" s="145"/>
      <c r="G877" s="145"/>
      <c r="H877" s="146"/>
      <c r="I877" s="147"/>
      <c r="J877" s="153"/>
      <c r="K877" s="146"/>
      <c r="L877" s="148"/>
      <c r="M877" s="148"/>
      <c r="N877" s="179"/>
      <c r="O877" s="179"/>
      <c r="P877" s="145"/>
      <c r="Q877" s="149"/>
      <c r="R877" s="149"/>
      <c r="S877" s="152"/>
      <c r="T877" s="154"/>
    </row>
    <row r="878" spans="3:20" ht="18" customHeight="1" x14ac:dyDescent="0.25">
      <c r="C878" s="143">
        <v>871</v>
      </c>
      <c r="D878" s="144"/>
      <c r="E878" s="151"/>
      <c r="F878" s="145"/>
      <c r="G878" s="145"/>
      <c r="H878" s="146"/>
      <c r="I878" s="147"/>
      <c r="J878" s="153"/>
      <c r="K878" s="146"/>
      <c r="L878" s="148"/>
      <c r="M878" s="148"/>
      <c r="N878" s="179"/>
      <c r="O878" s="179"/>
      <c r="P878" s="145"/>
      <c r="Q878" s="149"/>
      <c r="R878" s="149"/>
      <c r="S878" s="152"/>
      <c r="T878" s="154"/>
    </row>
    <row r="879" spans="3:20" ht="18" customHeight="1" x14ac:dyDescent="0.25">
      <c r="C879" s="143">
        <v>872</v>
      </c>
      <c r="D879" s="144"/>
      <c r="E879" s="151"/>
      <c r="F879" s="145"/>
      <c r="G879" s="145"/>
      <c r="H879" s="146"/>
      <c r="I879" s="147"/>
      <c r="J879" s="153"/>
      <c r="K879" s="146"/>
      <c r="L879" s="148"/>
      <c r="M879" s="148"/>
      <c r="N879" s="179"/>
      <c r="O879" s="179"/>
      <c r="P879" s="145"/>
      <c r="Q879" s="149"/>
      <c r="R879" s="149"/>
      <c r="S879" s="152"/>
      <c r="T879" s="154"/>
    </row>
    <row r="880" spans="3:20" ht="18" customHeight="1" x14ac:dyDescent="0.25">
      <c r="C880" s="143">
        <v>873</v>
      </c>
      <c r="D880" s="144"/>
      <c r="E880" s="151"/>
      <c r="F880" s="145"/>
      <c r="G880" s="145"/>
      <c r="H880" s="146"/>
      <c r="I880" s="147"/>
      <c r="J880" s="153"/>
      <c r="K880" s="146"/>
      <c r="L880" s="148"/>
      <c r="M880" s="148"/>
      <c r="N880" s="179"/>
      <c r="O880" s="179"/>
      <c r="P880" s="145"/>
      <c r="Q880" s="149"/>
      <c r="R880" s="149"/>
      <c r="S880" s="152"/>
      <c r="T880" s="154"/>
    </row>
    <row r="881" spans="3:20" ht="18" customHeight="1" x14ac:dyDescent="0.25">
      <c r="C881" s="143">
        <v>874</v>
      </c>
      <c r="D881" s="144"/>
      <c r="E881" s="151"/>
      <c r="F881" s="145"/>
      <c r="G881" s="145"/>
      <c r="H881" s="146"/>
      <c r="I881" s="147"/>
      <c r="J881" s="153"/>
      <c r="K881" s="146"/>
      <c r="L881" s="148"/>
      <c r="M881" s="148"/>
      <c r="N881" s="179"/>
      <c r="O881" s="179"/>
      <c r="P881" s="145"/>
      <c r="Q881" s="149"/>
      <c r="R881" s="149"/>
      <c r="S881" s="152"/>
      <c r="T881" s="154"/>
    </row>
    <row r="882" spans="3:20" ht="18" customHeight="1" x14ac:dyDescent="0.25">
      <c r="C882" s="143">
        <v>875</v>
      </c>
      <c r="D882" s="144"/>
      <c r="E882" s="151"/>
      <c r="F882" s="145"/>
      <c r="G882" s="145"/>
      <c r="H882" s="146"/>
      <c r="I882" s="147"/>
      <c r="J882" s="153"/>
      <c r="K882" s="146"/>
      <c r="L882" s="148"/>
      <c r="M882" s="148"/>
      <c r="N882" s="179"/>
      <c r="O882" s="179"/>
      <c r="P882" s="145"/>
      <c r="Q882" s="149"/>
      <c r="R882" s="149"/>
      <c r="S882" s="152"/>
      <c r="T882" s="154"/>
    </row>
    <row r="883" spans="3:20" ht="18" customHeight="1" x14ac:dyDescent="0.25">
      <c r="C883" s="143">
        <v>876</v>
      </c>
      <c r="D883" s="144"/>
      <c r="E883" s="151"/>
      <c r="F883" s="145"/>
      <c r="G883" s="145"/>
      <c r="H883" s="146"/>
      <c r="I883" s="147"/>
      <c r="J883" s="153"/>
      <c r="K883" s="146"/>
      <c r="L883" s="148"/>
      <c r="M883" s="148"/>
      <c r="N883" s="179"/>
      <c r="O883" s="179"/>
      <c r="P883" s="145"/>
      <c r="Q883" s="149"/>
      <c r="R883" s="149"/>
      <c r="S883" s="152"/>
      <c r="T883" s="154"/>
    </row>
    <row r="884" spans="3:20" ht="18" customHeight="1" x14ac:dyDescent="0.25">
      <c r="C884" s="143">
        <v>877</v>
      </c>
      <c r="D884" s="144"/>
      <c r="E884" s="151"/>
      <c r="F884" s="145"/>
      <c r="G884" s="145"/>
      <c r="H884" s="146"/>
      <c r="I884" s="147"/>
      <c r="J884" s="153"/>
      <c r="K884" s="146"/>
      <c r="L884" s="148"/>
      <c r="M884" s="148"/>
      <c r="N884" s="179"/>
      <c r="O884" s="179"/>
      <c r="P884" s="145"/>
      <c r="Q884" s="149"/>
      <c r="R884" s="149"/>
      <c r="S884" s="152"/>
      <c r="T884" s="154"/>
    </row>
    <row r="885" spans="3:20" ht="18" customHeight="1" x14ac:dyDescent="0.25">
      <c r="C885" s="143">
        <v>878</v>
      </c>
      <c r="D885" s="144"/>
      <c r="E885" s="151"/>
      <c r="F885" s="145"/>
      <c r="G885" s="145"/>
      <c r="H885" s="146"/>
      <c r="I885" s="147"/>
      <c r="J885" s="153"/>
      <c r="K885" s="146"/>
      <c r="L885" s="148"/>
      <c r="M885" s="148"/>
      <c r="N885" s="179"/>
      <c r="O885" s="179"/>
      <c r="P885" s="145"/>
      <c r="Q885" s="149"/>
      <c r="R885" s="149"/>
      <c r="S885" s="152"/>
      <c r="T885" s="154"/>
    </row>
    <row r="886" spans="3:20" ht="18" customHeight="1" x14ac:dyDescent="0.25">
      <c r="C886" s="143">
        <v>879</v>
      </c>
      <c r="D886" s="144"/>
      <c r="E886" s="151"/>
      <c r="F886" s="145"/>
      <c r="G886" s="145"/>
      <c r="H886" s="146"/>
      <c r="I886" s="147"/>
      <c r="J886" s="153"/>
      <c r="K886" s="146"/>
      <c r="L886" s="148"/>
      <c r="M886" s="148"/>
      <c r="N886" s="179"/>
      <c r="O886" s="179"/>
      <c r="P886" s="145"/>
      <c r="Q886" s="149"/>
      <c r="R886" s="149"/>
      <c r="S886" s="152"/>
      <c r="T886" s="154"/>
    </row>
    <row r="887" spans="3:20" ht="18" customHeight="1" x14ac:dyDescent="0.25">
      <c r="C887" s="143">
        <v>880</v>
      </c>
      <c r="D887" s="144"/>
      <c r="E887" s="151"/>
      <c r="F887" s="145"/>
      <c r="G887" s="145"/>
      <c r="H887" s="146"/>
      <c r="I887" s="147"/>
      <c r="J887" s="153"/>
      <c r="K887" s="146"/>
      <c r="L887" s="148"/>
      <c r="M887" s="148"/>
      <c r="N887" s="179"/>
      <c r="O887" s="179"/>
      <c r="P887" s="145"/>
      <c r="Q887" s="149"/>
      <c r="R887" s="149"/>
      <c r="S887" s="152"/>
      <c r="T887" s="154"/>
    </row>
    <row r="888" spans="3:20" ht="18" customHeight="1" x14ac:dyDescent="0.25">
      <c r="C888" s="143">
        <v>881</v>
      </c>
      <c r="D888" s="144"/>
      <c r="E888" s="151"/>
      <c r="F888" s="145"/>
      <c r="G888" s="145"/>
      <c r="H888" s="146"/>
      <c r="I888" s="147"/>
      <c r="J888" s="153"/>
      <c r="K888" s="146"/>
      <c r="L888" s="148"/>
      <c r="M888" s="148"/>
      <c r="N888" s="179"/>
      <c r="O888" s="179"/>
      <c r="P888" s="145"/>
      <c r="Q888" s="149"/>
      <c r="R888" s="149"/>
      <c r="S888" s="152"/>
      <c r="T888" s="154"/>
    </row>
    <row r="889" spans="3:20" ht="18" customHeight="1" x14ac:dyDescent="0.25">
      <c r="C889" s="143">
        <v>882</v>
      </c>
      <c r="D889" s="144"/>
      <c r="E889" s="151"/>
      <c r="F889" s="145"/>
      <c r="G889" s="145"/>
      <c r="H889" s="146"/>
      <c r="I889" s="147"/>
      <c r="J889" s="153"/>
      <c r="K889" s="146"/>
      <c r="L889" s="148"/>
      <c r="M889" s="148"/>
      <c r="N889" s="179"/>
      <c r="O889" s="179"/>
      <c r="P889" s="145"/>
      <c r="Q889" s="149"/>
      <c r="R889" s="149"/>
      <c r="S889" s="152"/>
      <c r="T889" s="154"/>
    </row>
    <row r="890" spans="3:20" ht="18" customHeight="1" x14ac:dyDescent="0.25">
      <c r="C890" s="143">
        <v>883</v>
      </c>
      <c r="D890" s="144"/>
      <c r="E890" s="151"/>
      <c r="F890" s="145"/>
      <c r="G890" s="145"/>
      <c r="H890" s="146"/>
      <c r="I890" s="147"/>
      <c r="J890" s="153"/>
      <c r="K890" s="146"/>
      <c r="L890" s="148"/>
      <c r="M890" s="148"/>
      <c r="N890" s="179"/>
      <c r="O890" s="179"/>
      <c r="P890" s="145"/>
      <c r="Q890" s="149"/>
      <c r="R890" s="149"/>
      <c r="S890" s="152"/>
      <c r="T890" s="154"/>
    </row>
    <row r="891" spans="3:20" ht="18" customHeight="1" x14ac:dyDescent="0.25">
      <c r="C891" s="143">
        <v>884</v>
      </c>
      <c r="D891" s="144"/>
      <c r="E891" s="151"/>
      <c r="F891" s="145"/>
      <c r="G891" s="145"/>
      <c r="H891" s="146"/>
      <c r="I891" s="147"/>
      <c r="J891" s="153"/>
      <c r="K891" s="146"/>
      <c r="L891" s="148"/>
      <c r="M891" s="148"/>
      <c r="N891" s="179"/>
      <c r="O891" s="179"/>
      <c r="P891" s="145"/>
      <c r="Q891" s="149"/>
      <c r="R891" s="149"/>
      <c r="S891" s="152"/>
      <c r="T891" s="154"/>
    </row>
    <row r="892" spans="3:20" ht="18" customHeight="1" x14ac:dyDescent="0.25">
      <c r="C892" s="143">
        <v>885</v>
      </c>
      <c r="D892" s="144"/>
      <c r="E892" s="151"/>
      <c r="F892" s="145"/>
      <c r="G892" s="145"/>
      <c r="H892" s="146"/>
      <c r="I892" s="147"/>
      <c r="J892" s="153"/>
      <c r="K892" s="146"/>
      <c r="L892" s="148"/>
      <c r="M892" s="148"/>
      <c r="N892" s="179"/>
      <c r="O892" s="179"/>
      <c r="P892" s="145"/>
      <c r="Q892" s="149"/>
      <c r="R892" s="149"/>
      <c r="S892" s="152"/>
      <c r="T892" s="154"/>
    </row>
    <row r="893" spans="3:20" ht="18" customHeight="1" x14ac:dyDescent="0.25">
      <c r="C893" s="143">
        <v>886</v>
      </c>
      <c r="D893" s="144"/>
      <c r="E893" s="151"/>
      <c r="F893" s="145"/>
      <c r="G893" s="145"/>
      <c r="H893" s="146"/>
      <c r="I893" s="147"/>
      <c r="J893" s="153"/>
      <c r="K893" s="146"/>
      <c r="L893" s="148"/>
      <c r="M893" s="148"/>
      <c r="N893" s="179"/>
      <c r="O893" s="179"/>
      <c r="P893" s="145"/>
      <c r="Q893" s="149"/>
      <c r="R893" s="149"/>
      <c r="S893" s="152"/>
      <c r="T893" s="154"/>
    </row>
    <row r="894" spans="3:20" ht="18" customHeight="1" x14ac:dyDescent="0.25">
      <c r="C894" s="143">
        <v>887</v>
      </c>
      <c r="D894" s="144"/>
      <c r="E894" s="151"/>
      <c r="F894" s="145"/>
      <c r="G894" s="145"/>
      <c r="H894" s="146"/>
      <c r="I894" s="147"/>
      <c r="J894" s="153"/>
      <c r="K894" s="146"/>
      <c r="L894" s="148"/>
      <c r="M894" s="148"/>
      <c r="N894" s="179"/>
      <c r="O894" s="179"/>
      <c r="P894" s="145"/>
      <c r="Q894" s="149"/>
      <c r="R894" s="149"/>
      <c r="S894" s="152"/>
      <c r="T894" s="154"/>
    </row>
    <row r="895" spans="3:20" ht="18" customHeight="1" x14ac:dyDescent="0.25">
      <c r="C895" s="143">
        <v>888</v>
      </c>
      <c r="D895" s="144"/>
      <c r="E895" s="151"/>
      <c r="F895" s="145"/>
      <c r="G895" s="145"/>
      <c r="H895" s="146"/>
      <c r="I895" s="147"/>
      <c r="J895" s="153"/>
      <c r="K895" s="146"/>
      <c r="L895" s="148"/>
      <c r="M895" s="148"/>
      <c r="N895" s="179"/>
      <c r="O895" s="179"/>
      <c r="P895" s="145"/>
      <c r="Q895" s="149"/>
      <c r="R895" s="149"/>
      <c r="S895" s="152"/>
      <c r="T895" s="154"/>
    </row>
    <row r="896" spans="3:20" ht="18" customHeight="1" x14ac:dyDescent="0.25">
      <c r="C896" s="143">
        <v>889</v>
      </c>
      <c r="D896" s="144"/>
      <c r="E896" s="151"/>
      <c r="F896" s="145"/>
      <c r="G896" s="145"/>
      <c r="H896" s="146"/>
      <c r="I896" s="147"/>
      <c r="J896" s="153"/>
      <c r="K896" s="146"/>
      <c r="L896" s="148"/>
      <c r="M896" s="148"/>
      <c r="N896" s="179"/>
      <c r="O896" s="179"/>
      <c r="P896" s="145"/>
      <c r="Q896" s="149"/>
      <c r="R896" s="149"/>
      <c r="S896" s="152"/>
      <c r="T896" s="154"/>
    </row>
    <row r="897" spans="3:20" ht="18" customHeight="1" x14ac:dyDescent="0.25">
      <c r="C897" s="143">
        <v>890</v>
      </c>
      <c r="D897" s="144"/>
      <c r="E897" s="151"/>
      <c r="F897" s="145"/>
      <c r="G897" s="145"/>
      <c r="H897" s="146"/>
      <c r="I897" s="147"/>
      <c r="J897" s="153"/>
      <c r="K897" s="146"/>
      <c r="L897" s="148"/>
      <c r="M897" s="148"/>
      <c r="N897" s="179"/>
      <c r="O897" s="179"/>
      <c r="P897" s="145"/>
      <c r="Q897" s="149"/>
      <c r="R897" s="149"/>
      <c r="S897" s="152"/>
      <c r="T897" s="154"/>
    </row>
    <row r="898" spans="3:20" ht="18" customHeight="1" x14ac:dyDescent="0.25">
      <c r="C898" s="143">
        <v>891</v>
      </c>
      <c r="D898" s="144"/>
      <c r="E898" s="151"/>
      <c r="F898" s="145"/>
      <c r="G898" s="145"/>
      <c r="H898" s="146"/>
      <c r="I898" s="147"/>
      <c r="J898" s="153"/>
      <c r="K898" s="146"/>
      <c r="L898" s="148"/>
      <c r="M898" s="148"/>
      <c r="N898" s="179"/>
      <c r="O898" s="179"/>
      <c r="P898" s="145"/>
      <c r="Q898" s="149"/>
      <c r="R898" s="149"/>
      <c r="S898" s="152"/>
      <c r="T898" s="154"/>
    </row>
    <row r="899" spans="3:20" ht="18" customHeight="1" x14ac:dyDescent="0.25">
      <c r="C899" s="143">
        <v>892</v>
      </c>
      <c r="D899" s="144"/>
      <c r="E899" s="151"/>
      <c r="F899" s="145"/>
      <c r="G899" s="145"/>
      <c r="H899" s="146"/>
      <c r="I899" s="147"/>
      <c r="J899" s="153"/>
      <c r="K899" s="146"/>
      <c r="L899" s="148"/>
      <c r="M899" s="148"/>
      <c r="N899" s="179"/>
      <c r="O899" s="179"/>
      <c r="P899" s="145"/>
      <c r="Q899" s="149"/>
      <c r="R899" s="149"/>
      <c r="S899" s="152"/>
      <c r="T899" s="154"/>
    </row>
    <row r="900" spans="3:20" ht="18" customHeight="1" x14ac:dyDescent="0.25">
      <c r="C900" s="143">
        <v>893</v>
      </c>
      <c r="D900" s="144"/>
      <c r="E900" s="151"/>
      <c r="F900" s="145"/>
      <c r="G900" s="145"/>
      <c r="H900" s="146"/>
      <c r="I900" s="147"/>
      <c r="J900" s="153"/>
      <c r="K900" s="146"/>
      <c r="L900" s="148"/>
      <c r="M900" s="148"/>
      <c r="N900" s="179"/>
      <c r="O900" s="179"/>
      <c r="P900" s="145"/>
      <c r="Q900" s="149"/>
      <c r="R900" s="149"/>
      <c r="S900" s="152"/>
      <c r="T900" s="154"/>
    </row>
    <row r="901" spans="3:20" ht="18" customHeight="1" x14ac:dyDescent="0.25">
      <c r="C901" s="143">
        <v>894</v>
      </c>
      <c r="D901" s="144"/>
      <c r="E901" s="151"/>
      <c r="F901" s="145"/>
      <c r="G901" s="145"/>
      <c r="H901" s="146"/>
      <c r="I901" s="147"/>
      <c r="J901" s="153"/>
      <c r="K901" s="146"/>
      <c r="L901" s="148"/>
      <c r="M901" s="148"/>
      <c r="N901" s="179"/>
      <c r="O901" s="179"/>
      <c r="P901" s="145"/>
      <c r="Q901" s="149"/>
      <c r="R901" s="149"/>
      <c r="S901" s="152"/>
      <c r="T901" s="154"/>
    </row>
    <row r="902" spans="3:20" ht="18" customHeight="1" x14ac:dyDescent="0.25">
      <c r="C902" s="143">
        <v>895</v>
      </c>
      <c r="D902" s="144"/>
      <c r="E902" s="151"/>
      <c r="F902" s="145"/>
      <c r="G902" s="145"/>
      <c r="H902" s="146"/>
      <c r="I902" s="147"/>
      <c r="J902" s="153"/>
      <c r="K902" s="146"/>
      <c r="L902" s="148"/>
      <c r="M902" s="148"/>
      <c r="N902" s="179"/>
      <c r="O902" s="179"/>
      <c r="P902" s="145"/>
      <c r="Q902" s="149"/>
      <c r="R902" s="149"/>
      <c r="S902" s="152"/>
      <c r="T902" s="154"/>
    </row>
    <row r="903" spans="3:20" ht="18" customHeight="1" x14ac:dyDescent="0.25">
      <c r="C903" s="143">
        <v>896</v>
      </c>
      <c r="D903" s="144"/>
      <c r="E903" s="151"/>
      <c r="F903" s="145"/>
      <c r="G903" s="145"/>
      <c r="H903" s="146"/>
      <c r="I903" s="147"/>
      <c r="J903" s="153"/>
      <c r="K903" s="146"/>
      <c r="L903" s="148"/>
      <c r="M903" s="148"/>
      <c r="N903" s="179"/>
      <c r="O903" s="179"/>
      <c r="P903" s="145"/>
      <c r="Q903" s="149"/>
      <c r="R903" s="149"/>
      <c r="S903" s="152"/>
      <c r="T903" s="154"/>
    </row>
    <row r="904" spans="3:20" ht="18" customHeight="1" x14ac:dyDescent="0.25">
      <c r="C904" s="143">
        <v>897</v>
      </c>
      <c r="D904" s="144"/>
      <c r="E904" s="151"/>
      <c r="F904" s="145"/>
      <c r="G904" s="145"/>
      <c r="H904" s="146"/>
      <c r="I904" s="147"/>
      <c r="J904" s="153"/>
      <c r="K904" s="146"/>
      <c r="L904" s="148"/>
      <c r="M904" s="148"/>
      <c r="N904" s="179"/>
      <c r="O904" s="179"/>
      <c r="P904" s="145"/>
      <c r="Q904" s="149"/>
      <c r="R904" s="149"/>
      <c r="S904" s="152"/>
      <c r="T904" s="154"/>
    </row>
    <row r="905" spans="3:20" ht="18" customHeight="1" x14ac:dyDescent="0.25">
      <c r="C905" s="143">
        <v>898</v>
      </c>
      <c r="D905" s="144"/>
      <c r="E905" s="151"/>
      <c r="F905" s="145"/>
      <c r="G905" s="145"/>
      <c r="H905" s="146"/>
      <c r="I905" s="147"/>
      <c r="J905" s="153"/>
      <c r="K905" s="146"/>
      <c r="L905" s="148"/>
      <c r="M905" s="148"/>
      <c r="N905" s="179"/>
      <c r="O905" s="179"/>
      <c r="P905" s="145"/>
      <c r="Q905" s="149"/>
      <c r="R905" s="149"/>
      <c r="S905" s="152"/>
      <c r="T905" s="154"/>
    </row>
    <row r="906" spans="3:20" ht="18" customHeight="1" x14ac:dyDescent="0.25">
      <c r="C906" s="143">
        <v>899</v>
      </c>
      <c r="D906" s="144"/>
      <c r="E906" s="151"/>
      <c r="F906" s="145"/>
      <c r="G906" s="145"/>
      <c r="H906" s="146"/>
      <c r="I906" s="147"/>
      <c r="J906" s="153"/>
      <c r="K906" s="146"/>
      <c r="L906" s="148"/>
      <c r="M906" s="148"/>
      <c r="N906" s="179"/>
      <c r="O906" s="179"/>
      <c r="P906" s="145"/>
      <c r="Q906" s="149"/>
      <c r="R906" s="149"/>
      <c r="S906" s="152"/>
      <c r="T906" s="154"/>
    </row>
    <row r="907" spans="3:20" ht="18" customHeight="1" x14ac:dyDescent="0.25">
      <c r="C907" s="143">
        <v>900</v>
      </c>
      <c r="D907" s="144"/>
      <c r="E907" s="151"/>
      <c r="F907" s="145"/>
      <c r="G907" s="145"/>
      <c r="H907" s="146"/>
      <c r="I907" s="147"/>
      <c r="J907" s="153"/>
      <c r="K907" s="146"/>
      <c r="L907" s="148"/>
      <c r="M907" s="148"/>
      <c r="N907" s="179"/>
      <c r="O907" s="179"/>
      <c r="P907" s="145"/>
      <c r="Q907" s="149"/>
      <c r="R907" s="149"/>
      <c r="S907" s="152"/>
      <c r="T907" s="154"/>
    </row>
    <row r="908" spans="3:20" ht="18" customHeight="1" x14ac:dyDescent="0.25">
      <c r="C908" s="143">
        <v>901</v>
      </c>
      <c r="D908" s="144"/>
      <c r="E908" s="151"/>
      <c r="F908" s="145"/>
      <c r="G908" s="145"/>
      <c r="H908" s="146"/>
      <c r="I908" s="147"/>
      <c r="J908" s="153"/>
      <c r="K908" s="146"/>
      <c r="L908" s="148"/>
      <c r="M908" s="148"/>
      <c r="N908" s="179"/>
      <c r="O908" s="179"/>
      <c r="P908" s="145"/>
      <c r="Q908" s="149"/>
      <c r="R908" s="149"/>
      <c r="S908" s="152"/>
      <c r="T908" s="154"/>
    </row>
    <row r="909" spans="3:20" ht="18" customHeight="1" x14ac:dyDescent="0.25">
      <c r="C909" s="143">
        <v>902</v>
      </c>
      <c r="D909" s="144"/>
      <c r="E909" s="151"/>
      <c r="F909" s="145"/>
      <c r="G909" s="145"/>
      <c r="H909" s="146"/>
      <c r="I909" s="147"/>
      <c r="J909" s="153"/>
      <c r="K909" s="146"/>
      <c r="L909" s="148"/>
      <c r="M909" s="148"/>
      <c r="N909" s="179"/>
      <c r="O909" s="179"/>
      <c r="P909" s="145"/>
      <c r="Q909" s="149"/>
      <c r="R909" s="149"/>
      <c r="S909" s="152"/>
      <c r="T909" s="154"/>
    </row>
    <row r="910" spans="3:20" ht="18" customHeight="1" x14ac:dyDescent="0.25">
      <c r="C910" s="143">
        <v>903</v>
      </c>
      <c r="D910" s="144"/>
      <c r="E910" s="151"/>
      <c r="F910" s="145"/>
      <c r="G910" s="145"/>
      <c r="H910" s="146"/>
      <c r="I910" s="147"/>
      <c r="J910" s="153"/>
      <c r="K910" s="146"/>
      <c r="L910" s="148"/>
      <c r="M910" s="148"/>
      <c r="N910" s="179"/>
      <c r="O910" s="179"/>
      <c r="P910" s="145"/>
      <c r="Q910" s="149"/>
      <c r="R910" s="149"/>
      <c r="S910" s="152"/>
      <c r="T910" s="154"/>
    </row>
    <row r="911" spans="3:20" ht="18" customHeight="1" x14ac:dyDescent="0.25">
      <c r="C911" s="143">
        <v>904</v>
      </c>
      <c r="D911" s="144"/>
      <c r="E911" s="151"/>
      <c r="F911" s="145"/>
      <c r="G911" s="145"/>
      <c r="H911" s="146"/>
      <c r="I911" s="147"/>
      <c r="J911" s="153"/>
      <c r="K911" s="146"/>
      <c r="L911" s="148"/>
      <c r="M911" s="148"/>
      <c r="N911" s="179"/>
      <c r="O911" s="179"/>
      <c r="P911" s="145"/>
      <c r="Q911" s="149"/>
      <c r="R911" s="149"/>
      <c r="S911" s="152"/>
      <c r="T911" s="154"/>
    </row>
    <row r="912" spans="3:20" ht="18" customHeight="1" x14ac:dyDescent="0.25">
      <c r="C912" s="143">
        <v>905</v>
      </c>
      <c r="D912" s="144"/>
      <c r="E912" s="151"/>
      <c r="F912" s="145"/>
      <c r="G912" s="145"/>
      <c r="H912" s="146"/>
      <c r="I912" s="147"/>
      <c r="J912" s="153"/>
      <c r="K912" s="146"/>
      <c r="L912" s="148"/>
      <c r="M912" s="148"/>
      <c r="N912" s="179"/>
      <c r="O912" s="179"/>
      <c r="P912" s="145"/>
      <c r="Q912" s="149"/>
      <c r="R912" s="149"/>
      <c r="S912" s="152"/>
      <c r="T912" s="154"/>
    </row>
    <row r="913" spans="3:20" ht="18" customHeight="1" x14ac:dyDescent="0.25">
      <c r="C913" s="143">
        <v>906</v>
      </c>
      <c r="D913" s="144"/>
      <c r="E913" s="151"/>
      <c r="F913" s="145"/>
      <c r="G913" s="145"/>
      <c r="H913" s="146"/>
      <c r="I913" s="147"/>
      <c r="J913" s="153"/>
      <c r="K913" s="146"/>
      <c r="L913" s="148"/>
      <c r="M913" s="148"/>
      <c r="N913" s="179"/>
      <c r="O913" s="179"/>
      <c r="P913" s="145"/>
      <c r="Q913" s="149"/>
      <c r="R913" s="149"/>
      <c r="S913" s="152"/>
      <c r="T913" s="154"/>
    </row>
    <row r="914" spans="3:20" ht="18" customHeight="1" x14ac:dyDescent="0.25">
      <c r="C914" s="143">
        <v>907</v>
      </c>
      <c r="D914" s="144"/>
      <c r="E914" s="151"/>
      <c r="F914" s="145"/>
      <c r="G914" s="145"/>
      <c r="H914" s="146"/>
      <c r="I914" s="147"/>
      <c r="J914" s="153"/>
      <c r="K914" s="146"/>
      <c r="L914" s="148"/>
      <c r="M914" s="148"/>
      <c r="N914" s="179"/>
      <c r="O914" s="179"/>
      <c r="P914" s="145"/>
      <c r="Q914" s="149"/>
      <c r="R914" s="149"/>
      <c r="S914" s="152"/>
      <c r="T914" s="154"/>
    </row>
    <row r="915" spans="3:20" ht="18" customHeight="1" x14ac:dyDescent="0.25">
      <c r="C915" s="143">
        <v>908</v>
      </c>
      <c r="D915" s="144"/>
      <c r="E915" s="151"/>
      <c r="F915" s="145"/>
      <c r="G915" s="145"/>
      <c r="H915" s="146"/>
      <c r="I915" s="147"/>
      <c r="J915" s="153"/>
      <c r="K915" s="146"/>
      <c r="L915" s="148"/>
      <c r="M915" s="148"/>
      <c r="N915" s="179"/>
      <c r="O915" s="179"/>
      <c r="P915" s="145"/>
      <c r="Q915" s="149"/>
      <c r="R915" s="149"/>
      <c r="S915" s="152"/>
      <c r="T915" s="154"/>
    </row>
    <row r="916" spans="3:20" ht="18" customHeight="1" x14ac:dyDescent="0.25">
      <c r="C916" s="143">
        <v>909</v>
      </c>
      <c r="D916" s="144"/>
      <c r="E916" s="151"/>
      <c r="F916" s="145"/>
      <c r="G916" s="145"/>
      <c r="H916" s="146"/>
      <c r="I916" s="147"/>
      <c r="J916" s="153"/>
      <c r="K916" s="146"/>
      <c r="L916" s="148"/>
      <c r="M916" s="148"/>
      <c r="N916" s="179"/>
      <c r="O916" s="179"/>
      <c r="P916" s="145"/>
      <c r="Q916" s="149"/>
      <c r="R916" s="149"/>
      <c r="S916" s="152"/>
      <c r="T916" s="154"/>
    </row>
    <row r="917" spans="3:20" ht="18" customHeight="1" x14ac:dyDescent="0.25">
      <c r="C917" s="143">
        <v>910</v>
      </c>
      <c r="D917" s="144"/>
      <c r="E917" s="151"/>
      <c r="F917" s="145"/>
      <c r="G917" s="145"/>
      <c r="H917" s="146"/>
      <c r="I917" s="147"/>
      <c r="J917" s="153"/>
      <c r="K917" s="146"/>
      <c r="L917" s="148"/>
      <c r="M917" s="148"/>
      <c r="N917" s="179"/>
      <c r="O917" s="179"/>
      <c r="P917" s="145"/>
      <c r="Q917" s="149"/>
      <c r="R917" s="149"/>
      <c r="S917" s="152"/>
      <c r="T917" s="154"/>
    </row>
    <row r="918" spans="3:20" ht="18" customHeight="1" x14ac:dyDescent="0.25">
      <c r="C918" s="143">
        <v>911</v>
      </c>
      <c r="D918" s="144"/>
      <c r="E918" s="151"/>
      <c r="F918" s="145"/>
      <c r="G918" s="145"/>
      <c r="H918" s="146"/>
      <c r="I918" s="147"/>
      <c r="J918" s="153"/>
      <c r="K918" s="146"/>
      <c r="L918" s="148"/>
      <c r="M918" s="148"/>
      <c r="N918" s="179"/>
      <c r="O918" s="179"/>
      <c r="P918" s="145"/>
      <c r="Q918" s="149"/>
      <c r="R918" s="149"/>
      <c r="S918" s="152"/>
      <c r="T918" s="154"/>
    </row>
    <row r="919" spans="3:20" ht="18" customHeight="1" x14ac:dyDescent="0.25">
      <c r="C919" s="143">
        <v>912</v>
      </c>
      <c r="D919" s="144"/>
      <c r="E919" s="151"/>
      <c r="F919" s="145"/>
      <c r="G919" s="145"/>
      <c r="H919" s="146"/>
      <c r="I919" s="147"/>
      <c r="J919" s="153"/>
      <c r="K919" s="146"/>
      <c r="L919" s="148"/>
      <c r="M919" s="148"/>
      <c r="N919" s="179"/>
      <c r="O919" s="179"/>
      <c r="P919" s="145"/>
      <c r="Q919" s="149"/>
      <c r="R919" s="149"/>
      <c r="S919" s="152"/>
      <c r="T919" s="154"/>
    </row>
    <row r="920" spans="3:20" ht="18" customHeight="1" x14ac:dyDescent="0.25">
      <c r="C920" s="143">
        <v>913</v>
      </c>
      <c r="D920" s="144"/>
      <c r="E920" s="151"/>
      <c r="F920" s="145"/>
      <c r="G920" s="145"/>
      <c r="H920" s="146"/>
      <c r="I920" s="147"/>
      <c r="J920" s="153"/>
      <c r="K920" s="146"/>
      <c r="L920" s="148"/>
      <c r="M920" s="148"/>
      <c r="N920" s="179"/>
      <c r="O920" s="179"/>
      <c r="P920" s="145"/>
      <c r="Q920" s="149"/>
      <c r="R920" s="149"/>
      <c r="S920" s="152"/>
      <c r="T920" s="154"/>
    </row>
    <row r="921" spans="3:20" ht="18" customHeight="1" x14ac:dyDescent="0.25">
      <c r="C921" s="143">
        <v>914</v>
      </c>
      <c r="D921" s="144"/>
      <c r="E921" s="151"/>
      <c r="F921" s="145"/>
      <c r="G921" s="145"/>
      <c r="H921" s="146"/>
      <c r="I921" s="147"/>
      <c r="J921" s="153"/>
      <c r="K921" s="146"/>
      <c r="L921" s="148"/>
      <c r="M921" s="148"/>
      <c r="N921" s="179"/>
      <c r="O921" s="179"/>
      <c r="P921" s="145"/>
      <c r="Q921" s="149"/>
      <c r="R921" s="149"/>
      <c r="S921" s="152"/>
      <c r="T921" s="154"/>
    </row>
    <row r="922" spans="3:20" ht="18" customHeight="1" x14ac:dyDescent="0.25">
      <c r="C922" s="143">
        <v>915</v>
      </c>
      <c r="D922" s="144"/>
      <c r="E922" s="151"/>
      <c r="F922" s="145"/>
      <c r="G922" s="145"/>
      <c r="H922" s="146"/>
      <c r="I922" s="147"/>
      <c r="J922" s="153"/>
      <c r="K922" s="146"/>
      <c r="L922" s="148"/>
      <c r="M922" s="148"/>
      <c r="N922" s="179"/>
      <c r="O922" s="179"/>
      <c r="P922" s="145"/>
      <c r="Q922" s="149"/>
      <c r="R922" s="149"/>
      <c r="S922" s="152"/>
      <c r="T922" s="154"/>
    </row>
    <row r="923" spans="3:20" ht="18" customHeight="1" x14ac:dyDescent="0.25">
      <c r="C923" s="143">
        <v>916</v>
      </c>
      <c r="D923" s="144"/>
      <c r="E923" s="151"/>
      <c r="F923" s="145"/>
      <c r="G923" s="145"/>
      <c r="H923" s="146"/>
      <c r="I923" s="147"/>
      <c r="J923" s="153"/>
      <c r="K923" s="146"/>
      <c r="L923" s="148"/>
      <c r="M923" s="148"/>
      <c r="N923" s="179"/>
      <c r="O923" s="179"/>
      <c r="P923" s="145"/>
      <c r="Q923" s="149"/>
      <c r="R923" s="149"/>
      <c r="S923" s="152"/>
      <c r="T923" s="154"/>
    </row>
    <row r="924" spans="3:20" ht="18" customHeight="1" x14ac:dyDescent="0.25">
      <c r="C924" s="143">
        <v>917</v>
      </c>
      <c r="D924" s="144"/>
      <c r="E924" s="151"/>
      <c r="F924" s="145"/>
      <c r="G924" s="145"/>
      <c r="H924" s="146"/>
      <c r="I924" s="147"/>
      <c r="J924" s="153"/>
      <c r="K924" s="146"/>
      <c r="L924" s="148"/>
      <c r="M924" s="148"/>
      <c r="N924" s="179"/>
      <c r="O924" s="179"/>
      <c r="P924" s="145"/>
      <c r="Q924" s="149"/>
      <c r="R924" s="149"/>
      <c r="S924" s="152"/>
      <c r="T924" s="154"/>
    </row>
    <row r="925" spans="3:20" ht="18" customHeight="1" x14ac:dyDescent="0.25">
      <c r="C925" s="143">
        <v>918</v>
      </c>
      <c r="D925" s="144"/>
      <c r="E925" s="151"/>
      <c r="F925" s="145"/>
      <c r="G925" s="145"/>
      <c r="H925" s="146"/>
      <c r="I925" s="147"/>
      <c r="J925" s="153"/>
      <c r="K925" s="146"/>
      <c r="L925" s="148"/>
      <c r="M925" s="148"/>
      <c r="N925" s="179"/>
      <c r="O925" s="179"/>
      <c r="P925" s="145"/>
      <c r="Q925" s="149"/>
      <c r="R925" s="149"/>
      <c r="S925" s="152"/>
      <c r="T925" s="154"/>
    </row>
    <row r="926" spans="3:20" ht="18" customHeight="1" x14ac:dyDescent="0.25">
      <c r="C926" s="143">
        <v>919</v>
      </c>
      <c r="D926" s="144"/>
      <c r="E926" s="151"/>
      <c r="F926" s="145"/>
      <c r="G926" s="145"/>
      <c r="H926" s="146"/>
      <c r="I926" s="147"/>
      <c r="J926" s="153"/>
      <c r="K926" s="146"/>
      <c r="L926" s="148"/>
      <c r="M926" s="148"/>
      <c r="N926" s="179"/>
      <c r="O926" s="179"/>
      <c r="P926" s="145"/>
      <c r="Q926" s="149"/>
      <c r="R926" s="149"/>
      <c r="S926" s="152"/>
      <c r="T926" s="154"/>
    </row>
    <row r="927" spans="3:20" ht="18" customHeight="1" x14ac:dyDescent="0.25">
      <c r="C927" s="143">
        <v>920</v>
      </c>
      <c r="D927" s="144"/>
      <c r="E927" s="151"/>
      <c r="F927" s="145"/>
      <c r="G927" s="145"/>
      <c r="H927" s="146"/>
      <c r="I927" s="147"/>
      <c r="J927" s="153"/>
      <c r="K927" s="146"/>
      <c r="L927" s="148"/>
      <c r="M927" s="148"/>
      <c r="N927" s="179"/>
      <c r="O927" s="179"/>
      <c r="P927" s="145"/>
      <c r="Q927" s="149"/>
      <c r="R927" s="149"/>
      <c r="S927" s="152"/>
      <c r="T927" s="154"/>
    </row>
    <row r="928" spans="3:20" ht="18" customHeight="1" x14ac:dyDescent="0.25">
      <c r="C928" s="143">
        <v>921</v>
      </c>
      <c r="D928" s="144"/>
      <c r="E928" s="151"/>
      <c r="F928" s="145"/>
      <c r="G928" s="145"/>
      <c r="H928" s="146"/>
      <c r="I928" s="147"/>
      <c r="J928" s="153"/>
      <c r="K928" s="146"/>
      <c r="L928" s="148"/>
      <c r="M928" s="148"/>
      <c r="N928" s="179"/>
      <c r="O928" s="179"/>
      <c r="P928" s="145"/>
      <c r="Q928" s="149"/>
      <c r="R928" s="149"/>
      <c r="S928" s="152"/>
      <c r="T928" s="154"/>
    </row>
    <row r="929" spans="3:20" ht="18" customHeight="1" x14ac:dyDescent="0.25">
      <c r="C929" s="143">
        <v>922</v>
      </c>
      <c r="D929" s="144"/>
      <c r="E929" s="151"/>
      <c r="F929" s="145"/>
      <c r="G929" s="145"/>
      <c r="H929" s="146"/>
      <c r="I929" s="147"/>
      <c r="J929" s="153"/>
      <c r="K929" s="146"/>
      <c r="L929" s="148"/>
      <c r="M929" s="148"/>
      <c r="N929" s="179"/>
      <c r="O929" s="179"/>
      <c r="P929" s="145"/>
      <c r="Q929" s="149"/>
      <c r="R929" s="149"/>
      <c r="S929" s="152"/>
      <c r="T929" s="154"/>
    </row>
    <row r="930" spans="3:20" ht="18" customHeight="1" x14ac:dyDescent="0.25">
      <c r="C930" s="143">
        <v>923</v>
      </c>
      <c r="D930" s="144"/>
      <c r="E930" s="151"/>
      <c r="F930" s="145"/>
      <c r="G930" s="145"/>
      <c r="H930" s="146"/>
      <c r="I930" s="147"/>
      <c r="J930" s="153"/>
      <c r="K930" s="146"/>
      <c r="L930" s="148"/>
      <c r="M930" s="148"/>
      <c r="N930" s="179"/>
      <c r="O930" s="179"/>
      <c r="P930" s="145"/>
      <c r="Q930" s="149"/>
      <c r="R930" s="149"/>
      <c r="S930" s="152"/>
      <c r="T930" s="154"/>
    </row>
    <row r="931" spans="3:20" ht="18" customHeight="1" x14ac:dyDescent="0.25">
      <c r="C931" s="143">
        <v>924</v>
      </c>
      <c r="D931" s="144"/>
      <c r="E931" s="151"/>
      <c r="F931" s="145"/>
      <c r="G931" s="145"/>
      <c r="H931" s="146"/>
      <c r="I931" s="147"/>
      <c r="J931" s="153"/>
      <c r="K931" s="146"/>
      <c r="L931" s="148"/>
      <c r="M931" s="148"/>
      <c r="N931" s="179"/>
      <c r="O931" s="179"/>
      <c r="P931" s="145"/>
      <c r="Q931" s="149"/>
      <c r="R931" s="149"/>
      <c r="S931" s="152"/>
      <c r="T931" s="154"/>
    </row>
    <row r="932" spans="3:20" ht="18" customHeight="1" x14ac:dyDescent="0.25">
      <c r="C932" s="143">
        <v>925</v>
      </c>
      <c r="D932" s="144"/>
      <c r="E932" s="151"/>
      <c r="F932" s="145"/>
      <c r="G932" s="145"/>
      <c r="H932" s="146"/>
      <c r="I932" s="147"/>
      <c r="J932" s="153"/>
      <c r="K932" s="146"/>
      <c r="L932" s="148"/>
      <c r="M932" s="148"/>
      <c r="N932" s="179"/>
      <c r="O932" s="179"/>
      <c r="P932" s="145"/>
      <c r="Q932" s="149"/>
      <c r="R932" s="149"/>
      <c r="S932" s="152"/>
      <c r="T932" s="154"/>
    </row>
    <row r="933" spans="3:20" ht="18" customHeight="1" x14ac:dyDescent="0.25">
      <c r="C933" s="143">
        <v>926</v>
      </c>
      <c r="D933" s="144"/>
      <c r="E933" s="151"/>
      <c r="F933" s="145"/>
      <c r="G933" s="145"/>
      <c r="H933" s="146"/>
      <c r="I933" s="147"/>
      <c r="J933" s="153"/>
      <c r="K933" s="146"/>
      <c r="L933" s="148"/>
      <c r="M933" s="148"/>
      <c r="N933" s="179"/>
      <c r="O933" s="179"/>
      <c r="P933" s="145"/>
      <c r="Q933" s="149"/>
      <c r="R933" s="149"/>
      <c r="S933" s="152"/>
      <c r="T933" s="154"/>
    </row>
    <row r="934" spans="3:20" ht="18" customHeight="1" x14ac:dyDescent="0.25">
      <c r="C934" s="143">
        <v>927</v>
      </c>
      <c r="D934" s="144"/>
      <c r="E934" s="151"/>
      <c r="F934" s="145"/>
      <c r="G934" s="145"/>
      <c r="H934" s="146"/>
      <c r="I934" s="147"/>
      <c r="J934" s="153"/>
      <c r="K934" s="146"/>
      <c r="L934" s="148"/>
      <c r="M934" s="148"/>
      <c r="N934" s="179"/>
      <c r="O934" s="179"/>
      <c r="P934" s="145"/>
      <c r="Q934" s="149"/>
      <c r="R934" s="149"/>
      <c r="S934" s="152"/>
      <c r="T934" s="154"/>
    </row>
    <row r="935" spans="3:20" ht="18" customHeight="1" x14ac:dyDescent="0.25">
      <c r="C935" s="143">
        <v>928</v>
      </c>
      <c r="D935" s="144"/>
      <c r="E935" s="151"/>
      <c r="F935" s="145"/>
      <c r="G935" s="145"/>
      <c r="H935" s="146"/>
      <c r="I935" s="147"/>
      <c r="J935" s="153"/>
      <c r="K935" s="146"/>
      <c r="L935" s="148"/>
      <c r="M935" s="148"/>
      <c r="N935" s="179"/>
      <c r="O935" s="179"/>
      <c r="P935" s="145"/>
      <c r="Q935" s="149"/>
      <c r="R935" s="149"/>
      <c r="S935" s="152"/>
      <c r="T935" s="154"/>
    </row>
    <row r="936" spans="3:20" ht="18" customHeight="1" x14ac:dyDescent="0.25">
      <c r="C936" s="143">
        <v>929</v>
      </c>
      <c r="D936" s="144"/>
      <c r="E936" s="151"/>
      <c r="F936" s="145"/>
      <c r="G936" s="145"/>
      <c r="H936" s="146"/>
      <c r="I936" s="147"/>
      <c r="J936" s="153"/>
      <c r="K936" s="146"/>
      <c r="L936" s="148"/>
      <c r="M936" s="148"/>
      <c r="N936" s="179"/>
      <c r="O936" s="179"/>
      <c r="P936" s="145"/>
      <c r="Q936" s="149"/>
      <c r="R936" s="149"/>
      <c r="S936" s="152"/>
      <c r="T936" s="154"/>
    </row>
    <row r="937" spans="3:20" ht="18" customHeight="1" x14ac:dyDescent="0.25">
      <c r="C937" s="143">
        <v>930</v>
      </c>
      <c r="D937" s="144"/>
      <c r="E937" s="151"/>
      <c r="F937" s="145"/>
      <c r="G937" s="145"/>
      <c r="H937" s="146"/>
      <c r="I937" s="147"/>
      <c r="J937" s="153"/>
      <c r="K937" s="146"/>
      <c r="L937" s="148"/>
      <c r="M937" s="148"/>
      <c r="N937" s="179"/>
      <c r="O937" s="179"/>
      <c r="P937" s="145"/>
      <c r="Q937" s="149"/>
      <c r="R937" s="149"/>
      <c r="S937" s="152"/>
      <c r="T937" s="154"/>
    </row>
    <row r="938" spans="3:20" ht="18" customHeight="1" x14ac:dyDescent="0.25">
      <c r="C938" s="143">
        <v>931</v>
      </c>
      <c r="D938" s="144"/>
      <c r="E938" s="151"/>
      <c r="F938" s="145"/>
      <c r="G938" s="145"/>
      <c r="H938" s="146"/>
      <c r="I938" s="147"/>
      <c r="J938" s="153"/>
      <c r="K938" s="146"/>
      <c r="L938" s="148"/>
      <c r="M938" s="148"/>
      <c r="N938" s="179"/>
      <c r="O938" s="179"/>
      <c r="P938" s="145"/>
      <c r="Q938" s="149"/>
      <c r="R938" s="149"/>
      <c r="S938" s="152"/>
      <c r="T938" s="154"/>
    </row>
    <row r="939" spans="3:20" ht="18" customHeight="1" x14ac:dyDescent="0.25">
      <c r="C939" s="143">
        <v>932</v>
      </c>
      <c r="D939" s="144"/>
      <c r="E939" s="151"/>
      <c r="F939" s="145"/>
      <c r="G939" s="145"/>
      <c r="H939" s="146"/>
      <c r="I939" s="147"/>
      <c r="J939" s="153"/>
      <c r="K939" s="146"/>
      <c r="L939" s="148"/>
      <c r="M939" s="148"/>
      <c r="N939" s="179"/>
      <c r="O939" s="179"/>
      <c r="P939" s="145"/>
      <c r="Q939" s="149"/>
      <c r="R939" s="149"/>
      <c r="S939" s="152"/>
      <c r="T939" s="154"/>
    </row>
    <row r="940" spans="3:20" ht="18" customHeight="1" x14ac:dyDescent="0.25">
      <c r="C940" s="143">
        <v>933</v>
      </c>
      <c r="D940" s="144"/>
      <c r="E940" s="151"/>
      <c r="F940" s="145"/>
      <c r="G940" s="145"/>
      <c r="H940" s="146"/>
      <c r="I940" s="147"/>
      <c r="J940" s="153"/>
      <c r="K940" s="146"/>
      <c r="L940" s="148"/>
      <c r="M940" s="148"/>
      <c r="N940" s="179"/>
      <c r="O940" s="179"/>
      <c r="P940" s="145"/>
      <c r="Q940" s="149"/>
      <c r="R940" s="149"/>
      <c r="S940" s="152"/>
      <c r="T940" s="154"/>
    </row>
    <row r="941" spans="3:20" ht="18" customHeight="1" x14ac:dyDescent="0.25">
      <c r="C941" s="143">
        <v>934</v>
      </c>
      <c r="D941" s="144"/>
      <c r="E941" s="151"/>
      <c r="F941" s="145"/>
      <c r="G941" s="145"/>
      <c r="H941" s="146"/>
      <c r="I941" s="147"/>
      <c r="J941" s="153"/>
      <c r="K941" s="146"/>
      <c r="L941" s="148"/>
      <c r="M941" s="148"/>
      <c r="N941" s="179"/>
      <c r="O941" s="179"/>
      <c r="P941" s="145"/>
      <c r="Q941" s="149"/>
      <c r="R941" s="149"/>
      <c r="S941" s="152"/>
      <c r="T941" s="154"/>
    </row>
    <row r="942" spans="3:20" ht="18" customHeight="1" x14ac:dyDescent="0.25">
      <c r="C942" s="143">
        <v>935</v>
      </c>
      <c r="D942" s="144"/>
      <c r="E942" s="151"/>
      <c r="F942" s="145"/>
      <c r="G942" s="145"/>
      <c r="H942" s="146"/>
      <c r="I942" s="147"/>
      <c r="J942" s="153"/>
      <c r="K942" s="146"/>
      <c r="L942" s="148"/>
      <c r="M942" s="148"/>
      <c r="N942" s="179"/>
      <c r="O942" s="179"/>
      <c r="P942" s="145"/>
      <c r="Q942" s="149"/>
      <c r="R942" s="149"/>
      <c r="S942" s="152"/>
      <c r="T942" s="154"/>
    </row>
    <row r="943" spans="3:20" ht="18" customHeight="1" x14ac:dyDescent="0.25">
      <c r="C943" s="143">
        <v>936</v>
      </c>
      <c r="D943" s="144"/>
      <c r="E943" s="151"/>
      <c r="F943" s="145"/>
      <c r="G943" s="145"/>
      <c r="H943" s="146"/>
      <c r="I943" s="147"/>
      <c r="J943" s="153"/>
      <c r="K943" s="146"/>
      <c r="L943" s="148"/>
      <c r="M943" s="148"/>
      <c r="N943" s="179"/>
      <c r="O943" s="179"/>
      <c r="P943" s="145"/>
      <c r="Q943" s="149"/>
      <c r="R943" s="149"/>
      <c r="S943" s="152"/>
      <c r="T943" s="154"/>
    </row>
    <row r="944" spans="3:20" ht="18" customHeight="1" x14ac:dyDescent="0.25">
      <c r="C944" s="143">
        <v>937</v>
      </c>
      <c r="D944" s="144"/>
      <c r="E944" s="151"/>
      <c r="F944" s="145"/>
      <c r="G944" s="145"/>
      <c r="H944" s="146"/>
      <c r="I944" s="147"/>
      <c r="J944" s="153"/>
      <c r="K944" s="146"/>
      <c r="L944" s="148"/>
      <c r="M944" s="148"/>
      <c r="N944" s="179"/>
      <c r="O944" s="179"/>
      <c r="P944" s="145"/>
      <c r="Q944" s="149"/>
      <c r="R944" s="149"/>
      <c r="S944" s="152"/>
      <c r="T944" s="154"/>
    </row>
    <row r="945" spans="3:20" ht="18" customHeight="1" x14ac:dyDescent="0.25">
      <c r="C945" s="143">
        <v>938</v>
      </c>
      <c r="D945" s="144"/>
      <c r="E945" s="151"/>
      <c r="F945" s="145"/>
      <c r="G945" s="145"/>
      <c r="H945" s="146"/>
      <c r="I945" s="147"/>
      <c r="J945" s="153"/>
      <c r="K945" s="146"/>
      <c r="L945" s="148"/>
      <c r="M945" s="148"/>
      <c r="N945" s="179"/>
      <c r="O945" s="179"/>
      <c r="P945" s="145"/>
      <c r="Q945" s="149"/>
      <c r="R945" s="149"/>
      <c r="S945" s="152"/>
      <c r="T945" s="154"/>
    </row>
    <row r="946" spans="3:20" ht="18" customHeight="1" x14ac:dyDescent="0.25">
      <c r="C946" s="143">
        <v>939</v>
      </c>
      <c r="D946" s="144"/>
      <c r="E946" s="151"/>
      <c r="F946" s="145"/>
      <c r="G946" s="145"/>
      <c r="H946" s="146"/>
      <c r="I946" s="147"/>
      <c r="J946" s="153"/>
      <c r="K946" s="146"/>
      <c r="L946" s="148"/>
      <c r="M946" s="148"/>
      <c r="N946" s="179"/>
      <c r="O946" s="179"/>
      <c r="P946" s="145"/>
      <c r="Q946" s="149"/>
      <c r="R946" s="149"/>
      <c r="S946" s="152"/>
      <c r="T946" s="154"/>
    </row>
    <row r="947" spans="3:20" ht="18" customHeight="1" x14ac:dyDescent="0.25">
      <c r="C947" s="143">
        <v>940</v>
      </c>
      <c r="D947" s="144"/>
      <c r="E947" s="151"/>
      <c r="F947" s="145"/>
      <c r="G947" s="145"/>
      <c r="H947" s="146"/>
      <c r="I947" s="147"/>
      <c r="J947" s="153"/>
      <c r="K947" s="146"/>
      <c r="L947" s="148"/>
      <c r="M947" s="148"/>
      <c r="N947" s="179"/>
      <c r="O947" s="179"/>
      <c r="P947" s="145"/>
      <c r="Q947" s="149"/>
      <c r="R947" s="149"/>
      <c r="S947" s="152"/>
      <c r="T947" s="154"/>
    </row>
    <row r="948" spans="3:20" ht="18" customHeight="1" x14ac:dyDescent="0.25">
      <c r="C948" s="143">
        <v>941</v>
      </c>
      <c r="D948" s="144"/>
      <c r="E948" s="151"/>
      <c r="F948" s="145"/>
      <c r="G948" s="145"/>
      <c r="H948" s="146"/>
      <c r="I948" s="147"/>
      <c r="J948" s="153"/>
      <c r="K948" s="146"/>
      <c r="L948" s="148"/>
      <c r="M948" s="148"/>
      <c r="N948" s="179"/>
      <c r="O948" s="179"/>
      <c r="P948" s="145"/>
      <c r="Q948" s="149"/>
      <c r="R948" s="149"/>
      <c r="S948" s="152"/>
      <c r="T948" s="154"/>
    </row>
    <row r="949" spans="3:20" ht="18" customHeight="1" x14ac:dyDescent="0.25">
      <c r="C949" s="143">
        <v>942</v>
      </c>
      <c r="D949" s="144"/>
      <c r="E949" s="151"/>
      <c r="F949" s="145"/>
      <c r="G949" s="145"/>
      <c r="H949" s="146"/>
      <c r="I949" s="147"/>
      <c r="J949" s="153"/>
      <c r="K949" s="146"/>
      <c r="L949" s="148"/>
      <c r="M949" s="148"/>
      <c r="N949" s="179"/>
      <c r="O949" s="179"/>
      <c r="P949" s="145"/>
      <c r="Q949" s="149"/>
      <c r="R949" s="149"/>
      <c r="S949" s="152"/>
      <c r="T949" s="154"/>
    </row>
    <row r="950" spans="3:20" ht="18" customHeight="1" x14ac:dyDescent="0.25">
      <c r="C950" s="143">
        <v>943</v>
      </c>
      <c r="D950" s="144"/>
      <c r="E950" s="151"/>
      <c r="F950" s="145"/>
      <c r="G950" s="145"/>
      <c r="H950" s="146"/>
      <c r="I950" s="147"/>
      <c r="J950" s="153"/>
      <c r="K950" s="146"/>
      <c r="L950" s="148"/>
      <c r="M950" s="148"/>
      <c r="N950" s="179"/>
      <c r="O950" s="179"/>
      <c r="P950" s="145"/>
      <c r="Q950" s="149"/>
      <c r="R950" s="149"/>
      <c r="S950" s="152"/>
      <c r="T950" s="154"/>
    </row>
    <row r="951" spans="3:20" ht="18" customHeight="1" x14ac:dyDescent="0.25">
      <c r="C951" s="143">
        <v>944</v>
      </c>
      <c r="D951" s="144"/>
      <c r="E951" s="151"/>
      <c r="F951" s="145"/>
      <c r="G951" s="145"/>
      <c r="H951" s="146"/>
      <c r="I951" s="147"/>
      <c r="J951" s="153"/>
      <c r="K951" s="146"/>
      <c r="L951" s="148"/>
      <c r="M951" s="148"/>
      <c r="N951" s="179"/>
      <c r="O951" s="179"/>
      <c r="P951" s="145"/>
      <c r="Q951" s="149"/>
      <c r="R951" s="149"/>
      <c r="S951" s="152"/>
      <c r="T951" s="154"/>
    </row>
    <row r="952" spans="3:20" ht="18" customHeight="1" x14ac:dyDescent="0.25">
      <c r="C952" s="143">
        <v>945</v>
      </c>
      <c r="D952" s="144"/>
      <c r="E952" s="151"/>
      <c r="F952" s="145"/>
      <c r="G952" s="145"/>
      <c r="H952" s="146"/>
      <c r="I952" s="147"/>
      <c r="J952" s="153"/>
      <c r="K952" s="146"/>
      <c r="L952" s="148"/>
      <c r="M952" s="148"/>
      <c r="N952" s="179"/>
      <c r="O952" s="179"/>
      <c r="P952" s="145"/>
      <c r="Q952" s="149"/>
      <c r="R952" s="149"/>
      <c r="S952" s="152"/>
      <c r="T952" s="154"/>
    </row>
    <row r="953" spans="3:20" ht="18" customHeight="1" x14ac:dyDescent="0.25">
      <c r="C953" s="143">
        <v>946</v>
      </c>
      <c r="D953" s="144"/>
      <c r="E953" s="151"/>
      <c r="F953" s="145"/>
      <c r="G953" s="145"/>
      <c r="H953" s="146"/>
      <c r="I953" s="147"/>
      <c r="J953" s="153"/>
      <c r="K953" s="146"/>
      <c r="L953" s="148"/>
      <c r="M953" s="148"/>
      <c r="N953" s="179"/>
      <c r="O953" s="179"/>
      <c r="P953" s="145"/>
      <c r="Q953" s="149"/>
      <c r="R953" s="149"/>
      <c r="S953" s="152"/>
      <c r="T953" s="154"/>
    </row>
    <row r="954" spans="3:20" ht="18" customHeight="1" x14ac:dyDescent="0.25">
      <c r="C954" s="143">
        <v>947</v>
      </c>
      <c r="D954" s="144"/>
      <c r="E954" s="151"/>
      <c r="F954" s="145"/>
      <c r="G954" s="145"/>
      <c r="H954" s="146"/>
      <c r="I954" s="147"/>
      <c r="J954" s="153"/>
      <c r="K954" s="146"/>
      <c r="L954" s="148"/>
      <c r="M954" s="148"/>
      <c r="N954" s="179"/>
      <c r="O954" s="179"/>
      <c r="P954" s="145"/>
      <c r="Q954" s="149"/>
      <c r="R954" s="149"/>
      <c r="S954" s="152"/>
      <c r="T954" s="154"/>
    </row>
    <row r="955" spans="3:20" ht="18" customHeight="1" x14ac:dyDescent="0.25">
      <c r="C955" s="143">
        <v>948</v>
      </c>
      <c r="D955" s="144"/>
      <c r="E955" s="151"/>
      <c r="F955" s="145"/>
      <c r="G955" s="145"/>
      <c r="H955" s="146"/>
      <c r="I955" s="147"/>
      <c r="J955" s="153"/>
      <c r="K955" s="146"/>
      <c r="L955" s="148"/>
      <c r="M955" s="148"/>
      <c r="N955" s="179"/>
      <c r="O955" s="179"/>
      <c r="P955" s="145"/>
      <c r="Q955" s="149"/>
      <c r="R955" s="149"/>
      <c r="S955" s="152"/>
      <c r="T955" s="154"/>
    </row>
    <row r="956" spans="3:20" ht="18" customHeight="1" x14ac:dyDescent="0.25">
      <c r="C956" s="143">
        <v>949</v>
      </c>
      <c r="D956" s="144"/>
      <c r="E956" s="151"/>
      <c r="F956" s="145"/>
      <c r="G956" s="145"/>
      <c r="H956" s="146"/>
      <c r="I956" s="147"/>
      <c r="J956" s="153"/>
      <c r="K956" s="146"/>
      <c r="L956" s="148"/>
      <c r="M956" s="148"/>
      <c r="N956" s="179"/>
      <c r="O956" s="179"/>
      <c r="P956" s="145"/>
      <c r="Q956" s="149"/>
      <c r="R956" s="149"/>
      <c r="S956" s="152"/>
      <c r="T956" s="154"/>
    </row>
    <row r="957" spans="3:20" ht="18" customHeight="1" x14ac:dyDescent="0.25">
      <c r="C957" s="143">
        <v>950</v>
      </c>
      <c r="D957" s="144"/>
      <c r="E957" s="151"/>
      <c r="F957" s="145"/>
      <c r="G957" s="145"/>
      <c r="H957" s="146"/>
      <c r="I957" s="147"/>
      <c r="J957" s="153"/>
      <c r="K957" s="146"/>
      <c r="L957" s="148"/>
      <c r="M957" s="148"/>
      <c r="N957" s="179"/>
      <c r="O957" s="179"/>
      <c r="P957" s="145"/>
      <c r="Q957" s="149"/>
      <c r="R957" s="149"/>
      <c r="S957" s="152"/>
      <c r="T957" s="154"/>
    </row>
    <row r="958" spans="3:20" ht="18" customHeight="1" x14ac:dyDescent="0.25">
      <c r="C958" s="143">
        <v>951</v>
      </c>
      <c r="D958" s="144"/>
      <c r="E958" s="151"/>
      <c r="F958" s="145"/>
      <c r="G958" s="145"/>
      <c r="H958" s="146"/>
      <c r="I958" s="147"/>
      <c r="J958" s="153"/>
      <c r="K958" s="146"/>
      <c r="L958" s="148"/>
      <c r="M958" s="148"/>
      <c r="N958" s="179"/>
      <c r="O958" s="179"/>
      <c r="P958" s="145"/>
      <c r="Q958" s="149"/>
      <c r="R958" s="149"/>
      <c r="S958" s="152"/>
      <c r="T958" s="154"/>
    </row>
    <row r="959" spans="3:20" ht="18" customHeight="1" x14ac:dyDescent="0.25">
      <c r="C959" s="143">
        <v>952</v>
      </c>
      <c r="D959" s="144"/>
      <c r="E959" s="151"/>
      <c r="F959" s="145"/>
      <c r="G959" s="145"/>
      <c r="H959" s="146"/>
      <c r="I959" s="147"/>
      <c r="J959" s="153"/>
      <c r="K959" s="146"/>
      <c r="L959" s="148"/>
      <c r="M959" s="148"/>
      <c r="N959" s="179"/>
      <c r="O959" s="179"/>
      <c r="P959" s="145"/>
      <c r="Q959" s="149"/>
      <c r="R959" s="149"/>
      <c r="S959" s="152"/>
      <c r="T959" s="154"/>
    </row>
    <row r="960" spans="3:20" ht="18" customHeight="1" x14ac:dyDescent="0.25">
      <c r="C960" s="143">
        <v>953</v>
      </c>
      <c r="D960" s="144"/>
      <c r="E960" s="151"/>
      <c r="F960" s="145"/>
      <c r="G960" s="145"/>
      <c r="H960" s="146"/>
      <c r="I960" s="147"/>
      <c r="J960" s="153"/>
      <c r="K960" s="146"/>
      <c r="L960" s="148"/>
      <c r="M960" s="148"/>
      <c r="N960" s="179"/>
      <c r="O960" s="179"/>
      <c r="P960" s="145"/>
      <c r="Q960" s="149"/>
      <c r="R960" s="149"/>
      <c r="S960" s="152"/>
      <c r="T960" s="154"/>
    </row>
    <row r="961" spans="3:20" ht="18" customHeight="1" x14ac:dyDescent="0.25">
      <c r="C961" s="143">
        <v>954</v>
      </c>
      <c r="D961" s="144"/>
      <c r="E961" s="151"/>
      <c r="F961" s="145"/>
      <c r="G961" s="145"/>
      <c r="H961" s="146"/>
      <c r="I961" s="147"/>
      <c r="J961" s="153"/>
      <c r="K961" s="146"/>
      <c r="L961" s="148"/>
      <c r="M961" s="148"/>
      <c r="N961" s="179"/>
      <c r="O961" s="179"/>
      <c r="P961" s="145"/>
      <c r="Q961" s="149"/>
      <c r="R961" s="149"/>
      <c r="S961" s="152"/>
      <c r="T961" s="154"/>
    </row>
    <row r="962" spans="3:20" ht="18" customHeight="1" x14ac:dyDescent="0.25">
      <c r="C962" s="143">
        <v>955</v>
      </c>
      <c r="D962" s="144"/>
      <c r="E962" s="151"/>
      <c r="F962" s="145"/>
      <c r="G962" s="145"/>
      <c r="H962" s="146"/>
      <c r="I962" s="147"/>
      <c r="J962" s="153"/>
      <c r="K962" s="146"/>
      <c r="L962" s="148"/>
      <c r="M962" s="148"/>
      <c r="N962" s="179"/>
      <c r="O962" s="179"/>
      <c r="P962" s="145"/>
      <c r="Q962" s="149"/>
      <c r="R962" s="149"/>
      <c r="S962" s="152"/>
      <c r="T962" s="154"/>
    </row>
    <row r="963" spans="3:20" ht="18" customHeight="1" x14ac:dyDescent="0.25">
      <c r="C963" s="143">
        <v>956</v>
      </c>
      <c r="D963" s="144"/>
      <c r="E963" s="151"/>
      <c r="F963" s="145"/>
      <c r="G963" s="145"/>
      <c r="H963" s="146"/>
      <c r="I963" s="147"/>
      <c r="J963" s="153"/>
      <c r="K963" s="146"/>
      <c r="L963" s="148"/>
      <c r="M963" s="148"/>
      <c r="N963" s="179"/>
      <c r="O963" s="179"/>
      <c r="P963" s="145"/>
      <c r="Q963" s="149"/>
      <c r="R963" s="149"/>
      <c r="S963" s="152"/>
      <c r="T963" s="154"/>
    </row>
    <row r="964" spans="3:20" ht="18" customHeight="1" x14ac:dyDescent="0.25">
      <c r="C964" s="143">
        <v>957</v>
      </c>
      <c r="D964" s="144"/>
      <c r="E964" s="151"/>
      <c r="F964" s="145"/>
      <c r="G964" s="145"/>
      <c r="H964" s="146"/>
      <c r="I964" s="147"/>
      <c r="J964" s="153"/>
      <c r="K964" s="146"/>
      <c r="L964" s="148"/>
      <c r="M964" s="148"/>
      <c r="N964" s="179"/>
      <c r="O964" s="179"/>
      <c r="P964" s="145"/>
      <c r="Q964" s="149"/>
      <c r="R964" s="149"/>
      <c r="S964" s="152"/>
      <c r="T964" s="154"/>
    </row>
    <row r="965" spans="3:20" ht="18" customHeight="1" x14ac:dyDescent="0.25">
      <c r="C965" s="143">
        <v>958</v>
      </c>
      <c r="D965" s="144"/>
      <c r="E965" s="151"/>
      <c r="F965" s="145"/>
      <c r="G965" s="145"/>
      <c r="H965" s="146"/>
      <c r="I965" s="147"/>
      <c r="J965" s="153"/>
      <c r="K965" s="146"/>
      <c r="L965" s="148"/>
      <c r="M965" s="148"/>
      <c r="N965" s="179"/>
      <c r="O965" s="179"/>
      <c r="P965" s="145"/>
      <c r="Q965" s="149"/>
      <c r="R965" s="149"/>
      <c r="S965" s="152"/>
      <c r="T965" s="154"/>
    </row>
    <row r="966" spans="3:20" ht="18" customHeight="1" x14ac:dyDescent="0.25">
      <c r="C966" s="143">
        <v>959</v>
      </c>
      <c r="D966" s="144"/>
      <c r="E966" s="151"/>
      <c r="F966" s="145"/>
      <c r="G966" s="145"/>
      <c r="H966" s="146"/>
      <c r="I966" s="147"/>
      <c r="J966" s="153"/>
      <c r="K966" s="146"/>
      <c r="L966" s="148"/>
      <c r="M966" s="148"/>
      <c r="N966" s="179"/>
      <c r="O966" s="179"/>
      <c r="P966" s="145"/>
      <c r="Q966" s="149"/>
      <c r="R966" s="149"/>
      <c r="S966" s="152"/>
      <c r="T966" s="154"/>
    </row>
    <row r="967" spans="3:20" ht="18" customHeight="1" x14ac:dyDescent="0.25">
      <c r="C967" s="143">
        <v>960</v>
      </c>
      <c r="D967" s="144"/>
      <c r="E967" s="151"/>
      <c r="F967" s="145"/>
      <c r="G967" s="145"/>
      <c r="H967" s="146"/>
      <c r="I967" s="147"/>
      <c r="J967" s="153"/>
      <c r="K967" s="146"/>
      <c r="L967" s="148"/>
      <c r="M967" s="148"/>
      <c r="N967" s="179"/>
      <c r="O967" s="179"/>
      <c r="P967" s="145"/>
      <c r="Q967" s="149"/>
      <c r="R967" s="149"/>
      <c r="S967" s="152"/>
      <c r="T967" s="154"/>
    </row>
    <row r="968" spans="3:20" ht="18" customHeight="1" x14ac:dyDescent="0.25">
      <c r="C968" s="143">
        <v>961</v>
      </c>
      <c r="D968" s="144"/>
      <c r="E968" s="151"/>
      <c r="F968" s="145"/>
      <c r="G968" s="145"/>
      <c r="H968" s="146"/>
      <c r="I968" s="147"/>
      <c r="J968" s="153"/>
      <c r="K968" s="146"/>
      <c r="L968" s="148"/>
      <c r="M968" s="148"/>
      <c r="N968" s="179"/>
      <c r="O968" s="179"/>
      <c r="P968" s="145"/>
      <c r="Q968" s="149"/>
      <c r="R968" s="149"/>
      <c r="S968" s="152"/>
      <c r="T968" s="154"/>
    </row>
    <row r="969" spans="3:20" ht="18" customHeight="1" x14ac:dyDescent="0.25">
      <c r="C969" s="143">
        <v>962</v>
      </c>
      <c r="D969" s="144"/>
      <c r="E969" s="151"/>
      <c r="F969" s="145"/>
      <c r="G969" s="145"/>
      <c r="H969" s="146"/>
      <c r="I969" s="147"/>
      <c r="J969" s="153"/>
      <c r="K969" s="146"/>
      <c r="L969" s="148"/>
      <c r="M969" s="148"/>
      <c r="N969" s="179"/>
      <c r="O969" s="179"/>
      <c r="P969" s="145"/>
      <c r="Q969" s="149"/>
      <c r="R969" s="149"/>
      <c r="S969" s="152"/>
      <c r="T969" s="154"/>
    </row>
    <row r="970" spans="3:20" ht="18" customHeight="1" x14ac:dyDescent="0.25">
      <c r="C970" s="143">
        <v>963</v>
      </c>
      <c r="D970" s="144"/>
      <c r="E970" s="151"/>
      <c r="F970" s="145"/>
      <c r="G970" s="145"/>
      <c r="H970" s="146"/>
      <c r="I970" s="147"/>
      <c r="J970" s="153"/>
      <c r="K970" s="146"/>
      <c r="L970" s="148"/>
      <c r="M970" s="148"/>
      <c r="N970" s="179"/>
      <c r="O970" s="179"/>
      <c r="P970" s="145"/>
      <c r="Q970" s="149"/>
      <c r="R970" s="149"/>
      <c r="S970" s="152"/>
      <c r="T970" s="154"/>
    </row>
    <row r="971" spans="3:20" ht="18" customHeight="1" x14ac:dyDescent="0.25">
      <c r="C971" s="143">
        <v>964</v>
      </c>
      <c r="D971" s="144"/>
      <c r="E971" s="151"/>
      <c r="F971" s="145"/>
      <c r="G971" s="145"/>
      <c r="H971" s="146"/>
      <c r="I971" s="147"/>
      <c r="J971" s="153"/>
      <c r="K971" s="146"/>
      <c r="L971" s="148"/>
      <c r="M971" s="148"/>
      <c r="N971" s="179"/>
      <c r="O971" s="179"/>
      <c r="P971" s="145"/>
      <c r="Q971" s="149"/>
      <c r="R971" s="149"/>
      <c r="S971" s="152"/>
      <c r="T971" s="154"/>
    </row>
    <row r="972" spans="3:20" ht="18" customHeight="1" x14ac:dyDescent="0.25">
      <c r="C972" s="143">
        <v>965</v>
      </c>
      <c r="D972" s="144"/>
      <c r="E972" s="151"/>
      <c r="F972" s="145"/>
      <c r="G972" s="145"/>
      <c r="H972" s="146"/>
      <c r="I972" s="147"/>
      <c r="J972" s="153"/>
      <c r="K972" s="146"/>
      <c r="L972" s="148"/>
      <c r="M972" s="148"/>
      <c r="N972" s="179"/>
      <c r="O972" s="179"/>
      <c r="P972" s="145"/>
      <c r="Q972" s="149"/>
      <c r="R972" s="149"/>
      <c r="S972" s="152"/>
      <c r="T972" s="154"/>
    </row>
    <row r="973" spans="3:20" ht="18" customHeight="1" x14ac:dyDescent="0.25">
      <c r="C973" s="143">
        <v>966</v>
      </c>
      <c r="D973" s="144"/>
      <c r="E973" s="151"/>
      <c r="F973" s="145"/>
      <c r="G973" s="145"/>
      <c r="H973" s="146"/>
      <c r="I973" s="147"/>
      <c r="J973" s="153"/>
      <c r="K973" s="146"/>
      <c r="L973" s="148"/>
      <c r="M973" s="148"/>
      <c r="N973" s="179"/>
      <c r="O973" s="179"/>
      <c r="P973" s="145"/>
      <c r="Q973" s="149"/>
      <c r="R973" s="149"/>
      <c r="S973" s="152"/>
      <c r="T973" s="154"/>
    </row>
    <row r="974" spans="3:20" ht="18" customHeight="1" x14ac:dyDescent="0.25">
      <c r="C974" s="143">
        <v>967</v>
      </c>
      <c r="D974" s="144"/>
      <c r="E974" s="151"/>
      <c r="F974" s="145"/>
      <c r="G974" s="145"/>
      <c r="H974" s="146"/>
      <c r="I974" s="147"/>
      <c r="J974" s="153"/>
      <c r="K974" s="146"/>
      <c r="L974" s="148"/>
      <c r="M974" s="148"/>
      <c r="N974" s="179"/>
      <c r="O974" s="179"/>
      <c r="P974" s="145"/>
      <c r="Q974" s="149"/>
      <c r="R974" s="149"/>
      <c r="S974" s="152"/>
      <c r="T974" s="154"/>
    </row>
    <row r="975" spans="3:20" ht="18" customHeight="1" x14ac:dyDescent="0.25">
      <c r="C975" s="143">
        <v>968</v>
      </c>
      <c r="D975" s="144"/>
      <c r="E975" s="151"/>
      <c r="F975" s="145"/>
      <c r="G975" s="145"/>
      <c r="H975" s="146"/>
      <c r="I975" s="147"/>
      <c r="J975" s="153"/>
      <c r="K975" s="146"/>
      <c r="L975" s="148"/>
      <c r="M975" s="148"/>
      <c r="N975" s="179"/>
      <c r="O975" s="179"/>
      <c r="P975" s="145"/>
      <c r="Q975" s="149"/>
      <c r="R975" s="149"/>
      <c r="S975" s="152"/>
      <c r="T975" s="154"/>
    </row>
    <row r="976" spans="3:20" ht="18" customHeight="1" x14ac:dyDescent="0.25">
      <c r="C976" s="143">
        <v>969</v>
      </c>
      <c r="D976" s="144"/>
      <c r="E976" s="151"/>
      <c r="F976" s="145"/>
      <c r="G976" s="145"/>
      <c r="H976" s="146"/>
      <c r="I976" s="147"/>
      <c r="J976" s="153"/>
      <c r="K976" s="146"/>
      <c r="L976" s="148"/>
      <c r="M976" s="148"/>
      <c r="N976" s="179"/>
      <c r="O976" s="179"/>
      <c r="P976" s="145"/>
      <c r="Q976" s="149"/>
      <c r="R976" s="149"/>
      <c r="S976" s="152"/>
      <c r="T976" s="154"/>
    </row>
    <row r="977" spans="3:20" ht="18" customHeight="1" x14ac:dyDescent="0.25">
      <c r="C977" s="143">
        <v>970</v>
      </c>
      <c r="D977" s="144"/>
      <c r="E977" s="151"/>
      <c r="F977" s="145"/>
      <c r="G977" s="145"/>
      <c r="H977" s="146"/>
      <c r="I977" s="147"/>
      <c r="J977" s="153"/>
      <c r="K977" s="146"/>
      <c r="L977" s="148"/>
      <c r="M977" s="148"/>
      <c r="N977" s="179"/>
      <c r="O977" s="179"/>
      <c r="P977" s="145"/>
      <c r="Q977" s="149"/>
      <c r="R977" s="149"/>
      <c r="S977" s="152"/>
      <c r="T977" s="154"/>
    </row>
    <row r="978" spans="3:20" ht="18" customHeight="1" x14ac:dyDescent="0.25">
      <c r="C978" s="143">
        <v>971</v>
      </c>
      <c r="D978" s="144"/>
      <c r="E978" s="151"/>
      <c r="F978" s="145"/>
      <c r="G978" s="145"/>
      <c r="H978" s="146"/>
      <c r="I978" s="147"/>
      <c r="J978" s="153"/>
      <c r="K978" s="146"/>
      <c r="L978" s="148"/>
      <c r="M978" s="148"/>
      <c r="N978" s="179"/>
      <c r="O978" s="179"/>
      <c r="P978" s="145"/>
      <c r="Q978" s="149"/>
      <c r="R978" s="149"/>
      <c r="S978" s="152"/>
      <c r="T978" s="154"/>
    </row>
    <row r="979" spans="3:20" ht="18" customHeight="1" x14ac:dyDescent="0.25">
      <c r="C979" s="143">
        <v>972</v>
      </c>
      <c r="D979" s="144"/>
      <c r="E979" s="151"/>
      <c r="F979" s="145"/>
      <c r="G979" s="145"/>
      <c r="H979" s="146"/>
      <c r="I979" s="147"/>
      <c r="J979" s="153"/>
      <c r="K979" s="146"/>
      <c r="L979" s="148"/>
      <c r="M979" s="148"/>
      <c r="N979" s="179"/>
      <c r="O979" s="179"/>
      <c r="P979" s="145"/>
      <c r="Q979" s="149"/>
      <c r="R979" s="149"/>
      <c r="S979" s="152"/>
      <c r="T979" s="154"/>
    </row>
    <row r="980" spans="3:20" ht="18" customHeight="1" x14ac:dyDescent="0.25">
      <c r="C980" s="143">
        <v>973</v>
      </c>
      <c r="D980" s="144"/>
      <c r="E980" s="151"/>
      <c r="F980" s="145"/>
      <c r="G980" s="145"/>
      <c r="H980" s="146"/>
      <c r="I980" s="147"/>
      <c r="J980" s="153"/>
      <c r="K980" s="146"/>
      <c r="L980" s="148"/>
      <c r="M980" s="148"/>
      <c r="N980" s="179"/>
      <c r="O980" s="179"/>
      <c r="P980" s="145"/>
      <c r="Q980" s="149"/>
      <c r="R980" s="149"/>
      <c r="S980" s="152"/>
      <c r="T980" s="154"/>
    </row>
    <row r="981" spans="3:20" ht="18" customHeight="1" x14ac:dyDescent="0.25">
      <c r="C981" s="143">
        <v>974</v>
      </c>
      <c r="D981" s="144"/>
      <c r="E981" s="151"/>
      <c r="F981" s="145"/>
      <c r="G981" s="145"/>
      <c r="H981" s="146"/>
      <c r="I981" s="147"/>
      <c r="J981" s="153"/>
      <c r="K981" s="146"/>
      <c r="L981" s="148"/>
      <c r="M981" s="148"/>
      <c r="N981" s="179"/>
      <c r="O981" s="179"/>
      <c r="P981" s="145"/>
      <c r="Q981" s="149"/>
      <c r="R981" s="149"/>
      <c r="S981" s="152"/>
      <c r="T981" s="154"/>
    </row>
    <row r="982" spans="3:20" ht="18" customHeight="1" x14ac:dyDescent="0.25">
      <c r="C982" s="143">
        <v>975</v>
      </c>
      <c r="D982" s="144"/>
      <c r="E982" s="151"/>
      <c r="F982" s="145"/>
      <c r="G982" s="145"/>
      <c r="H982" s="146"/>
      <c r="I982" s="147"/>
      <c r="J982" s="153"/>
      <c r="K982" s="146"/>
      <c r="L982" s="148"/>
      <c r="M982" s="148"/>
      <c r="N982" s="179"/>
      <c r="O982" s="179"/>
      <c r="P982" s="145"/>
      <c r="Q982" s="149"/>
      <c r="R982" s="149"/>
      <c r="S982" s="152"/>
      <c r="T982" s="154"/>
    </row>
    <row r="983" spans="3:20" ht="18" customHeight="1" x14ac:dyDescent="0.25">
      <c r="C983" s="143">
        <v>976</v>
      </c>
      <c r="D983" s="144"/>
      <c r="E983" s="151"/>
      <c r="F983" s="145"/>
      <c r="G983" s="145"/>
      <c r="H983" s="146"/>
      <c r="I983" s="147"/>
      <c r="J983" s="153"/>
      <c r="K983" s="146"/>
      <c r="L983" s="148"/>
      <c r="M983" s="148"/>
      <c r="N983" s="179"/>
      <c r="O983" s="179"/>
      <c r="P983" s="145"/>
      <c r="Q983" s="149"/>
      <c r="R983" s="149"/>
      <c r="S983" s="152"/>
      <c r="T983" s="154"/>
    </row>
    <row r="984" spans="3:20" ht="18" customHeight="1" x14ac:dyDescent="0.25">
      <c r="C984" s="143">
        <v>977</v>
      </c>
      <c r="D984" s="144"/>
      <c r="E984" s="151"/>
      <c r="F984" s="145"/>
      <c r="G984" s="145"/>
      <c r="H984" s="146"/>
      <c r="I984" s="147"/>
      <c r="J984" s="153"/>
      <c r="K984" s="146"/>
      <c r="L984" s="148"/>
      <c r="M984" s="148"/>
      <c r="N984" s="179"/>
      <c r="O984" s="179"/>
      <c r="P984" s="145"/>
      <c r="Q984" s="149"/>
      <c r="R984" s="149"/>
      <c r="S984" s="152"/>
      <c r="T984" s="154"/>
    </row>
    <row r="985" spans="3:20" ht="18" customHeight="1" x14ac:dyDescent="0.25">
      <c r="C985" s="143">
        <v>978</v>
      </c>
      <c r="D985" s="144"/>
      <c r="E985" s="151"/>
      <c r="F985" s="145"/>
      <c r="G985" s="145"/>
      <c r="H985" s="146"/>
      <c r="I985" s="147"/>
      <c r="J985" s="153"/>
      <c r="K985" s="146"/>
      <c r="L985" s="148"/>
      <c r="M985" s="148"/>
      <c r="N985" s="179"/>
      <c r="O985" s="179"/>
      <c r="P985" s="145"/>
      <c r="Q985" s="149"/>
      <c r="R985" s="149"/>
      <c r="S985" s="152"/>
      <c r="T985" s="154"/>
    </row>
    <row r="986" spans="3:20" ht="18" customHeight="1" x14ac:dyDescent="0.25">
      <c r="C986" s="143">
        <v>979</v>
      </c>
      <c r="D986" s="144"/>
      <c r="E986" s="151"/>
      <c r="F986" s="145"/>
      <c r="G986" s="145"/>
      <c r="H986" s="146"/>
      <c r="I986" s="147"/>
      <c r="J986" s="153"/>
      <c r="K986" s="146"/>
      <c r="L986" s="148"/>
      <c r="M986" s="148"/>
      <c r="N986" s="179"/>
      <c r="O986" s="179"/>
      <c r="P986" s="145"/>
      <c r="Q986" s="149"/>
      <c r="R986" s="149"/>
      <c r="S986" s="152"/>
      <c r="T986" s="154"/>
    </row>
    <row r="987" spans="3:20" ht="18" customHeight="1" x14ac:dyDescent="0.25">
      <c r="C987" s="143">
        <v>980</v>
      </c>
      <c r="D987" s="144"/>
      <c r="E987" s="151"/>
      <c r="F987" s="145"/>
      <c r="G987" s="145"/>
      <c r="H987" s="146"/>
      <c r="I987" s="147"/>
      <c r="J987" s="153"/>
      <c r="K987" s="146"/>
      <c r="L987" s="148"/>
      <c r="M987" s="148"/>
      <c r="N987" s="179"/>
      <c r="O987" s="179"/>
      <c r="P987" s="145"/>
      <c r="Q987" s="149"/>
      <c r="R987" s="149"/>
      <c r="S987" s="152"/>
      <c r="T987" s="154"/>
    </row>
    <row r="988" spans="3:20" ht="18" customHeight="1" x14ac:dyDescent="0.25">
      <c r="C988" s="143">
        <v>981</v>
      </c>
      <c r="D988" s="144"/>
      <c r="E988" s="151"/>
      <c r="F988" s="145"/>
      <c r="G988" s="145"/>
      <c r="H988" s="146"/>
      <c r="I988" s="147"/>
      <c r="J988" s="153"/>
      <c r="K988" s="146"/>
      <c r="L988" s="148"/>
      <c r="M988" s="148"/>
      <c r="N988" s="179"/>
      <c r="O988" s="179"/>
      <c r="P988" s="145"/>
      <c r="Q988" s="149"/>
      <c r="R988" s="149"/>
      <c r="S988" s="152"/>
      <c r="T988" s="154"/>
    </row>
    <row r="989" spans="3:20" ht="18" customHeight="1" x14ac:dyDescent="0.25">
      <c r="C989" s="143">
        <v>982</v>
      </c>
      <c r="D989" s="144"/>
      <c r="E989" s="151"/>
      <c r="F989" s="145"/>
      <c r="G989" s="145"/>
      <c r="H989" s="146"/>
      <c r="I989" s="147"/>
      <c r="J989" s="153"/>
      <c r="K989" s="146"/>
      <c r="L989" s="148"/>
      <c r="M989" s="148"/>
      <c r="N989" s="179"/>
      <c r="O989" s="179"/>
      <c r="P989" s="145"/>
      <c r="Q989" s="149"/>
      <c r="R989" s="149"/>
      <c r="S989" s="152"/>
      <c r="T989" s="154"/>
    </row>
    <row r="990" spans="3:20" ht="18" customHeight="1" x14ac:dyDescent="0.25">
      <c r="C990" s="143">
        <v>983</v>
      </c>
      <c r="D990" s="144"/>
      <c r="E990" s="151"/>
      <c r="F990" s="145"/>
      <c r="G990" s="145"/>
      <c r="H990" s="146"/>
      <c r="I990" s="147"/>
      <c r="J990" s="153"/>
      <c r="K990" s="146"/>
      <c r="L990" s="148"/>
      <c r="M990" s="148"/>
      <c r="N990" s="179"/>
      <c r="O990" s="179"/>
      <c r="P990" s="145"/>
      <c r="Q990" s="149"/>
      <c r="R990" s="149"/>
      <c r="S990" s="152"/>
      <c r="T990" s="154"/>
    </row>
    <row r="991" spans="3:20" ht="18" customHeight="1" x14ac:dyDescent="0.25">
      <c r="C991" s="143">
        <v>984</v>
      </c>
      <c r="D991" s="144"/>
      <c r="E991" s="151"/>
      <c r="F991" s="145"/>
      <c r="G991" s="145"/>
      <c r="H991" s="146"/>
      <c r="I991" s="147"/>
      <c r="J991" s="153"/>
      <c r="K991" s="146"/>
      <c r="L991" s="148"/>
      <c r="M991" s="148"/>
      <c r="N991" s="179"/>
      <c r="O991" s="179"/>
      <c r="P991" s="145"/>
      <c r="Q991" s="149"/>
      <c r="R991" s="149"/>
      <c r="S991" s="152"/>
      <c r="T991" s="154"/>
    </row>
    <row r="992" spans="3:20" ht="18" customHeight="1" x14ac:dyDescent="0.25">
      <c r="C992" s="143">
        <v>985</v>
      </c>
      <c r="D992" s="144"/>
      <c r="E992" s="151"/>
      <c r="F992" s="145"/>
      <c r="G992" s="145"/>
      <c r="H992" s="146"/>
      <c r="I992" s="147"/>
      <c r="J992" s="153"/>
      <c r="K992" s="146"/>
      <c r="L992" s="148"/>
      <c r="M992" s="148"/>
      <c r="N992" s="179"/>
      <c r="O992" s="179"/>
      <c r="P992" s="145"/>
      <c r="Q992" s="149"/>
      <c r="R992" s="149"/>
      <c r="S992" s="152"/>
      <c r="T992" s="154"/>
    </row>
    <row r="993" spans="3:20" ht="18" customHeight="1" x14ac:dyDescent="0.25">
      <c r="C993" s="143">
        <v>986</v>
      </c>
      <c r="D993" s="144"/>
      <c r="E993" s="151"/>
      <c r="F993" s="145"/>
      <c r="G993" s="145"/>
      <c r="H993" s="146"/>
      <c r="I993" s="147"/>
      <c r="J993" s="153"/>
      <c r="K993" s="146"/>
      <c r="L993" s="148"/>
      <c r="M993" s="148"/>
      <c r="N993" s="179"/>
      <c r="O993" s="179"/>
      <c r="P993" s="145"/>
      <c r="Q993" s="149"/>
      <c r="R993" s="149"/>
      <c r="S993" s="152"/>
      <c r="T993" s="154"/>
    </row>
    <row r="994" spans="3:20" ht="18" customHeight="1" x14ac:dyDescent="0.25">
      <c r="C994" s="143">
        <v>987</v>
      </c>
      <c r="D994" s="144"/>
      <c r="E994" s="151"/>
      <c r="F994" s="145"/>
      <c r="G994" s="145"/>
      <c r="H994" s="146"/>
      <c r="I994" s="147"/>
      <c r="J994" s="153"/>
      <c r="K994" s="146"/>
      <c r="L994" s="148"/>
      <c r="M994" s="148"/>
      <c r="N994" s="179"/>
      <c r="O994" s="179"/>
      <c r="P994" s="145"/>
      <c r="Q994" s="149"/>
      <c r="R994" s="149"/>
      <c r="S994" s="152"/>
      <c r="T994" s="154"/>
    </row>
    <row r="995" spans="3:20" ht="18" customHeight="1" x14ac:dyDescent="0.25">
      <c r="C995" s="143">
        <v>988</v>
      </c>
      <c r="D995" s="144"/>
      <c r="E995" s="151"/>
      <c r="F995" s="145"/>
      <c r="G995" s="145"/>
      <c r="H995" s="146"/>
      <c r="I995" s="147"/>
      <c r="J995" s="153"/>
      <c r="K995" s="146"/>
      <c r="L995" s="148"/>
      <c r="M995" s="148"/>
      <c r="N995" s="179"/>
      <c r="O995" s="179"/>
      <c r="P995" s="145"/>
      <c r="Q995" s="149"/>
      <c r="R995" s="149"/>
      <c r="S995" s="152"/>
      <c r="T995" s="154"/>
    </row>
    <row r="996" spans="3:20" ht="18" customHeight="1" x14ac:dyDescent="0.25">
      <c r="C996" s="143">
        <v>989</v>
      </c>
      <c r="D996" s="144"/>
      <c r="E996" s="151"/>
      <c r="F996" s="145"/>
      <c r="G996" s="145"/>
      <c r="H996" s="146"/>
      <c r="I996" s="147"/>
      <c r="J996" s="153"/>
      <c r="K996" s="146"/>
      <c r="L996" s="148"/>
      <c r="M996" s="148"/>
      <c r="N996" s="179"/>
      <c r="O996" s="179"/>
      <c r="P996" s="145"/>
      <c r="Q996" s="149"/>
      <c r="R996" s="149"/>
      <c r="S996" s="152"/>
      <c r="T996" s="154"/>
    </row>
    <row r="997" spans="3:20" ht="18" customHeight="1" x14ac:dyDescent="0.25">
      <c r="C997" s="143">
        <v>990</v>
      </c>
      <c r="D997" s="144"/>
      <c r="E997" s="151"/>
      <c r="F997" s="145"/>
      <c r="G997" s="145"/>
      <c r="H997" s="146"/>
      <c r="I997" s="147"/>
      <c r="J997" s="153"/>
      <c r="K997" s="146"/>
      <c r="L997" s="148"/>
      <c r="M997" s="148"/>
      <c r="N997" s="179"/>
      <c r="O997" s="179"/>
      <c r="P997" s="145"/>
      <c r="Q997" s="149"/>
      <c r="R997" s="149"/>
      <c r="S997" s="152"/>
      <c r="T997" s="154"/>
    </row>
    <row r="998" spans="3:20" ht="18" customHeight="1" x14ac:dyDescent="0.25">
      <c r="C998" s="143">
        <v>991</v>
      </c>
      <c r="D998" s="144"/>
      <c r="E998" s="151"/>
      <c r="F998" s="145"/>
      <c r="G998" s="145"/>
      <c r="H998" s="146"/>
      <c r="I998" s="147"/>
      <c r="J998" s="153"/>
      <c r="K998" s="146"/>
      <c r="L998" s="148"/>
      <c r="M998" s="148"/>
      <c r="N998" s="179"/>
      <c r="O998" s="179"/>
      <c r="P998" s="145"/>
      <c r="Q998" s="149"/>
      <c r="R998" s="149"/>
      <c r="S998" s="152"/>
      <c r="T998" s="154"/>
    </row>
    <row r="999" spans="3:20" ht="18" customHeight="1" x14ac:dyDescent="0.25">
      <c r="C999" s="143">
        <v>992</v>
      </c>
      <c r="D999" s="144"/>
      <c r="E999" s="151"/>
      <c r="F999" s="145"/>
      <c r="G999" s="145"/>
      <c r="H999" s="146"/>
      <c r="I999" s="147"/>
      <c r="J999" s="153"/>
      <c r="K999" s="146"/>
      <c r="L999" s="148"/>
      <c r="M999" s="148"/>
      <c r="N999" s="179"/>
      <c r="O999" s="179"/>
      <c r="P999" s="145"/>
      <c r="Q999" s="149"/>
      <c r="R999" s="149"/>
      <c r="S999" s="152"/>
      <c r="T999" s="154"/>
    </row>
    <row r="1000" spans="3:20" ht="18" customHeight="1" x14ac:dyDescent="0.25">
      <c r="C1000" s="143">
        <v>993</v>
      </c>
      <c r="D1000" s="144"/>
      <c r="E1000" s="151"/>
      <c r="F1000" s="145"/>
      <c r="G1000" s="145"/>
      <c r="H1000" s="146"/>
      <c r="I1000" s="147"/>
      <c r="J1000" s="153"/>
      <c r="K1000" s="146"/>
      <c r="L1000" s="148"/>
      <c r="M1000" s="148"/>
      <c r="N1000" s="179"/>
      <c r="O1000" s="179"/>
      <c r="P1000" s="145"/>
      <c r="Q1000" s="149"/>
      <c r="R1000" s="149"/>
      <c r="S1000" s="152"/>
      <c r="T1000" s="154"/>
    </row>
    <row r="1001" spans="3:20" ht="18" customHeight="1" x14ac:dyDescent="0.25">
      <c r="C1001" s="143">
        <v>994</v>
      </c>
      <c r="D1001" s="144"/>
      <c r="E1001" s="151"/>
      <c r="F1001" s="145"/>
      <c r="G1001" s="145"/>
      <c r="H1001" s="146"/>
      <c r="I1001" s="147"/>
      <c r="J1001" s="153"/>
      <c r="K1001" s="146"/>
      <c r="L1001" s="148"/>
      <c r="M1001" s="148"/>
      <c r="N1001" s="179"/>
      <c r="O1001" s="179"/>
      <c r="P1001" s="145"/>
      <c r="Q1001" s="149"/>
      <c r="R1001" s="149"/>
      <c r="S1001" s="152"/>
      <c r="T1001" s="154"/>
    </row>
    <row r="1002" spans="3:20" ht="18" customHeight="1" x14ac:dyDescent="0.25">
      <c r="C1002" s="143">
        <v>995</v>
      </c>
      <c r="D1002" s="144"/>
      <c r="E1002" s="151"/>
      <c r="F1002" s="145"/>
      <c r="G1002" s="145"/>
      <c r="H1002" s="146"/>
      <c r="I1002" s="147"/>
      <c r="J1002" s="153"/>
      <c r="K1002" s="146"/>
      <c r="L1002" s="148"/>
      <c r="M1002" s="148"/>
      <c r="N1002" s="179"/>
      <c r="O1002" s="179"/>
      <c r="P1002" s="145"/>
      <c r="Q1002" s="149"/>
      <c r="R1002" s="149"/>
      <c r="S1002" s="152"/>
      <c r="T1002" s="154"/>
    </row>
    <row r="1003" spans="3:20" ht="18" customHeight="1" x14ac:dyDescent="0.25">
      <c r="C1003" s="143">
        <v>996</v>
      </c>
      <c r="D1003" s="144"/>
      <c r="E1003" s="151"/>
      <c r="F1003" s="145"/>
      <c r="G1003" s="145"/>
      <c r="H1003" s="146"/>
      <c r="I1003" s="147"/>
      <c r="J1003" s="153"/>
      <c r="K1003" s="146"/>
      <c r="L1003" s="148"/>
      <c r="M1003" s="148"/>
      <c r="N1003" s="179"/>
      <c r="O1003" s="179"/>
      <c r="P1003" s="145"/>
      <c r="Q1003" s="149"/>
      <c r="R1003" s="149"/>
      <c r="S1003" s="152"/>
      <c r="T1003" s="154"/>
    </row>
    <row r="1004" spans="3:20" ht="18" customHeight="1" x14ac:dyDescent="0.25">
      <c r="C1004" s="143">
        <v>997</v>
      </c>
      <c r="D1004" s="144"/>
      <c r="E1004" s="151"/>
      <c r="F1004" s="145"/>
      <c r="G1004" s="145"/>
      <c r="H1004" s="146"/>
      <c r="I1004" s="147"/>
      <c r="J1004" s="153"/>
      <c r="K1004" s="146"/>
      <c r="L1004" s="148"/>
      <c r="M1004" s="148"/>
      <c r="N1004" s="179"/>
      <c r="O1004" s="179"/>
      <c r="P1004" s="145"/>
      <c r="Q1004" s="149"/>
      <c r="R1004" s="149"/>
      <c r="S1004" s="152"/>
      <c r="T1004" s="154"/>
    </row>
    <row r="1005" spans="3:20" ht="18" customHeight="1" x14ac:dyDescent="0.25">
      <c r="C1005" s="143">
        <v>998</v>
      </c>
      <c r="D1005" s="144"/>
      <c r="E1005" s="151"/>
      <c r="F1005" s="145"/>
      <c r="G1005" s="145"/>
      <c r="H1005" s="146"/>
      <c r="I1005" s="147"/>
      <c r="J1005" s="153"/>
      <c r="K1005" s="146"/>
      <c r="L1005" s="148"/>
      <c r="M1005" s="148"/>
      <c r="N1005" s="179"/>
      <c r="O1005" s="179"/>
      <c r="P1005" s="145"/>
      <c r="Q1005" s="149"/>
      <c r="R1005" s="149"/>
      <c r="S1005" s="152"/>
      <c r="T1005" s="154"/>
    </row>
    <row r="1006" spans="3:20" ht="18" customHeight="1" x14ac:dyDescent="0.25">
      <c r="C1006" s="143">
        <v>999</v>
      </c>
      <c r="D1006" s="144"/>
      <c r="E1006" s="151"/>
      <c r="F1006" s="145"/>
      <c r="G1006" s="145"/>
      <c r="H1006" s="146"/>
      <c r="I1006" s="147"/>
      <c r="J1006" s="153"/>
      <c r="K1006" s="146"/>
      <c r="L1006" s="148"/>
      <c r="M1006" s="148"/>
      <c r="N1006" s="179"/>
      <c r="O1006" s="179"/>
      <c r="P1006" s="145"/>
      <c r="Q1006" s="149"/>
      <c r="R1006" s="149"/>
      <c r="S1006" s="152"/>
      <c r="T1006" s="154"/>
    </row>
    <row r="1007" spans="3:20" ht="3" customHeight="1" x14ac:dyDescent="0.25"/>
  </sheetData>
  <autoFilter ref="C7:V1006"/>
  <mergeCells count="1">
    <mergeCell ref="C3:S3"/>
  </mergeCells>
  <conditionalFormatting sqref="E8:E9 E12 E20:E21 E23:E105">
    <cfRule type="expression" dxfId="42" priority="62">
      <formula>#REF!=("Lockdown")</formula>
    </cfRule>
  </conditionalFormatting>
  <conditionalFormatting sqref="E10:E11">
    <cfRule type="expression" dxfId="41" priority="56">
      <formula>#REF!=("Lockdown")</formula>
    </cfRule>
  </conditionalFormatting>
  <conditionalFormatting sqref="E13">
    <cfRule type="expression" dxfId="40" priority="54">
      <formula>#REF!=("Lockdown")</formula>
    </cfRule>
  </conditionalFormatting>
  <conditionalFormatting sqref="E14:E19">
    <cfRule type="expression" dxfId="39" priority="42">
      <formula>#REF!=("Lockdown")</formula>
    </cfRule>
  </conditionalFormatting>
  <conditionalFormatting sqref="E22 P22">
    <cfRule type="expression" dxfId="38" priority="61">
      <formula>#REF!=("Lockdown")</formula>
    </cfRule>
  </conditionalFormatting>
  <conditionalFormatting sqref="E106:E191">
    <cfRule type="expression" dxfId="37" priority="22">
      <formula>#REF!=("Lockdown")</formula>
    </cfRule>
  </conditionalFormatting>
  <conditionalFormatting sqref="M8:M92 M94:M95 M97:M103 M105:M132 M134:M136 M138 M140 M142 M145:M153 M155:M1006">
    <cfRule type="expression" dxfId="36" priority="16">
      <formula>K8="Active"</formula>
    </cfRule>
  </conditionalFormatting>
  <conditionalFormatting sqref="M93">
    <cfRule type="expression" dxfId="35" priority="9">
      <formula>K90="Active"</formula>
    </cfRule>
  </conditionalFormatting>
  <conditionalFormatting sqref="M96">
    <cfRule type="expression" dxfId="34" priority="4281">
      <formula>K93="Active"</formula>
    </cfRule>
  </conditionalFormatting>
  <conditionalFormatting sqref="M104">
    <cfRule type="expression" dxfId="33" priority="8">
      <formula>K101="Active"</formula>
    </cfRule>
  </conditionalFormatting>
  <conditionalFormatting sqref="M133">
    <cfRule type="expression" dxfId="32" priority="7">
      <formula>K130="Active"</formula>
    </cfRule>
  </conditionalFormatting>
  <conditionalFormatting sqref="M137">
    <cfRule type="expression" dxfId="31" priority="6">
      <formula>K134="Active"</formula>
    </cfRule>
  </conditionalFormatting>
  <conditionalFormatting sqref="M139">
    <cfRule type="expression" dxfId="30" priority="5">
      <formula>K136="Active"</formula>
    </cfRule>
  </conditionalFormatting>
  <conditionalFormatting sqref="M141">
    <cfRule type="expression" dxfId="29" priority="4">
      <formula>K138="Active"</formula>
    </cfRule>
  </conditionalFormatting>
  <conditionalFormatting sqref="M143:M144">
    <cfRule type="expression" dxfId="28" priority="2">
      <formula>K140="Active"</formula>
    </cfRule>
  </conditionalFormatting>
  <conditionalFormatting sqref="M154">
    <cfRule type="expression" dxfId="27" priority="1">
      <formula>K151="Active"</formula>
    </cfRule>
  </conditionalFormatting>
  <conditionalFormatting sqref="N8:N1006">
    <cfRule type="expression" dxfId="26" priority="10">
      <formula>K8="Active"</formula>
    </cfRule>
  </conditionalFormatting>
  <conditionalFormatting sqref="O8:O1006">
    <cfRule type="expression" dxfId="25" priority="11">
      <formula>K8="Active"</formula>
    </cfRule>
  </conditionalFormatting>
  <conditionalFormatting sqref="P8:P9 P12 P20:P21 P23:P105 P114:P118 P121:P124 P127:P128">
    <cfRule type="expression" dxfId="24" priority="63">
      <formula>#REF!=("Lockdown")</formula>
    </cfRule>
  </conditionalFormatting>
  <conditionalFormatting sqref="P10:P11">
    <cfRule type="expression" dxfId="23" priority="57">
      <formula>#REF!=("Lockdown")</formula>
    </cfRule>
  </conditionalFormatting>
  <conditionalFormatting sqref="P13:P19">
    <cfRule type="expression" dxfId="22" priority="43">
      <formula>#REF!=("Lockdown")</formula>
    </cfRule>
  </conditionalFormatting>
  <conditionalFormatting sqref="P106:P113">
    <cfRule type="expression" dxfId="21" priority="37">
      <formula>#REF!=("Lockdown")</formula>
    </cfRule>
  </conditionalFormatting>
  <conditionalFormatting sqref="P119:P120">
    <cfRule type="expression" dxfId="20" priority="38">
      <formula>#REF!=("Lockdown")</formula>
    </cfRule>
  </conditionalFormatting>
  <conditionalFormatting sqref="P125:P126">
    <cfRule type="expression" dxfId="19" priority="35">
      <formula>#REF!=("Lockdown")</formula>
    </cfRule>
  </conditionalFormatting>
  <conditionalFormatting sqref="P129:P155">
    <cfRule type="expression" dxfId="18" priority="33">
      <formula>#REF!=("Lockdown")</formula>
    </cfRule>
  </conditionalFormatting>
  <conditionalFormatting sqref="P157:P1006 E193:E1006">
    <cfRule type="expression" dxfId="17" priority="20">
      <formula>#REF!=("Lockdown")</formula>
    </cfRule>
  </conditionalFormatting>
  <dataValidations count="2">
    <dataValidation type="list" allowBlank="1" showInputMessage="1" showErrorMessage="1" sqref="K8:K192">
      <formula1>"Active, In-active"</formula1>
    </dataValidation>
    <dataValidation type="list" allowBlank="1" showInputMessage="1" showErrorMessage="1" sqref="N8:N1006">
      <formula1>"Volunteer resign, Force leaving, Not renew contract"</formula1>
    </dataValidation>
  </dataValidations>
  <printOptions horizontalCentered="1"/>
  <pageMargins left="0" right="0" top="0.75" bottom="0.75" header="0.3" footer="0.3"/>
  <pageSetup scale="2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9"/>
  <sheetViews>
    <sheetView workbookViewId="0">
      <selection activeCell="M115" sqref="M115"/>
    </sheetView>
  </sheetViews>
  <sheetFormatPr defaultColWidth="8.5703125" defaultRowHeight="15" x14ac:dyDescent="0.25"/>
  <cols>
    <col min="1" max="1" width="8.5703125" style="162"/>
    <col min="2" max="2" width="15.42578125" style="162" bestFit="1" customWidth="1"/>
    <col min="3" max="3" width="37.42578125" style="163" bestFit="1" customWidth="1"/>
    <col min="4" max="4" width="2.5703125" style="163" bestFit="1" customWidth="1"/>
    <col min="5" max="6" width="10.5703125" style="163" bestFit="1" customWidth="1"/>
    <col min="7" max="8" width="10.5703125" style="162" bestFit="1" customWidth="1"/>
    <col min="9" max="16384" width="8.5703125" style="162"/>
  </cols>
  <sheetData>
    <row r="1" spans="2:6" x14ac:dyDescent="0.25">
      <c r="B1" s="162" t="s">
        <v>841</v>
      </c>
      <c r="C1" s="162" t="s">
        <v>140</v>
      </c>
    </row>
    <row r="2" spans="2:6" x14ac:dyDescent="0.25">
      <c r="B2" s="162" t="s">
        <v>842</v>
      </c>
      <c r="C2" s="162" t="s">
        <v>843</v>
      </c>
    </row>
    <row r="4" spans="2:6" x14ac:dyDescent="0.25">
      <c r="B4" s="162" t="s">
        <v>844</v>
      </c>
      <c r="C4" s="163" t="s">
        <v>845</v>
      </c>
      <c r="D4"/>
      <c r="E4"/>
      <c r="F4"/>
    </row>
    <row r="5" spans="2:6" x14ac:dyDescent="0.25">
      <c r="B5" s="164" t="s">
        <v>366</v>
      </c>
      <c r="C5" s="163">
        <v>44</v>
      </c>
      <c r="D5"/>
      <c r="E5"/>
      <c r="F5"/>
    </row>
    <row r="6" spans="2:6" x14ac:dyDescent="0.25">
      <c r="B6" s="164" t="s">
        <v>846</v>
      </c>
      <c r="C6" s="163">
        <v>44</v>
      </c>
      <c r="D6"/>
      <c r="E6"/>
      <c r="F6"/>
    </row>
    <row r="7" spans="2:6" x14ac:dyDescent="0.25">
      <c r="B7"/>
      <c r="C7"/>
      <c r="D7"/>
      <c r="E7"/>
      <c r="F7"/>
    </row>
    <row r="8" spans="2:6" x14ac:dyDescent="0.25">
      <c r="B8"/>
      <c r="C8"/>
      <c r="D8"/>
      <c r="E8"/>
      <c r="F8"/>
    </row>
    <row r="9" spans="2:6" x14ac:dyDescent="0.25">
      <c r="B9"/>
      <c r="C9"/>
      <c r="D9"/>
      <c r="E9"/>
      <c r="F9"/>
    </row>
    <row r="10" spans="2:6" x14ac:dyDescent="0.25">
      <c r="B10"/>
      <c r="C10"/>
      <c r="D10"/>
      <c r="E10"/>
      <c r="F10"/>
    </row>
    <row r="11" spans="2:6" x14ac:dyDescent="0.25">
      <c r="B11"/>
      <c r="C11"/>
      <c r="D11"/>
      <c r="E11"/>
      <c r="F11"/>
    </row>
    <row r="12" spans="2:6" x14ac:dyDescent="0.25">
      <c r="B12"/>
      <c r="C12"/>
      <c r="D12"/>
      <c r="E12"/>
      <c r="F12"/>
    </row>
    <row r="13" spans="2:6" x14ac:dyDescent="0.25">
      <c r="B13"/>
      <c r="C13"/>
      <c r="D13"/>
      <c r="E13"/>
      <c r="F13"/>
    </row>
    <row r="14" spans="2:6" x14ac:dyDescent="0.25">
      <c r="B14"/>
      <c r="C14"/>
      <c r="D14"/>
      <c r="E14"/>
      <c r="F14"/>
    </row>
    <row r="15" spans="2:6" x14ac:dyDescent="0.25">
      <c r="B15"/>
      <c r="C15"/>
      <c r="D15"/>
      <c r="E15"/>
      <c r="F15"/>
    </row>
    <row r="16" spans="2:6" x14ac:dyDescent="0.25">
      <c r="B16"/>
      <c r="C16"/>
      <c r="D16"/>
      <c r="E16"/>
      <c r="F16"/>
    </row>
    <row r="17" spans="2:6" x14ac:dyDescent="0.25">
      <c r="B17"/>
      <c r="C17"/>
      <c r="D17"/>
      <c r="E17"/>
      <c r="F17"/>
    </row>
    <row r="18" spans="2:6" x14ac:dyDescent="0.25">
      <c r="B18"/>
      <c r="C18"/>
      <c r="D18"/>
      <c r="E18"/>
      <c r="F18"/>
    </row>
    <row r="19" spans="2:6" x14ac:dyDescent="0.25">
      <c r="B19"/>
      <c r="C19"/>
      <c r="D19"/>
      <c r="E19"/>
      <c r="F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5"/>
  <sheetViews>
    <sheetView view="pageBreakPreview" zoomScale="70" zoomScaleNormal="100" zoomScaleSheetLayoutView="70" workbookViewId="0">
      <pane xSplit="7" ySplit="7" topLeftCell="H8" activePane="bottomRight" state="frozen"/>
      <selection pane="topRight" activeCell="M115" sqref="M115"/>
      <selection pane="bottomLeft" activeCell="M115" sqref="M115"/>
      <selection pane="bottomRight" activeCell="M115" sqref="M115"/>
    </sheetView>
  </sheetViews>
  <sheetFormatPr defaultColWidth="8.5703125" defaultRowHeight="15" x14ac:dyDescent="0.25"/>
  <cols>
    <col min="1" max="1" width="1.5703125" style="132" customWidth="1"/>
    <col min="2" max="2" width="0.5703125" style="136" customWidth="1"/>
    <col min="3" max="3" width="5.42578125" style="134" customWidth="1"/>
    <col min="4" max="4" width="21.42578125" style="135" customWidth="1"/>
    <col min="5" max="5" width="26.5703125" style="136" customWidth="1"/>
    <col min="6" max="6" width="11.5703125" style="136" customWidth="1"/>
    <col min="7" max="7" width="22.42578125" style="136" customWidth="1"/>
    <col min="8" max="8" width="10.42578125" style="134" customWidth="1"/>
    <col min="9" max="9" width="8.5703125" style="134" customWidth="1"/>
    <col min="10" max="10" width="11.5703125" style="134" customWidth="1"/>
    <col min="11" max="11" width="19.42578125" style="134" customWidth="1"/>
    <col min="12" max="12" width="14" style="137" customWidth="1"/>
    <col min="13" max="13" width="12.42578125" style="134" customWidth="1"/>
    <col min="14" max="14" width="12.5703125" style="139" customWidth="1"/>
    <col min="15" max="15" width="14.42578125" style="139" bestFit="1" customWidth="1"/>
    <col min="16" max="16" width="14.42578125" style="139" customWidth="1"/>
    <col min="17" max="17" width="27.42578125" style="136" customWidth="1"/>
    <col min="18" max="18" width="0.5703125" style="136" customWidth="1"/>
    <col min="19" max="16384" width="8.5703125" style="136"/>
  </cols>
  <sheetData>
    <row r="1" spans="3:17" s="132" customFormat="1" ht="5.0999999999999996" customHeight="1" x14ac:dyDescent="0.25">
      <c r="C1" s="130"/>
      <c r="D1" s="131"/>
      <c r="H1" s="130"/>
      <c r="I1" s="130"/>
      <c r="J1" s="130"/>
      <c r="K1" s="130"/>
      <c r="L1" s="133"/>
      <c r="M1" s="130"/>
      <c r="N1" s="161"/>
      <c r="O1" s="161"/>
      <c r="P1" s="161"/>
    </row>
    <row r="2" spans="3:17" ht="5.0999999999999996" customHeight="1" x14ac:dyDescent="0.25"/>
    <row r="3" spans="3:17" ht="39" customHeight="1" x14ac:dyDescent="0.25">
      <c r="C3" s="212" t="s">
        <v>116</v>
      </c>
      <c r="D3" s="212"/>
      <c r="E3" s="212"/>
      <c r="F3" s="212"/>
      <c r="G3" s="212"/>
      <c r="H3" s="212"/>
      <c r="I3" s="212"/>
      <c r="J3" s="212"/>
      <c r="K3" s="212"/>
      <c r="L3" s="212"/>
      <c r="M3" s="212"/>
      <c r="N3" s="212"/>
      <c r="O3" s="212"/>
      <c r="P3" s="212"/>
    </row>
    <row r="4" spans="3:17" ht="5.0999999999999996" customHeight="1" x14ac:dyDescent="0.25"/>
    <row r="5" spans="3:17" ht="18" customHeight="1" x14ac:dyDescent="0.25">
      <c r="C5" s="136" t="s">
        <v>117</v>
      </c>
      <c r="D5" s="138"/>
      <c r="E5" s="139">
        <v>44631</v>
      </c>
      <c r="P5" s="140" t="s">
        <v>118</v>
      </c>
      <c r="Q5" s="134" t="s">
        <v>119</v>
      </c>
    </row>
    <row r="6" spans="3:17" ht="5.0999999999999996" customHeight="1" x14ac:dyDescent="0.25"/>
    <row r="7" spans="3:17" ht="45" customHeight="1" x14ac:dyDescent="0.25">
      <c r="C7" s="141" t="s">
        <v>120</v>
      </c>
      <c r="D7" s="141" t="s">
        <v>121</v>
      </c>
      <c r="E7" s="141" t="s">
        <v>122</v>
      </c>
      <c r="F7" s="141" t="s">
        <v>123</v>
      </c>
      <c r="G7" s="141" t="s">
        <v>124</v>
      </c>
      <c r="H7" s="141" t="s">
        <v>847</v>
      </c>
      <c r="I7" s="141" t="s">
        <v>125</v>
      </c>
      <c r="J7" s="141" t="s">
        <v>126</v>
      </c>
      <c r="K7" s="141" t="s">
        <v>127</v>
      </c>
      <c r="L7" s="142" t="s">
        <v>848</v>
      </c>
      <c r="M7" s="141" t="s">
        <v>849</v>
      </c>
      <c r="N7" s="160" t="s">
        <v>850</v>
      </c>
      <c r="O7" s="160" t="s">
        <v>851</v>
      </c>
      <c r="P7" s="160" t="s">
        <v>852</v>
      </c>
      <c r="Q7" s="141" t="s">
        <v>137</v>
      </c>
    </row>
    <row r="8" spans="3:17" ht="18" customHeight="1" x14ac:dyDescent="0.25">
      <c r="C8" s="143">
        <v>1</v>
      </c>
      <c r="D8" s="144" t="s">
        <v>388</v>
      </c>
      <c r="E8" s="145" t="s">
        <v>389</v>
      </c>
      <c r="F8" s="145" t="s">
        <v>40</v>
      </c>
      <c r="G8" s="145" t="s">
        <v>365</v>
      </c>
      <c r="H8" s="146" t="s">
        <v>853</v>
      </c>
      <c r="I8" s="146" t="s">
        <v>366</v>
      </c>
      <c r="J8" s="147">
        <v>34540</v>
      </c>
      <c r="K8" s="146" t="s">
        <v>390</v>
      </c>
      <c r="L8" s="148">
        <v>44308</v>
      </c>
      <c r="M8" s="157" t="s">
        <v>854</v>
      </c>
      <c r="N8" s="159">
        <v>44623</v>
      </c>
      <c r="O8" s="159">
        <v>44632</v>
      </c>
      <c r="P8" s="159">
        <v>44633</v>
      </c>
      <c r="Q8" s="145"/>
    </row>
    <row r="9" spans="3:17" ht="18" customHeight="1" x14ac:dyDescent="0.25">
      <c r="C9" s="143">
        <v>2</v>
      </c>
      <c r="D9" s="144" t="s">
        <v>829</v>
      </c>
      <c r="E9" s="145" t="s">
        <v>830</v>
      </c>
      <c r="F9" s="145" t="s">
        <v>40</v>
      </c>
      <c r="G9" s="145" t="s">
        <v>365</v>
      </c>
      <c r="H9" s="146" t="s">
        <v>853</v>
      </c>
      <c r="I9" s="146" t="s">
        <v>366</v>
      </c>
      <c r="J9" s="147">
        <v>37783</v>
      </c>
      <c r="K9" s="146" t="s">
        <v>831</v>
      </c>
      <c r="L9" s="148">
        <v>44372</v>
      </c>
      <c r="M9" s="157" t="s">
        <v>854</v>
      </c>
      <c r="N9" s="159">
        <v>44623</v>
      </c>
      <c r="O9" s="159">
        <v>44632</v>
      </c>
      <c r="P9" s="159">
        <v>44633</v>
      </c>
      <c r="Q9" s="145"/>
    </row>
    <row r="10" spans="3:17" ht="18" customHeight="1" x14ac:dyDescent="0.25">
      <c r="C10" s="143">
        <v>3</v>
      </c>
      <c r="D10" s="144" t="s">
        <v>315</v>
      </c>
      <c r="E10" s="145" t="s">
        <v>316</v>
      </c>
      <c r="F10" s="145" t="s">
        <v>40</v>
      </c>
      <c r="G10" s="145" t="s">
        <v>54</v>
      </c>
      <c r="H10" s="146" t="s">
        <v>853</v>
      </c>
      <c r="I10" s="146" t="s">
        <v>255</v>
      </c>
      <c r="J10" s="147">
        <v>31850</v>
      </c>
      <c r="K10" s="146" t="s">
        <v>317</v>
      </c>
      <c r="L10" s="148">
        <v>44287</v>
      </c>
      <c r="M10" s="157" t="s">
        <v>855</v>
      </c>
      <c r="N10" s="159">
        <v>44627</v>
      </c>
      <c r="O10" s="159">
        <v>44638</v>
      </c>
      <c r="P10" s="159">
        <v>44641</v>
      </c>
      <c r="Q10" s="145"/>
    </row>
    <row r="11" spans="3:17" ht="18" customHeight="1" x14ac:dyDescent="0.25">
      <c r="C11" s="143">
        <v>4</v>
      </c>
      <c r="D11" s="144" t="s">
        <v>343</v>
      </c>
      <c r="E11" s="145" t="s">
        <v>344</v>
      </c>
      <c r="F11" s="145" t="s">
        <v>40</v>
      </c>
      <c r="G11" s="145" t="s">
        <v>54</v>
      </c>
      <c r="H11" s="146" t="s">
        <v>853</v>
      </c>
      <c r="I11" s="146" t="s">
        <v>255</v>
      </c>
      <c r="J11" s="147">
        <v>31001</v>
      </c>
      <c r="K11" s="146" t="s">
        <v>345</v>
      </c>
      <c r="L11" s="148">
        <v>44287</v>
      </c>
      <c r="M11" s="157" t="s">
        <v>854</v>
      </c>
      <c r="N11" s="159">
        <v>44627</v>
      </c>
      <c r="O11" s="159">
        <f>IF(N11="","",IF(K11="F0",N11+6, N11+4))</f>
        <v>44631</v>
      </c>
      <c r="P11" s="159">
        <v>44634</v>
      </c>
      <c r="Q11" s="145"/>
    </row>
    <row r="12" spans="3:17" ht="18" customHeight="1" x14ac:dyDescent="0.25">
      <c r="C12" s="143">
        <v>5</v>
      </c>
      <c r="D12" s="144" t="s">
        <v>392</v>
      </c>
      <c r="E12" s="145" t="s">
        <v>393</v>
      </c>
      <c r="F12" s="145" t="s">
        <v>40</v>
      </c>
      <c r="G12" s="145" t="s">
        <v>365</v>
      </c>
      <c r="H12" s="146" t="s">
        <v>853</v>
      </c>
      <c r="I12" s="146" t="s">
        <v>366</v>
      </c>
      <c r="J12" s="147">
        <v>32195</v>
      </c>
      <c r="K12" s="146" t="s">
        <v>394</v>
      </c>
      <c r="L12" s="148">
        <v>44308</v>
      </c>
      <c r="M12" s="157" t="s">
        <v>854</v>
      </c>
      <c r="N12" s="159">
        <v>44627</v>
      </c>
      <c r="O12" s="159">
        <v>44636</v>
      </c>
      <c r="P12" s="159">
        <v>44636</v>
      </c>
      <c r="Q12" s="145"/>
    </row>
    <row r="13" spans="3:17" ht="18" customHeight="1" x14ac:dyDescent="0.25">
      <c r="C13" s="143">
        <v>6</v>
      </c>
      <c r="D13" s="144" t="s">
        <v>289</v>
      </c>
      <c r="E13" s="145" t="s">
        <v>290</v>
      </c>
      <c r="F13" s="145" t="s">
        <v>40</v>
      </c>
      <c r="G13" s="145" t="s">
        <v>54</v>
      </c>
      <c r="H13" s="146" t="s">
        <v>856</v>
      </c>
      <c r="I13" s="146" t="s">
        <v>255</v>
      </c>
      <c r="J13" s="147">
        <v>29665</v>
      </c>
      <c r="K13" s="146" t="s">
        <v>291</v>
      </c>
      <c r="L13" s="148">
        <v>44287</v>
      </c>
      <c r="M13" s="157" t="s">
        <v>854</v>
      </c>
      <c r="N13" s="159">
        <v>44627</v>
      </c>
      <c r="O13" s="159">
        <f>IF(N13="","",IF(K13="F0",N13+6, N13+4))</f>
        <v>44631</v>
      </c>
      <c r="P13" s="159">
        <v>44634</v>
      </c>
      <c r="Q13" s="145"/>
    </row>
    <row r="14" spans="3:17" ht="18" customHeight="1" x14ac:dyDescent="0.25">
      <c r="C14" s="143">
        <v>7</v>
      </c>
      <c r="D14" s="144" t="s">
        <v>380</v>
      </c>
      <c r="E14" s="145" t="s">
        <v>381</v>
      </c>
      <c r="F14" s="145" t="s">
        <v>40</v>
      </c>
      <c r="G14" s="145" t="s">
        <v>365</v>
      </c>
      <c r="H14" s="146" t="s">
        <v>853</v>
      </c>
      <c r="I14" s="146" t="s">
        <v>366</v>
      </c>
      <c r="J14" s="147">
        <v>27769</v>
      </c>
      <c r="K14" s="146" t="s">
        <v>382</v>
      </c>
      <c r="L14" s="148">
        <v>44308</v>
      </c>
      <c r="M14" s="157" t="s">
        <v>855</v>
      </c>
      <c r="N14" s="159">
        <v>44627</v>
      </c>
      <c r="O14" s="159">
        <v>44636</v>
      </c>
      <c r="P14" s="159">
        <v>44636</v>
      </c>
      <c r="Q14" s="145"/>
    </row>
    <row r="15" spans="3:17" ht="18" customHeight="1" x14ac:dyDescent="0.25">
      <c r="C15" s="143">
        <v>8</v>
      </c>
      <c r="D15" s="144" t="s">
        <v>832</v>
      </c>
      <c r="E15" s="145" t="s">
        <v>833</v>
      </c>
      <c r="F15" s="145" t="s">
        <v>40</v>
      </c>
      <c r="G15" s="145" t="s">
        <v>365</v>
      </c>
      <c r="H15" s="146" t="s">
        <v>853</v>
      </c>
      <c r="I15" s="146" t="s">
        <v>366</v>
      </c>
      <c r="J15" s="147">
        <v>33030</v>
      </c>
      <c r="K15" s="146">
        <v>931973297</v>
      </c>
      <c r="L15" s="148">
        <v>44616</v>
      </c>
      <c r="M15" s="157" t="s">
        <v>854</v>
      </c>
      <c r="N15" s="159">
        <v>44628</v>
      </c>
      <c r="O15" s="159">
        <v>44632</v>
      </c>
      <c r="P15" s="159">
        <v>44633</v>
      </c>
      <c r="Q15" s="145"/>
    </row>
    <row r="16" spans="3:17" ht="18" customHeight="1" x14ac:dyDescent="0.25">
      <c r="C16" s="143">
        <v>9</v>
      </c>
      <c r="D16" s="144" t="s">
        <v>601</v>
      </c>
      <c r="E16" s="151" t="s">
        <v>602</v>
      </c>
      <c r="F16" s="145" t="s">
        <v>40</v>
      </c>
      <c r="G16" s="145" t="s">
        <v>365</v>
      </c>
      <c r="H16" s="146" t="s">
        <v>856</v>
      </c>
      <c r="I16" s="146" t="s">
        <v>366</v>
      </c>
      <c r="J16" s="147">
        <v>37848</v>
      </c>
      <c r="K16" s="143" t="s">
        <v>603</v>
      </c>
      <c r="L16" s="148">
        <v>44607</v>
      </c>
      <c r="M16" s="157" t="s">
        <v>855</v>
      </c>
      <c r="N16" s="159">
        <v>44628</v>
      </c>
      <c r="O16" s="159">
        <v>44632</v>
      </c>
      <c r="P16" s="159">
        <v>44633</v>
      </c>
      <c r="Q16" s="145"/>
    </row>
    <row r="17" spans="3:17" ht="18" customHeight="1" x14ac:dyDescent="0.25">
      <c r="C17" s="143">
        <v>10</v>
      </c>
      <c r="D17" s="144" t="s">
        <v>837</v>
      </c>
      <c r="E17" s="151" t="s">
        <v>838</v>
      </c>
      <c r="F17" s="145" t="s">
        <v>40</v>
      </c>
      <c r="G17" s="145" t="s">
        <v>365</v>
      </c>
      <c r="H17" s="146" t="s">
        <v>856</v>
      </c>
      <c r="I17" s="146" t="s">
        <v>366</v>
      </c>
      <c r="J17" s="147">
        <v>1981</v>
      </c>
      <c r="K17" s="143" t="s">
        <v>603</v>
      </c>
      <c r="L17" s="148">
        <v>44607</v>
      </c>
      <c r="M17" s="157" t="s">
        <v>855</v>
      </c>
      <c r="N17" s="159">
        <v>44628</v>
      </c>
      <c r="O17" s="159">
        <v>44632</v>
      </c>
      <c r="P17" s="159">
        <v>44633</v>
      </c>
      <c r="Q17" s="145"/>
    </row>
    <row r="18" spans="3:17" ht="18" customHeight="1" x14ac:dyDescent="0.25">
      <c r="C18" s="143">
        <v>11</v>
      </c>
      <c r="D18" s="144">
        <v>90021508</v>
      </c>
      <c r="E18" s="145" t="s">
        <v>43</v>
      </c>
      <c r="F18" s="145" t="s">
        <v>40</v>
      </c>
      <c r="G18" s="145" t="s">
        <v>44</v>
      </c>
      <c r="H18" s="146" t="s">
        <v>857</v>
      </c>
      <c r="I18" s="146" t="s">
        <v>138</v>
      </c>
      <c r="J18" s="147">
        <v>33825</v>
      </c>
      <c r="K18" s="146" t="s">
        <v>145</v>
      </c>
      <c r="L18" s="148">
        <v>43080</v>
      </c>
      <c r="M18" s="158" t="s">
        <v>854</v>
      </c>
      <c r="N18" s="156">
        <v>44629</v>
      </c>
      <c r="O18" s="156">
        <v>44635</v>
      </c>
      <c r="P18" s="156">
        <v>44641</v>
      </c>
      <c r="Q18" s="145"/>
    </row>
    <row r="19" spans="3:17" ht="18" customHeight="1" x14ac:dyDescent="0.25">
      <c r="C19" s="143">
        <v>12</v>
      </c>
      <c r="D19" s="144" t="s">
        <v>502</v>
      </c>
      <c r="E19" s="145" t="s">
        <v>503</v>
      </c>
      <c r="F19" s="145" t="s">
        <v>40</v>
      </c>
      <c r="G19" s="145" t="s">
        <v>365</v>
      </c>
      <c r="H19" s="146" t="s">
        <v>853</v>
      </c>
      <c r="I19" s="146" t="s">
        <v>366</v>
      </c>
      <c r="J19" s="147">
        <v>32489</v>
      </c>
      <c r="K19" s="146">
        <v>919980424</v>
      </c>
      <c r="L19" s="148">
        <v>44610</v>
      </c>
      <c r="M19" s="157" t="s">
        <v>855</v>
      </c>
      <c r="N19" s="159">
        <v>44629</v>
      </c>
      <c r="O19" s="159">
        <v>44633</v>
      </c>
      <c r="P19" s="159">
        <v>44634</v>
      </c>
      <c r="Q19" s="145"/>
    </row>
    <row r="20" spans="3:17" ht="18" customHeight="1" x14ac:dyDescent="0.25">
      <c r="C20" s="143">
        <v>13</v>
      </c>
      <c r="D20" s="144">
        <v>86001548</v>
      </c>
      <c r="E20" s="145" t="s">
        <v>78</v>
      </c>
      <c r="F20" s="145" t="s">
        <v>40</v>
      </c>
      <c r="G20" s="145" t="s">
        <v>50</v>
      </c>
      <c r="H20" s="146" t="s">
        <v>853</v>
      </c>
      <c r="I20" s="146" t="s">
        <v>138</v>
      </c>
      <c r="J20" s="147">
        <v>28320</v>
      </c>
      <c r="K20" s="146" t="s">
        <v>187</v>
      </c>
      <c r="L20" s="148">
        <v>37196</v>
      </c>
      <c r="M20" s="157" t="s">
        <v>854</v>
      </c>
      <c r="N20" s="159">
        <v>44630</v>
      </c>
      <c r="O20" s="159">
        <v>44636</v>
      </c>
      <c r="P20" s="159">
        <v>44636</v>
      </c>
      <c r="Q20" s="145"/>
    </row>
    <row r="21" spans="3:17" ht="18" customHeight="1" x14ac:dyDescent="0.25">
      <c r="C21" s="143">
        <v>14</v>
      </c>
      <c r="D21" s="144" t="s">
        <v>267</v>
      </c>
      <c r="E21" s="145" t="s">
        <v>268</v>
      </c>
      <c r="F21" s="145" t="s">
        <v>40</v>
      </c>
      <c r="G21" s="145" t="s">
        <v>54</v>
      </c>
      <c r="H21" s="146" t="s">
        <v>853</v>
      </c>
      <c r="I21" s="146" t="s">
        <v>255</v>
      </c>
      <c r="J21" s="147">
        <v>29574</v>
      </c>
      <c r="K21" s="146" t="s">
        <v>269</v>
      </c>
      <c r="L21" s="148">
        <v>44287</v>
      </c>
      <c r="M21" s="157" t="s">
        <v>855</v>
      </c>
      <c r="N21" s="159">
        <v>44630</v>
      </c>
      <c r="O21" s="159">
        <v>44636</v>
      </c>
      <c r="P21" s="159">
        <v>44636</v>
      </c>
      <c r="Q21" s="145"/>
    </row>
    <row r="22" spans="3:17" ht="18" customHeight="1" x14ac:dyDescent="0.25">
      <c r="C22" s="143">
        <v>15</v>
      </c>
      <c r="D22" s="144">
        <v>86029886</v>
      </c>
      <c r="E22" s="145" t="s">
        <v>85</v>
      </c>
      <c r="F22" s="145" t="s">
        <v>40</v>
      </c>
      <c r="G22" s="145" t="s">
        <v>54</v>
      </c>
      <c r="H22" s="146" t="s">
        <v>856</v>
      </c>
      <c r="I22" s="146" t="s">
        <v>138</v>
      </c>
      <c r="J22" s="147">
        <v>31183</v>
      </c>
      <c r="K22" s="146" t="s">
        <v>235</v>
      </c>
      <c r="L22" s="148">
        <v>40909</v>
      </c>
      <c r="M22" s="157" t="s">
        <v>855</v>
      </c>
      <c r="N22" s="159">
        <v>44631</v>
      </c>
      <c r="O22" s="159">
        <v>44635</v>
      </c>
      <c r="P22" s="159">
        <v>44635</v>
      </c>
      <c r="Q22" s="145"/>
    </row>
    <row r="23" spans="3:17" ht="18" customHeight="1" x14ac:dyDescent="0.25">
      <c r="C23" s="143">
        <v>16</v>
      </c>
      <c r="D23" s="144">
        <v>86001549</v>
      </c>
      <c r="E23" s="145" t="s">
        <v>858</v>
      </c>
      <c r="F23" s="145" t="s">
        <v>40</v>
      </c>
      <c r="G23" s="145" t="s">
        <v>54</v>
      </c>
      <c r="H23" s="146" t="s">
        <v>856</v>
      </c>
      <c r="I23" s="146" t="s">
        <v>138</v>
      </c>
      <c r="J23" s="147">
        <v>29024</v>
      </c>
      <c r="K23" s="146" t="s">
        <v>191</v>
      </c>
      <c r="L23" s="148">
        <v>37074</v>
      </c>
      <c r="M23" s="158" t="s">
        <v>854</v>
      </c>
      <c r="N23" s="156">
        <v>44631</v>
      </c>
      <c r="O23" s="159">
        <v>44637</v>
      </c>
      <c r="P23" s="159">
        <v>44638</v>
      </c>
      <c r="Q23" s="145"/>
    </row>
    <row r="24" spans="3:17" ht="18" customHeight="1" x14ac:dyDescent="0.25">
      <c r="C24" s="143">
        <v>17</v>
      </c>
      <c r="D24" s="144">
        <v>86001558</v>
      </c>
      <c r="E24" s="145" t="s">
        <v>55</v>
      </c>
      <c r="F24" s="145" t="s">
        <v>40</v>
      </c>
      <c r="G24" s="145" t="s">
        <v>54</v>
      </c>
      <c r="H24" s="146" t="s">
        <v>853</v>
      </c>
      <c r="I24" s="146" t="s">
        <v>138</v>
      </c>
      <c r="J24" s="147">
        <v>25429</v>
      </c>
      <c r="K24" s="146" t="s">
        <v>194</v>
      </c>
      <c r="L24" s="148">
        <v>37347</v>
      </c>
      <c r="M24" s="157" t="s">
        <v>855</v>
      </c>
      <c r="N24" s="159">
        <v>44631</v>
      </c>
      <c r="O24" s="159">
        <v>44635</v>
      </c>
      <c r="P24" s="159">
        <v>44635</v>
      </c>
      <c r="Q24" s="145"/>
    </row>
    <row r="25" spans="3:17" ht="18" customHeight="1" x14ac:dyDescent="0.25">
      <c r="C25" s="143">
        <v>18</v>
      </c>
      <c r="D25" s="144">
        <v>86010715</v>
      </c>
      <c r="E25" s="145" t="s">
        <v>59</v>
      </c>
      <c r="F25" s="145" t="s">
        <v>40</v>
      </c>
      <c r="G25" s="145" t="s">
        <v>54</v>
      </c>
      <c r="H25" s="146" t="s">
        <v>853</v>
      </c>
      <c r="I25" s="146" t="s">
        <v>138</v>
      </c>
      <c r="J25" s="147">
        <v>32182</v>
      </c>
      <c r="K25" s="146" t="s">
        <v>204</v>
      </c>
      <c r="L25" s="148">
        <v>39539</v>
      </c>
      <c r="M25" s="158" t="s">
        <v>854</v>
      </c>
      <c r="N25" s="159">
        <v>44631</v>
      </c>
      <c r="O25" s="159">
        <v>44637</v>
      </c>
      <c r="P25" s="159">
        <v>44638</v>
      </c>
      <c r="Q25" s="145"/>
    </row>
    <row r="26" spans="3:17" ht="18" customHeight="1" x14ac:dyDescent="0.25">
      <c r="C26" s="143">
        <v>19</v>
      </c>
      <c r="D26" s="144">
        <v>86001555</v>
      </c>
      <c r="E26" s="145" t="s">
        <v>76</v>
      </c>
      <c r="F26" s="145" t="s">
        <v>40</v>
      </c>
      <c r="G26" s="145" t="s">
        <v>149</v>
      </c>
      <c r="H26" s="146" t="s">
        <v>853</v>
      </c>
      <c r="I26" s="146" t="s">
        <v>138</v>
      </c>
      <c r="J26" s="147">
        <v>24980</v>
      </c>
      <c r="K26" s="146" t="s">
        <v>153</v>
      </c>
      <c r="L26" s="148">
        <v>37196</v>
      </c>
      <c r="M26" s="158" t="s">
        <v>854</v>
      </c>
      <c r="N26" s="159">
        <v>44633</v>
      </c>
      <c r="O26" s="159">
        <v>44639</v>
      </c>
      <c r="P26" s="159">
        <v>44641</v>
      </c>
      <c r="Q26" s="145"/>
    </row>
    <row r="27" spans="3:17" ht="18" customHeight="1" x14ac:dyDescent="0.25">
      <c r="C27" s="143">
        <v>20</v>
      </c>
      <c r="D27" s="144">
        <v>86008628</v>
      </c>
      <c r="E27" s="151" t="s">
        <v>80</v>
      </c>
      <c r="F27" s="145" t="s">
        <v>40</v>
      </c>
      <c r="G27" s="145" t="s">
        <v>54</v>
      </c>
      <c r="H27" s="146" t="s">
        <v>853</v>
      </c>
      <c r="I27" s="146" t="s">
        <v>138</v>
      </c>
      <c r="J27" s="147">
        <v>26399</v>
      </c>
      <c r="K27" s="143" t="s">
        <v>225</v>
      </c>
      <c r="L27" s="148">
        <v>38840</v>
      </c>
      <c r="M27" s="158" t="s">
        <v>854</v>
      </c>
      <c r="N27" s="159">
        <v>44633</v>
      </c>
      <c r="O27" s="159">
        <v>44639</v>
      </c>
      <c r="P27" s="159">
        <v>44642</v>
      </c>
      <c r="Q27" s="145"/>
    </row>
    <row r="28" spans="3:17" ht="18" customHeight="1" x14ac:dyDescent="0.25">
      <c r="C28" s="143">
        <v>21</v>
      </c>
      <c r="D28" s="144" t="s">
        <v>511</v>
      </c>
      <c r="E28" s="151" t="s">
        <v>512</v>
      </c>
      <c r="F28" s="145" t="s">
        <v>40</v>
      </c>
      <c r="G28" s="145" t="s">
        <v>365</v>
      </c>
      <c r="H28" s="146" t="s">
        <v>853</v>
      </c>
      <c r="I28" s="146" t="s">
        <v>366</v>
      </c>
      <c r="J28" s="147">
        <v>34744</v>
      </c>
      <c r="K28" s="146">
        <v>865446402</v>
      </c>
      <c r="L28" s="148">
        <v>44616</v>
      </c>
      <c r="M28" s="158" t="s">
        <v>854</v>
      </c>
      <c r="N28" s="159">
        <v>44633</v>
      </c>
      <c r="O28" s="159">
        <v>44639</v>
      </c>
      <c r="P28" s="159">
        <v>44641</v>
      </c>
      <c r="Q28" s="145"/>
    </row>
    <row r="29" spans="3:17" ht="18" customHeight="1" x14ac:dyDescent="0.25">
      <c r="C29" s="143">
        <v>22</v>
      </c>
      <c r="D29" s="144" t="s">
        <v>281</v>
      </c>
      <c r="E29" s="145" t="s">
        <v>282</v>
      </c>
      <c r="F29" s="145" t="s">
        <v>40</v>
      </c>
      <c r="G29" s="145" t="s">
        <v>54</v>
      </c>
      <c r="H29" s="146" t="s">
        <v>853</v>
      </c>
      <c r="I29" s="146" t="s">
        <v>255</v>
      </c>
      <c r="J29" s="147">
        <v>33079</v>
      </c>
      <c r="K29" s="146" t="s">
        <v>283</v>
      </c>
      <c r="L29" s="148">
        <v>44287</v>
      </c>
      <c r="M29" s="157" t="s">
        <v>855</v>
      </c>
      <c r="N29" s="159">
        <v>44634</v>
      </c>
      <c r="O29" s="159">
        <v>44638</v>
      </c>
      <c r="P29" s="159">
        <v>44644</v>
      </c>
      <c r="Q29" s="145"/>
    </row>
    <row r="30" spans="3:17" ht="18" customHeight="1" x14ac:dyDescent="0.25">
      <c r="C30" s="143">
        <v>23</v>
      </c>
      <c r="D30" s="144" t="s">
        <v>486</v>
      </c>
      <c r="E30" s="145" t="s">
        <v>487</v>
      </c>
      <c r="F30" s="145" t="s">
        <v>40</v>
      </c>
      <c r="G30" s="145" t="s">
        <v>365</v>
      </c>
      <c r="H30" s="146" t="s">
        <v>853</v>
      </c>
      <c r="I30" s="146" t="s">
        <v>366</v>
      </c>
      <c r="J30" s="147">
        <v>36005</v>
      </c>
      <c r="K30" s="146" t="s">
        <v>488</v>
      </c>
      <c r="L30" s="148">
        <v>44375</v>
      </c>
      <c r="M30" s="157" t="s">
        <v>855</v>
      </c>
      <c r="N30" s="159">
        <v>44634</v>
      </c>
      <c r="O30" s="159">
        <v>44638</v>
      </c>
      <c r="P30" s="159">
        <v>44639</v>
      </c>
      <c r="Q30" s="145"/>
    </row>
    <row r="31" spans="3:17" ht="18" customHeight="1" x14ac:dyDescent="0.25">
      <c r="C31" s="143">
        <v>24</v>
      </c>
      <c r="D31" s="144" t="s">
        <v>368</v>
      </c>
      <c r="E31" s="151" t="s">
        <v>369</v>
      </c>
      <c r="F31" s="145" t="s">
        <v>40</v>
      </c>
      <c r="G31" s="145" t="s">
        <v>365</v>
      </c>
      <c r="H31" s="146" t="s">
        <v>853</v>
      </c>
      <c r="I31" s="146" t="s">
        <v>366</v>
      </c>
      <c r="J31" s="147">
        <v>26453</v>
      </c>
      <c r="K31" s="146" t="s">
        <v>308</v>
      </c>
      <c r="L31" s="148">
        <v>44287</v>
      </c>
      <c r="M31" s="157" t="s">
        <v>855</v>
      </c>
      <c r="N31" s="159">
        <v>44634</v>
      </c>
      <c r="O31" s="159">
        <v>44638</v>
      </c>
      <c r="P31" s="159">
        <v>44641</v>
      </c>
      <c r="Q31" s="145"/>
    </row>
    <row r="32" spans="3:17" ht="18" customHeight="1" x14ac:dyDescent="0.25">
      <c r="C32" s="143">
        <v>25</v>
      </c>
      <c r="D32" s="144" t="s">
        <v>538</v>
      </c>
      <c r="E32" s="151" t="s">
        <v>539</v>
      </c>
      <c r="F32" s="145" t="s">
        <v>40</v>
      </c>
      <c r="G32" s="145" t="s">
        <v>365</v>
      </c>
      <c r="H32" s="146" t="s">
        <v>856</v>
      </c>
      <c r="I32" s="146" t="s">
        <v>366</v>
      </c>
      <c r="J32" s="147">
        <v>34785</v>
      </c>
      <c r="K32" s="143" t="s">
        <v>540</v>
      </c>
      <c r="L32" s="148">
        <v>44622</v>
      </c>
      <c r="M32" s="158" t="s">
        <v>855</v>
      </c>
      <c r="N32" s="159">
        <v>44634</v>
      </c>
      <c r="O32" s="159">
        <v>44638</v>
      </c>
      <c r="P32" s="159">
        <v>44638</v>
      </c>
      <c r="Q32" s="145"/>
    </row>
    <row r="33" spans="3:17" ht="18" customHeight="1" x14ac:dyDescent="0.25">
      <c r="C33" s="143">
        <v>26</v>
      </c>
      <c r="D33" s="144" t="s">
        <v>572</v>
      </c>
      <c r="E33" s="151" t="s">
        <v>573</v>
      </c>
      <c r="F33" s="145" t="s">
        <v>40</v>
      </c>
      <c r="G33" s="145" t="s">
        <v>365</v>
      </c>
      <c r="H33" s="146" t="s">
        <v>856</v>
      </c>
      <c r="I33" s="146" t="s">
        <v>366</v>
      </c>
      <c r="J33" s="147">
        <v>36626</v>
      </c>
      <c r="K33" s="143" t="s">
        <v>574</v>
      </c>
      <c r="L33" s="148">
        <v>44622</v>
      </c>
      <c r="M33" s="158" t="s">
        <v>854</v>
      </c>
      <c r="N33" s="159">
        <v>44634</v>
      </c>
      <c r="O33" s="159">
        <v>44640</v>
      </c>
      <c r="P33" s="159">
        <v>44641</v>
      </c>
      <c r="Q33" s="145"/>
    </row>
    <row r="34" spans="3:17" ht="18" customHeight="1" x14ac:dyDescent="0.25">
      <c r="C34" s="143">
        <v>27</v>
      </c>
      <c r="D34" s="144">
        <v>90000845</v>
      </c>
      <c r="E34" s="145" t="s">
        <v>62</v>
      </c>
      <c r="F34" s="145" t="s">
        <v>40</v>
      </c>
      <c r="G34" s="145" t="s">
        <v>50</v>
      </c>
      <c r="H34" s="146" t="s">
        <v>856</v>
      </c>
      <c r="I34" s="146" t="s">
        <v>138</v>
      </c>
      <c r="J34" s="147">
        <v>32310</v>
      </c>
      <c r="K34" s="146" t="s">
        <v>174</v>
      </c>
      <c r="L34" s="148">
        <v>38973</v>
      </c>
      <c r="M34" s="158" t="s">
        <v>854</v>
      </c>
      <c r="N34" s="159">
        <v>44634</v>
      </c>
      <c r="O34" s="159">
        <v>44640</v>
      </c>
      <c r="P34" s="159">
        <v>44641</v>
      </c>
      <c r="Q34" s="145"/>
    </row>
    <row r="35" spans="3:17" ht="18" customHeight="1" x14ac:dyDescent="0.25">
      <c r="C35" s="143">
        <v>28</v>
      </c>
      <c r="D35" s="144" t="s">
        <v>590</v>
      </c>
      <c r="E35" s="151" t="s">
        <v>591</v>
      </c>
      <c r="F35" s="145" t="s">
        <v>40</v>
      </c>
      <c r="G35" s="145" t="s">
        <v>365</v>
      </c>
      <c r="H35" s="146" t="s">
        <v>856</v>
      </c>
      <c r="I35" s="146" t="s">
        <v>366</v>
      </c>
      <c r="J35" s="147">
        <v>32143</v>
      </c>
      <c r="K35" s="143" t="s">
        <v>592</v>
      </c>
      <c r="L35" s="148">
        <v>44607</v>
      </c>
      <c r="M35" s="158" t="s">
        <v>854</v>
      </c>
      <c r="N35" s="159">
        <v>44634</v>
      </c>
      <c r="O35" s="159">
        <v>44640</v>
      </c>
      <c r="P35" s="159">
        <v>44641</v>
      </c>
      <c r="Q35" s="145"/>
    </row>
    <row r="36" spans="3:17" ht="18" customHeight="1" x14ac:dyDescent="0.25">
      <c r="C36" s="143">
        <v>29</v>
      </c>
      <c r="D36" s="144" t="s">
        <v>543</v>
      </c>
      <c r="E36" s="151" t="s">
        <v>544</v>
      </c>
      <c r="F36" s="145" t="s">
        <v>40</v>
      </c>
      <c r="G36" s="145" t="s">
        <v>365</v>
      </c>
      <c r="H36" s="146" t="s">
        <v>856</v>
      </c>
      <c r="I36" s="146" t="s">
        <v>366</v>
      </c>
      <c r="J36" s="147">
        <v>29766</v>
      </c>
      <c r="K36" s="143" t="s">
        <v>545</v>
      </c>
      <c r="L36" s="148">
        <v>44622</v>
      </c>
      <c r="M36" s="158" t="s">
        <v>854</v>
      </c>
      <c r="N36" s="159">
        <v>44634</v>
      </c>
      <c r="O36" s="159">
        <v>44640</v>
      </c>
      <c r="P36" s="159">
        <v>44641</v>
      </c>
      <c r="Q36" s="145"/>
    </row>
    <row r="37" spans="3:17" ht="18" customHeight="1" x14ac:dyDescent="0.25">
      <c r="C37" s="143">
        <v>30</v>
      </c>
      <c r="D37" s="144">
        <v>86001539</v>
      </c>
      <c r="E37" s="145" t="s">
        <v>75</v>
      </c>
      <c r="F37" s="145" t="s">
        <v>40</v>
      </c>
      <c r="G37" s="145" t="s">
        <v>163</v>
      </c>
      <c r="H37" s="146" t="s">
        <v>857</v>
      </c>
      <c r="I37" s="146" t="s">
        <v>138</v>
      </c>
      <c r="J37" s="147">
        <v>26703</v>
      </c>
      <c r="K37" s="146" t="s">
        <v>164</v>
      </c>
      <c r="L37" s="148">
        <v>36161</v>
      </c>
      <c r="M37" s="158" t="s">
        <v>854</v>
      </c>
      <c r="N37" s="159">
        <v>44635</v>
      </c>
      <c r="O37" s="159">
        <v>44640</v>
      </c>
      <c r="P37" s="159">
        <v>44641</v>
      </c>
      <c r="Q37" s="145"/>
    </row>
    <row r="38" spans="3:17" ht="18" customHeight="1" x14ac:dyDescent="0.25">
      <c r="C38" s="143">
        <v>31</v>
      </c>
      <c r="D38" s="144" t="s">
        <v>306</v>
      </c>
      <c r="E38" s="145" t="s">
        <v>307</v>
      </c>
      <c r="F38" s="145" t="s">
        <v>40</v>
      </c>
      <c r="G38" s="145" t="s">
        <v>54</v>
      </c>
      <c r="H38" s="146" t="s">
        <v>853</v>
      </c>
      <c r="I38" s="146" t="s">
        <v>255</v>
      </c>
      <c r="J38" s="147">
        <v>24762</v>
      </c>
      <c r="K38" s="146" t="s">
        <v>308</v>
      </c>
      <c r="L38" s="148">
        <v>44287</v>
      </c>
      <c r="M38" s="158" t="s">
        <v>854</v>
      </c>
      <c r="N38" s="159">
        <v>44635</v>
      </c>
      <c r="O38" s="159">
        <v>44640</v>
      </c>
      <c r="P38" s="159">
        <v>44641</v>
      </c>
      <c r="Q38" s="145"/>
    </row>
    <row r="39" spans="3:17" ht="18" customHeight="1" x14ac:dyDescent="0.25">
      <c r="C39" s="143">
        <v>32</v>
      </c>
      <c r="D39" s="144" t="s">
        <v>434</v>
      </c>
      <c r="E39" s="151" t="s">
        <v>435</v>
      </c>
      <c r="F39" s="145" t="s">
        <v>40</v>
      </c>
      <c r="G39" s="145" t="s">
        <v>365</v>
      </c>
      <c r="H39" s="146" t="s">
        <v>853</v>
      </c>
      <c r="I39" s="146" t="s">
        <v>366</v>
      </c>
      <c r="J39" s="147">
        <v>32282</v>
      </c>
      <c r="K39" s="146" t="s">
        <v>436</v>
      </c>
      <c r="L39" s="148">
        <v>44344</v>
      </c>
      <c r="M39" s="158" t="s">
        <v>854</v>
      </c>
      <c r="N39" s="159">
        <v>44635</v>
      </c>
      <c r="O39" s="159">
        <v>44640</v>
      </c>
      <c r="P39" s="159">
        <v>44646</v>
      </c>
      <c r="Q39" s="145"/>
    </row>
    <row r="40" spans="3:17" ht="18" customHeight="1" x14ac:dyDescent="0.25">
      <c r="C40" s="143">
        <v>33</v>
      </c>
      <c r="D40" s="144" t="s">
        <v>495</v>
      </c>
      <c r="E40" s="151" t="s">
        <v>496</v>
      </c>
      <c r="F40" s="145" t="s">
        <v>40</v>
      </c>
      <c r="G40" s="145" t="s">
        <v>365</v>
      </c>
      <c r="H40" s="146" t="s">
        <v>853</v>
      </c>
      <c r="I40" s="146" t="s">
        <v>366</v>
      </c>
      <c r="J40" s="147">
        <v>29660</v>
      </c>
      <c r="K40" s="146" t="s">
        <v>497</v>
      </c>
      <c r="L40" s="148">
        <v>44387</v>
      </c>
      <c r="M40" s="158" t="s">
        <v>854</v>
      </c>
      <c r="N40" s="159">
        <v>44635</v>
      </c>
      <c r="O40" s="159">
        <v>44640</v>
      </c>
      <c r="P40" s="159">
        <v>44643</v>
      </c>
      <c r="Q40" s="145"/>
    </row>
    <row r="41" spans="3:17" ht="18" customHeight="1" x14ac:dyDescent="0.25">
      <c r="C41" s="143">
        <v>34</v>
      </c>
      <c r="D41" s="144">
        <v>90003855</v>
      </c>
      <c r="E41" s="145" t="s">
        <v>89</v>
      </c>
      <c r="F41" s="145" t="s">
        <v>40</v>
      </c>
      <c r="G41" s="145" t="s">
        <v>54</v>
      </c>
      <c r="H41" s="146" t="s">
        <v>853</v>
      </c>
      <c r="I41" s="146" t="s">
        <v>138</v>
      </c>
      <c r="J41" s="147" t="s">
        <v>859</v>
      </c>
      <c r="K41" s="146" t="s">
        <v>247</v>
      </c>
      <c r="L41" s="148">
        <v>42095</v>
      </c>
      <c r="M41" s="157" t="s">
        <v>855</v>
      </c>
      <c r="N41" s="159">
        <v>44635</v>
      </c>
      <c r="O41" s="159">
        <v>44639</v>
      </c>
      <c r="P41" s="159">
        <v>44640</v>
      </c>
      <c r="Q41" s="145" t="s">
        <v>860</v>
      </c>
    </row>
    <row r="42" spans="3:17" ht="18" customHeight="1" x14ac:dyDescent="0.25">
      <c r="C42" s="143">
        <v>35</v>
      </c>
      <c r="D42" s="144" t="s">
        <v>597</v>
      </c>
      <c r="E42" s="151" t="s">
        <v>598</v>
      </c>
      <c r="F42" s="145" t="s">
        <v>40</v>
      </c>
      <c r="G42" s="145" t="s">
        <v>365</v>
      </c>
      <c r="H42" s="146" t="s">
        <v>856</v>
      </c>
      <c r="I42" s="146" t="s">
        <v>366</v>
      </c>
      <c r="J42" s="147">
        <v>36998</v>
      </c>
      <c r="K42" s="143" t="s">
        <v>599</v>
      </c>
      <c r="L42" s="148">
        <v>44607</v>
      </c>
      <c r="M42" s="157" t="s">
        <v>854</v>
      </c>
      <c r="N42" s="159">
        <v>44636</v>
      </c>
      <c r="O42" s="159">
        <v>44641</v>
      </c>
      <c r="P42" s="159">
        <v>44642</v>
      </c>
      <c r="Q42" s="145"/>
    </row>
    <row r="43" spans="3:17" ht="18" customHeight="1" x14ac:dyDescent="0.25">
      <c r="C43" s="143">
        <v>36</v>
      </c>
      <c r="D43" s="144">
        <v>86008626</v>
      </c>
      <c r="E43" s="145" t="s">
        <v>79</v>
      </c>
      <c r="F43" s="145" t="s">
        <v>40</v>
      </c>
      <c r="G43" s="145" t="s">
        <v>50</v>
      </c>
      <c r="H43" s="146" t="s">
        <v>853</v>
      </c>
      <c r="I43" s="146" t="s">
        <v>138</v>
      </c>
      <c r="J43" s="147">
        <v>29375</v>
      </c>
      <c r="K43" s="146" t="s">
        <v>177</v>
      </c>
      <c r="L43" s="148">
        <v>38840</v>
      </c>
      <c r="M43" s="157" t="s">
        <v>855</v>
      </c>
      <c r="N43" s="159">
        <v>44636</v>
      </c>
      <c r="O43" s="159">
        <v>44640</v>
      </c>
      <c r="P43" s="159">
        <v>44641</v>
      </c>
      <c r="Q43" s="145" t="s">
        <v>860</v>
      </c>
    </row>
    <row r="44" spans="3:17" ht="18" customHeight="1" x14ac:dyDescent="0.25">
      <c r="C44" s="143">
        <v>37</v>
      </c>
      <c r="D44" s="144" t="s">
        <v>257</v>
      </c>
      <c r="E44" s="145" t="s">
        <v>258</v>
      </c>
      <c r="F44" s="145" t="s">
        <v>40</v>
      </c>
      <c r="G44" s="145" t="s">
        <v>54</v>
      </c>
      <c r="H44" s="146" t="s">
        <v>853</v>
      </c>
      <c r="I44" s="146" t="s">
        <v>255</v>
      </c>
      <c r="J44" s="147">
        <v>30630</v>
      </c>
      <c r="K44" s="146" t="s">
        <v>259</v>
      </c>
      <c r="L44" s="148">
        <v>44287</v>
      </c>
      <c r="M44" s="157" t="s">
        <v>855</v>
      </c>
      <c r="N44" s="159">
        <v>44636</v>
      </c>
      <c r="O44" s="159">
        <v>44640</v>
      </c>
      <c r="P44" s="159">
        <v>44641</v>
      </c>
      <c r="Q44" s="145" t="s">
        <v>860</v>
      </c>
    </row>
    <row r="45" spans="3:17" ht="18" customHeight="1" x14ac:dyDescent="0.25">
      <c r="C45" s="143">
        <v>38</v>
      </c>
      <c r="D45" s="144" t="s">
        <v>319</v>
      </c>
      <c r="E45" s="145" t="s">
        <v>320</v>
      </c>
      <c r="F45" s="145" t="s">
        <v>40</v>
      </c>
      <c r="G45" s="145" t="s">
        <v>54</v>
      </c>
      <c r="H45" s="146" t="s">
        <v>856</v>
      </c>
      <c r="I45" s="146" t="s">
        <v>255</v>
      </c>
      <c r="J45" s="147">
        <v>33801</v>
      </c>
      <c r="K45" s="146" t="s">
        <v>321</v>
      </c>
      <c r="L45" s="148">
        <v>44287</v>
      </c>
      <c r="M45" s="157" t="s">
        <v>854</v>
      </c>
      <c r="N45" s="159">
        <v>44637</v>
      </c>
      <c r="O45" s="159">
        <v>44645</v>
      </c>
      <c r="P45" s="159">
        <f>O45+1</f>
        <v>44646</v>
      </c>
      <c r="Q45" s="145" t="s">
        <v>861</v>
      </c>
    </row>
    <row r="46" spans="3:17" ht="18" customHeight="1" x14ac:dyDescent="0.25">
      <c r="C46" s="143">
        <v>39</v>
      </c>
      <c r="D46" s="144" t="s">
        <v>579</v>
      </c>
      <c r="E46" s="145" t="s">
        <v>580</v>
      </c>
      <c r="F46" s="145" t="s">
        <v>40</v>
      </c>
      <c r="G46" s="145" t="s">
        <v>365</v>
      </c>
      <c r="H46" s="146" t="s">
        <v>856</v>
      </c>
      <c r="I46" s="146" t="s">
        <v>366</v>
      </c>
      <c r="J46" s="147">
        <v>29606</v>
      </c>
      <c r="K46" s="146" t="s">
        <v>581</v>
      </c>
      <c r="L46" s="148">
        <v>44622</v>
      </c>
      <c r="M46" s="157" t="s">
        <v>854</v>
      </c>
      <c r="N46" s="159">
        <v>44637</v>
      </c>
      <c r="O46" s="159">
        <v>44645</v>
      </c>
      <c r="P46" s="159">
        <v>44646</v>
      </c>
      <c r="Q46" s="145" t="s">
        <v>861</v>
      </c>
    </row>
    <row r="47" spans="3:17" ht="18" customHeight="1" x14ac:dyDescent="0.25">
      <c r="C47" s="143">
        <v>40</v>
      </c>
      <c r="D47" s="144">
        <v>90000853</v>
      </c>
      <c r="E47" s="145" t="s">
        <v>88</v>
      </c>
      <c r="F47" s="145" t="s">
        <v>40</v>
      </c>
      <c r="G47" s="145" t="s">
        <v>54</v>
      </c>
      <c r="H47" s="146" t="s">
        <v>853</v>
      </c>
      <c r="I47" s="146" t="s">
        <v>138</v>
      </c>
      <c r="J47" s="147">
        <v>32412</v>
      </c>
      <c r="K47" s="146" t="s">
        <v>245</v>
      </c>
      <c r="L47" s="148">
        <v>39156</v>
      </c>
      <c r="M47" s="157" t="s">
        <v>854</v>
      </c>
      <c r="N47" s="159">
        <v>44637</v>
      </c>
      <c r="O47" s="159">
        <v>44647</v>
      </c>
      <c r="P47" s="159">
        <v>44646</v>
      </c>
      <c r="Q47" s="145" t="s">
        <v>862</v>
      </c>
    </row>
    <row r="48" spans="3:17" ht="18" customHeight="1" x14ac:dyDescent="0.25">
      <c r="C48" s="143">
        <v>41</v>
      </c>
      <c r="D48" s="144" t="s">
        <v>359</v>
      </c>
      <c r="E48" s="145" t="s">
        <v>360</v>
      </c>
      <c r="F48" s="145" t="s">
        <v>40</v>
      </c>
      <c r="G48" s="145" t="s">
        <v>54</v>
      </c>
      <c r="H48" s="146" t="s">
        <v>856</v>
      </c>
      <c r="I48" s="146" t="s">
        <v>255</v>
      </c>
      <c r="J48" s="147">
        <v>33144</v>
      </c>
      <c r="K48" s="146" t="s">
        <v>361</v>
      </c>
      <c r="L48" s="148">
        <v>44287</v>
      </c>
      <c r="M48" s="157" t="s">
        <v>854</v>
      </c>
      <c r="N48" s="159">
        <v>44641</v>
      </c>
      <c r="O48" s="159">
        <f>N48+5</f>
        <v>44646</v>
      </c>
      <c r="P48" s="159">
        <v>44646</v>
      </c>
      <c r="Q48" s="145"/>
    </row>
    <row r="49" spans="3:17" ht="18" customHeight="1" x14ac:dyDescent="0.25">
      <c r="C49" s="143">
        <v>42</v>
      </c>
      <c r="D49" s="144" t="s">
        <v>426</v>
      </c>
      <c r="E49" s="145" t="s">
        <v>427</v>
      </c>
      <c r="F49" s="145" t="s">
        <v>40</v>
      </c>
      <c r="G49" s="145" t="s">
        <v>365</v>
      </c>
      <c r="H49" s="146" t="s">
        <v>853</v>
      </c>
      <c r="I49" s="146" t="s">
        <v>366</v>
      </c>
      <c r="J49" s="147">
        <v>35631</v>
      </c>
      <c r="K49" s="146" t="s">
        <v>428</v>
      </c>
      <c r="L49" s="148">
        <v>44344</v>
      </c>
      <c r="M49" s="157" t="s">
        <v>854</v>
      </c>
      <c r="N49" s="159">
        <v>44641</v>
      </c>
      <c r="O49" s="159">
        <f t="shared" ref="O49:O51" si="0">N49+5</f>
        <v>44646</v>
      </c>
      <c r="P49" s="159">
        <v>44646</v>
      </c>
      <c r="Q49" s="145"/>
    </row>
    <row r="50" spans="3:17" ht="18" customHeight="1" x14ac:dyDescent="0.25">
      <c r="C50" s="143">
        <v>43</v>
      </c>
      <c r="D50" s="144" t="s">
        <v>396</v>
      </c>
      <c r="E50" s="145" t="s">
        <v>397</v>
      </c>
      <c r="F50" s="145" t="s">
        <v>40</v>
      </c>
      <c r="G50" s="145" t="s">
        <v>365</v>
      </c>
      <c r="H50" s="146" t="s">
        <v>853</v>
      </c>
      <c r="I50" s="146" t="s">
        <v>366</v>
      </c>
      <c r="J50" s="147">
        <v>34870</v>
      </c>
      <c r="K50" s="146" t="s">
        <v>398</v>
      </c>
      <c r="L50" s="148">
        <v>44303</v>
      </c>
      <c r="M50" s="157" t="s">
        <v>854</v>
      </c>
      <c r="N50" s="159">
        <v>44641</v>
      </c>
      <c r="O50" s="159">
        <f t="shared" si="0"/>
        <v>44646</v>
      </c>
      <c r="P50" s="159">
        <v>44646</v>
      </c>
      <c r="Q50" s="145"/>
    </row>
    <row r="51" spans="3:17" ht="18" customHeight="1" x14ac:dyDescent="0.25">
      <c r="C51" s="143">
        <v>44</v>
      </c>
      <c r="D51" s="144">
        <v>86001560</v>
      </c>
      <c r="E51" s="145" t="s">
        <v>51</v>
      </c>
      <c r="F51" s="145" t="s">
        <v>40</v>
      </c>
      <c r="G51" s="145" t="s">
        <v>50</v>
      </c>
      <c r="H51" s="146" t="s">
        <v>856</v>
      </c>
      <c r="I51" s="146" t="s">
        <v>138</v>
      </c>
      <c r="J51" s="147">
        <v>27557</v>
      </c>
      <c r="K51" s="146" t="s">
        <v>184</v>
      </c>
      <c r="L51" s="148">
        <v>37956</v>
      </c>
      <c r="M51" s="157" t="s">
        <v>854</v>
      </c>
      <c r="N51" s="159">
        <v>44641</v>
      </c>
      <c r="O51" s="159">
        <f t="shared" si="0"/>
        <v>44646</v>
      </c>
      <c r="P51" s="159">
        <v>44646</v>
      </c>
      <c r="Q51" s="145"/>
    </row>
    <row r="52" spans="3:17" ht="18" customHeight="1" x14ac:dyDescent="0.25">
      <c r="C52" s="143">
        <v>45</v>
      </c>
      <c r="D52" s="144">
        <v>90003946</v>
      </c>
      <c r="E52" s="145" t="s">
        <v>70</v>
      </c>
      <c r="F52" s="145" t="s">
        <v>40</v>
      </c>
      <c r="G52" s="145" t="s">
        <v>54</v>
      </c>
      <c r="H52" s="146" t="s">
        <v>853</v>
      </c>
      <c r="I52" s="146" t="s">
        <v>138</v>
      </c>
      <c r="J52" s="147">
        <v>30620</v>
      </c>
      <c r="K52" s="146" t="s">
        <v>219</v>
      </c>
      <c r="L52" s="148">
        <v>42095</v>
      </c>
      <c r="M52" s="157" t="s">
        <v>854</v>
      </c>
      <c r="N52" s="159">
        <v>44641</v>
      </c>
      <c r="O52" s="159">
        <v>44647</v>
      </c>
      <c r="P52" s="159">
        <v>44646</v>
      </c>
      <c r="Q52" s="145" t="s">
        <v>863</v>
      </c>
    </row>
    <row r="53" spans="3:17" ht="18" customHeight="1" x14ac:dyDescent="0.25">
      <c r="C53" s="143">
        <v>46</v>
      </c>
      <c r="D53" s="144">
        <v>86023010</v>
      </c>
      <c r="E53" s="145" t="s">
        <v>58</v>
      </c>
      <c r="F53" s="145" t="s">
        <v>40</v>
      </c>
      <c r="G53" s="145" t="s">
        <v>54</v>
      </c>
      <c r="H53" s="146" t="s">
        <v>856</v>
      </c>
      <c r="I53" s="146" t="s">
        <v>138</v>
      </c>
      <c r="J53" s="147">
        <v>31514</v>
      </c>
      <c r="K53" s="146" t="s">
        <v>201</v>
      </c>
      <c r="L53" s="148">
        <v>40330</v>
      </c>
      <c r="M53" s="157" t="s">
        <v>855</v>
      </c>
      <c r="N53" s="159">
        <v>44641</v>
      </c>
      <c r="O53" s="159">
        <f>N53+3</f>
        <v>44644</v>
      </c>
      <c r="P53" s="159">
        <v>44646</v>
      </c>
      <c r="Q53" s="145" t="s">
        <v>864</v>
      </c>
    </row>
    <row r="54" spans="3:17" ht="18" customHeight="1" x14ac:dyDescent="0.25">
      <c r="C54" s="143">
        <v>47</v>
      </c>
      <c r="D54" s="144" t="s">
        <v>384</v>
      </c>
      <c r="E54" s="145" t="s">
        <v>385</v>
      </c>
      <c r="F54" s="145" t="s">
        <v>40</v>
      </c>
      <c r="G54" s="145" t="s">
        <v>365</v>
      </c>
      <c r="H54" s="146" t="s">
        <v>856</v>
      </c>
      <c r="I54" s="146" t="s">
        <v>366</v>
      </c>
      <c r="J54" s="147">
        <v>31108</v>
      </c>
      <c r="K54" s="146" t="s">
        <v>386</v>
      </c>
      <c r="L54" s="148">
        <v>44308</v>
      </c>
      <c r="M54" s="157" t="s">
        <v>854</v>
      </c>
      <c r="N54" s="159">
        <v>44641</v>
      </c>
      <c r="O54" s="156">
        <v>44282</v>
      </c>
      <c r="P54" s="156">
        <v>44282</v>
      </c>
      <c r="Q54" s="145"/>
    </row>
    <row r="55" spans="3:17" ht="18" customHeight="1" x14ac:dyDescent="0.25">
      <c r="C55" s="143">
        <v>48</v>
      </c>
      <c r="D55" s="144">
        <v>90000846</v>
      </c>
      <c r="E55" s="145" t="s">
        <v>86</v>
      </c>
      <c r="F55" s="145" t="s">
        <v>40</v>
      </c>
      <c r="G55" s="145" t="s">
        <v>54</v>
      </c>
      <c r="H55" s="146" t="s">
        <v>853</v>
      </c>
      <c r="I55" s="146" t="s">
        <v>138</v>
      </c>
      <c r="J55" s="147">
        <v>30162</v>
      </c>
      <c r="K55" s="146" t="s">
        <v>242</v>
      </c>
      <c r="L55" s="148">
        <v>39539</v>
      </c>
      <c r="M55" s="157" t="s">
        <v>854</v>
      </c>
      <c r="N55" s="159">
        <v>44641</v>
      </c>
      <c r="O55" s="156">
        <v>44282</v>
      </c>
      <c r="P55" s="156">
        <v>44282</v>
      </c>
      <c r="Q55" s="145"/>
    </row>
    <row r="56" spans="3:17" ht="18" customHeight="1" x14ac:dyDescent="0.25">
      <c r="C56" s="143">
        <v>49</v>
      </c>
      <c r="D56" s="144">
        <v>90003931</v>
      </c>
      <c r="E56" s="145" t="s">
        <v>66</v>
      </c>
      <c r="F56" s="145" t="s">
        <v>40</v>
      </c>
      <c r="G56" s="145" t="s">
        <v>54</v>
      </c>
      <c r="H56" s="146" t="s">
        <v>856</v>
      </c>
      <c r="I56" s="146" t="s">
        <v>138</v>
      </c>
      <c r="J56" s="147">
        <v>25069</v>
      </c>
      <c r="K56" s="146" t="s">
        <v>214</v>
      </c>
      <c r="L56" s="148">
        <v>42095</v>
      </c>
      <c r="M56" s="157" t="s">
        <v>854</v>
      </c>
      <c r="N56" s="159">
        <v>44641</v>
      </c>
      <c r="O56" s="156">
        <v>44282</v>
      </c>
      <c r="P56" s="156">
        <v>44282</v>
      </c>
      <c r="Q56" s="145"/>
    </row>
    <row r="57" spans="3:17" ht="18" customHeight="1" x14ac:dyDescent="0.25">
      <c r="C57" s="143">
        <v>50</v>
      </c>
      <c r="D57" s="144" t="s">
        <v>456</v>
      </c>
      <c r="E57" s="145" t="s">
        <v>457</v>
      </c>
      <c r="F57" s="145" t="s">
        <v>40</v>
      </c>
      <c r="G57" s="145" t="s">
        <v>365</v>
      </c>
      <c r="H57" s="146" t="s">
        <v>856</v>
      </c>
      <c r="I57" s="146" t="s">
        <v>366</v>
      </c>
      <c r="J57" s="147">
        <v>33759</v>
      </c>
      <c r="K57" s="146" t="s">
        <v>458</v>
      </c>
      <c r="L57" s="148">
        <v>44369</v>
      </c>
      <c r="M57" s="157" t="s">
        <v>854</v>
      </c>
      <c r="N57" s="159">
        <v>44641</v>
      </c>
      <c r="O57" s="156">
        <v>44282</v>
      </c>
      <c r="P57" s="156">
        <v>44282</v>
      </c>
      <c r="Q57" s="145"/>
    </row>
    <row r="58" spans="3:17" ht="18" customHeight="1" x14ac:dyDescent="0.25">
      <c r="C58" s="143">
        <v>51</v>
      </c>
      <c r="D58" s="144" t="s">
        <v>420</v>
      </c>
      <c r="E58" s="145" t="s">
        <v>421</v>
      </c>
      <c r="F58" s="145" t="s">
        <v>40</v>
      </c>
      <c r="G58" s="145" t="s">
        <v>365</v>
      </c>
      <c r="H58" s="146" t="s">
        <v>853</v>
      </c>
      <c r="I58" s="146" t="s">
        <v>366</v>
      </c>
      <c r="J58" s="147">
        <v>35348</v>
      </c>
      <c r="K58" s="146" t="s">
        <v>422</v>
      </c>
      <c r="L58" s="148">
        <v>44344</v>
      </c>
      <c r="M58" s="157" t="s">
        <v>854</v>
      </c>
      <c r="N58" s="159">
        <v>44641</v>
      </c>
      <c r="O58" s="156">
        <v>44282</v>
      </c>
      <c r="P58" s="156">
        <v>44282</v>
      </c>
      <c r="Q58" s="145"/>
    </row>
    <row r="59" spans="3:17" ht="18" customHeight="1" x14ac:dyDescent="0.25">
      <c r="C59" s="143">
        <v>52</v>
      </c>
      <c r="D59" s="144">
        <v>86001559</v>
      </c>
      <c r="E59" s="145" t="s">
        <v>56</v>
      </c>
      <c r="F59" s="145" t="s">
        <v>40</v>
      </c>
      <c r="G59" s="145" t="s">
        <v>54</v>
      </c>
      <c r="H59" s="146" t="s">
        <v>856</v>
      </c>
      <c r="I59" s="146" t="s">
        <v>138</v>
      </c>
      <c r="J59" s="147">
        <v>26167</v>
      </c>
      <c r="K59" s="146" t="s">
        <v>196</v>
      </c>
      <c r="L59" s="148">
        <v>37347</v>
      </c>
      <c r="M59" s="157" t="s">
        <v>855</v>
      </c>
      <c r="N59" s="156">
        <v>44643</v>
      </c>
      <c r="O59" s="156">
        <v>44647</v>
      </c>
      <c r="P59" s="156"/>
      <c r="Q59" s="145"/>
    </row>
    <row r="60" spans="3:17" ht="18" customHeight="1" x14ac:dyDescent="0.25">
      <c r="C60" s="143">
        <v>53</v>
      </c>
      <c r="D60" s="144" t="s">
        <v>412</v>
      </c>
      <c r="E60" s="151" t="s">
        <v>413</v>
      </c>
      <c r="F60" s="145" t="s">
        <v>40</v>
      </c>
      <c r="G60" s="145" t="s">
        <v>365</v>
      </c>
      <c r="H60" s="146" t="s">
        <v>856</v>
      </c>
      <c r="I60" s="146" t="s">
        <v>366</v>
      </c>
      <c r="J60" s="147">
        <v>33470</v>
      </c>
      <c r="K60" s="146" t="s">
        <v>414</v>
      </c>
      <c r="L60" s="148">
        <v>44334</v>
      </c>
      <c r="M60" s="157" t="s">
        <v>854</v>
      </c>
      <c r="N60" s="156">
        <v>44641</v>
      </c>
      <c r="O60" s="156">
        <v>44649</v>
      </c>
      <c r="P60" s="156"/>
      <c r="Q60" s="145"/>
    </row>
    <row r="61" spans="3:17" ht="18" customHeight="1" x14ac:dyDescent="0.25">
      <c r="C61" s="143">
        <v>54</v>
      </c>
      <c r="D61" s="144">
        <v>90003946</v>
      </c>
      <c r="E61" s="145" t="s">
        <v>70</v>
      </c>
      <c r="F61" s="145" t="s">
        <v>40</v>
      </c>
      <c r="G61" s="145" t="s">
        <v>54</v>
      </c>
      <c r="H61" s="146" t="s">
        <v>853</v>
      </c>
      <c r="I61" s="146" t="s">
        <v>138</v>
      </c>
      <c r="J61" s="147">
        <v>30620</v>
      </c>
      <c r="K61" s="146" t="s">
        <v>219</v>
      </c>
      <c r="L61" s="148">
        <v>42095</v>
      </c>
      <c r="M61" s="157" t="s">
        <v>854</v>
      </c>
      <c r="N61" s="156">
        <v>44643</v>
      </c>
      <c r="O61" s="156">
        <v>44649</v>
      </c>
      <c r="P61" s="156"/>
      <c r="Q61" s="145"/>
    </row>
    <row r="62" spans="3:17" ht="18" customHeight="1" x14ac:dyDescent="0.25">
      <c r="C62" s="143">
        <v>55</v>
      </c>
      <c r="D62" s="144" t="s">
        <v>486</v>
      </c>
      <c r="E62" s="151" t="s">
        <v>487</v>
      </c>
      <c r="F62" s="145" t="s">
        <v>40</v>
      </c>
      <c r="G62" s="145" t="s">
        <v>365</v>
      </c>
      <c r="H62" s="146" t="s">
        <v>853</v>
      </c>
      <c r="I62" s="146" t="s">
        <v>366</v>
      </c>
      <c r="J62" s="147">
        <v>36005</v>
      </c>
      <c r="K62" s="146" t="s">
        <v>488</v>
      </c>
      <c r="L62" s="148">
        <v>44375</v>
      </c>
      <c r="M62" s="157" t="s">
        <v>854</v>
      </c>
      <c r="N62" s="156">
        <v>44643</v>
      </c>
      <c r="O62" s="156">
        <v>44649</v>
      </c>
      <c r="P62" s="156"/>
      <c r="Q62" s="145"/>
    </row>
    <row r="63" spans="3:17" ht="18" customHeight="1" x14ac:dyDescent="0.25">
      <c r="C63" s="143">
        <v>56</v>
      </c>
      <c r="D63" s="144" t="s">
        <v>426</v>
      </c>
      <c r="E63" s="151" t="s">
        <v>427</v>
      </c>
      <c r="F63" s="145" t="s">
        <v>40</v>
      </c>
      <c r="G63" s="145" t="s">
        <v>365</v>
      </c>
      <c r="H63" s="145" t="s">
        <v>853</v>
      </c>
      <c r="I63" s="146" t="s">
        <v>366</v>
      </c>
      <c r="J63" s="147">
        <v>35631</v>
      </c>
      <c r="K63" s="146" t="s">
        <v>428</v>
      </c>
      <c r="L63" s="148">
        <v>44344</v>
      </c>
      <c r="M63" s="157" t="s">
        <v>854</v>
      </c>
      <c r="N63" s="156">
        <v>44641</v>
      </c>
      <c r="O63" s="156">
        <v>44650</v>
      </c>
      <c r="P63" s="156"/>
      <c r="Q63" s="145"/>
    </row>
    <row r="64" spans="3:17" ht="18" customHeight="1" x14ac:dyDescent="0.25">
      <c r="C64" s="143">
        <v>57</v>
      </c>
      <c r="D64" s="144" t="s">
        <v>359</v>
      </c>
      <c r="E64" s="145" t="s">
        <v>360</v>
      </c>
      <c r="F64" s="145" t="s">
        <v>40</v>
      </c>
      <c r="G64" s="145" t="s">
        <v>54</v>
      </c>
      <c r="H64" s="145" t="s">
        <v>856</v>
      </c>
      <c r="I64" s="146" t="s">
        <v>255</v>
      </c>
      <c r="J64" s="147">
        <v>33144</v>
      </c>
      <c r="K64" s="146" t="s">
        <v>361</v>
      </c>
      <c r="L64" s="148">
        <v>44287</v>
      </c>
      <c r="M64" s="157" t="s">
        <v>854</v>
      </c>
      <c r="N64" s="156">
        <v>44641</v>
      </c>
      <c r="O64" s="156">
        <v>44650</v>
      </c>
      <c r="P64" s="156"/>
      <c r="Q64" s="145"/>
    </row>
    <row r="65" spans="3:17" ht="18" customHeight="1" x14ac:dyDescent="0.25">
      <c r="C65" s="143">
        <v>58</v>
      </c>
      <c r="D65" s="144" t="s">
        <v>430</v>
      </c>
      <c r="E65" s="151" t="s">
        <v>431</v>
      </c>
      <c r="F65" s="145" t="s">
        <v>40</v>
      </c>
      <c r="G65" s="145" t="s">
        <v>365</v>
      </c>
      <c r="H65" s="145" t="s">
        <v>856</v>
      </c>
      <c r="I65" s="146" t="s">
        <v>366</v>
      </c>
      <c r="J65" s="147">
        <v>31797</v>
      </c>
      <c r="K65" s="146" t="s">
        <v>432</v>
      </c>
      <c r="L65" s="148">
        <v>44344</v>
      </c>
      <c r="M65" s="157" t="s">
        <v>855</v>
      </c>
      <c r="N65" s="156">
        <v>44647</v>
      </c>
      <c r="O65" s="156">
        <v>44651</v>
      </c>
      <c r="P65" s="156"/>
      <c r="Q65" s="145"/>
    </row>
    <row r="66" spans="3:17" ht="18" customHeight="1" x14ac:dyDescent="0.25">
      <c r="C66" s="143">
        <v>59</v>
      </c>
      <c r="D66" s="144" t="s">
        <v>285</v>
      </c>
      <c r="E66" s="145" t="s">
        <v>286</v>
      </c>
      <c r="F66" s="145" t="s">
        <v>40</v>
      </c>
      <c r="G66" s="145" t="s">
        <v>54</v>
      </c>
      <c r="H66" s="145" t="s">
        <v>856</v>
      </c>
      <c r="I66" s="146" t="s">
        <v>255</v>
      </c>
      <c r="J66" s="147">
        <v>32563</v>
      </c>
      <c r="K66" s="146" t="s">
        <v>287</v>
      </c>
      <c r="L66" s="148">
        <v>44287</v>
      </c>
      <c r="M66" s="157" t="s">
        <v>855</v>
      </c>
      <c r="N66" s="156">
        <v>44648</v>
      </c>
      <c r="O66" s="156">
        <v>44652</v>
      </c>
      <c r="P66" s="156"/>
      <c r="Q66" s="145"/>
    </row>
    <row r="67" spans="3:17" ht="18" customHeight="1" x14ac:dyDescent="0.25">
      <c r="C67" s="143">
        <v>60</v>
      </c>
      <c r="D67" s="144" t="s">
        <v>461</v>
      </c>
      <c r="E67" s="151" t="s">
        <v>462</v>
      </c>
      <c r="F67" s="145" t="s">
        <v>40</v>
      </c>
      <c r="G67" s="145" t="s">
        <v>365</v>
      </c>
      <c r="H67" s="145" t="s">
        <v>856</v>
      </c>
      <c r="I67" s="146" t="s">
        <v>366</v>
      </c>
      <c r="J67" s="147">
        <v>35309</v>
      </c>
      <c r="K67" s="146" t="s">
        <v>463</v>
      </c>
      <c r="L67" s="148">
        <v>44372</v>
      </c>
      <c r="M67" s="157" t="s">
        <v>855</v>
      </c>
      <c r="N67" s="156">
        <v>44648</v>
      </c>
      <c r="O67" s="156">
        <v>44652</v>
      </c>
      <c r="P67" s="156"/>
      <c r="Q67" s="145"/>
    </row>
    <row r="68" spans="3:17" ht="18" customHeight="1" x14ac:dyDescent="0.25">
      <c r="C68" s="143">
        <v>61</v>
      </c>
      <c r="D68" s="144" t="s">
        <v>469</v>
      </c>
      <c r="E68" s="151" t="s">
        <v>470</v>
      </c>
      <c r="F68" s="145" t="s">
        <v>40</v>
      </c>
      <c r="G68" s="145" t="s">
        <v>365</v>
      </c>
      <c r="H68" s="145" t="s">
        <v>856</v>
      </c>
      <c r="I68" s="146" t="s">
        <v>366</v>
      </c>
      <c r="J68" s="147">
        <v>30733</v>
      </c>
      <c r="K68" s="146" t="s">
        <v>471</v>
      </c>
      <c r="L68" s="148">
        <v>44372</v>
      </c>
      <c r="M68" s="157" t="s">
        <v>854</v>
      </c>
      <c r="N68" s="156">
        <v>44647</v>
      </c>
      <c r="O68" s="156">
        <v>44653</v>
      </c>
      <c r="P68" s="156"/>
      <c r="Q68" s="145"/>
    </row>
    <row r="69" spans="3:17" ht="18" customHeight="1" x14ac:dyDescent="0.25">
      <c r="C69" s="143">
        <v>62</v>
      </c>
      <c r="D69" s="144">
        <v>86016726</v>
      </c>
      <c r="E69" s="145" t="s">
        <v>83</v>
      </c>
      <c r="F69" s="145" t="s">
        <v>40</v>
      </c>
      <c r="G69" s="145" t="s">
        <v>54</v>
      </c>
      <c r="H69" s="145" t="s">
        <v>853</v>
      </c>
      <c r="I69" s="146" t="s">
        <v>138</v>
      </c>
      <c r="J69" s="147">
        <v>30909</v>
      </c>
      <c r="K69" s="146" t="s">
        <v>229</v>
      </c>
      <c r="L69" s="148">
        <v>39934</v>
      </c>
      <c r="M69" s="157" t="s">
        <v>854</v>
      </c>
      <c r="N69" s="156">
        <v>44647</v>
      </c>
      <c r="O69" s="156">
        <v>44653</v>
      </c>
      <c r="P69" s="156"/>
      <c r="Q69" s="145"/>
    </row>
    <row r="70" spans="3:17" ht="18" customHeight="1" x14ac:dyDescent="0.25">
      <c r="C70" s="143">
        <v>63</v>
      </c>
      <c r="D70" s="144" t="s">
        <v>686</v>
      </c>
      <c r="E70" s="151" t="s">
        <v>687</v>
      </c>
      <c r="F70" s="145" t="s">
        <v>40</v>
      </c>
      <c r="G70" s="145" t="s">
        <v>365</v>
      </c>
      <c r="H70" s="145" t="s">
        <v>856</v>
      </c>
      <c r="I70" s="146" t="s">
        <v>366</v>
      </c>
      <c r="J70" s="147">
        <v>37774</v>
      </c>
      <c r="K70" s="167" t="s">
        <v>688</v>
      </c>
      <c r="L70" s="148">
        <v>44634</v>
      </c>
      <c r="M70" s="157" t="s">
        <v>854</v>
      </c>
      <c r="N70" s="156">
        <v>44648</v>
      </c>
      <c r="O70" s="156">
        <v>44654</v>
      </c>
      <c r="P70" s="156"/>
      <c r="Q70" s="145"/>
    </row>
    <row r="71" spans="3:17" ht="18" customHeight="1" x14ac:dyDescent="0.25">
      <c r="C71" s="143">
        <v>64</v>
      </c>
      <c r="D71" s="144" t="s">
        <v>294</v>
      </c>
      <c r="E71" s="145" t="s">
        <v>295</v>
      </c>
      <c r="F71" s="145" t="s">
        <v>40</v>
      </c>
      <c r="G71" s="145" t="s">
        <v>54</v>
      </c>
      <c r="H71" s="145" t="s">
        <v>856</v>
      </c>
      <c r="I71" s="146" t="s">
        <v>255</v>
      </c>
      <c r="J71" s="147">
        <v>32966</v>
      </c>
      <c r="K71" s="146" t="s">
        <v>296</v>
      </c>
      <c r="L71" s="148">
        <v>44287</v>
      </c>
      <c r="M71" s="157" t="s">
        <v>854</v>
      </c>
      <c r="N71" s="156">
        <v>44648</v>
      </c>
      <c r="O71" s="156">
        <v>44654</v>
      </c>
      <c r="P71" s="156"/>
      <c r="Q71" s="145"/>
    </row>
    <row r="72" spans="3:17" ht="18" customHeight="1" x14ac:dyDescent="0.25">
      <c r="C72" s="143">
        <v>65</v>
      </c>
      <c r="D72" s="144">
        <v>90003914</v>
      </c>
      <c r="E72" s="145" t="s">
        <v>65</v>
      </c>
      <c r="F72" s="145" t="s">
        <v>40</v>
      </c>
      <c r="G72" s="145" t="s">
        <v>54</v>
      </c>
      <c r="H72" s="145" t="s">
        <v>856</v>
      </c>
      <c r="I72" s="146" t="s">
        <v>138</v>
      </c>
      <c r="J72" s="147">
        <v>31396</v>
      </c>
      <c r="K72" s="146" t="s">
        <v>212</v>
      </c>
      <c r="L72" s="148">
        <v>42095</v>
      </c>
      <c r="M72" s="157" t="s">
        <v>854</v>
      </c>
      <c r="N72" s="156">
        <v>44648</v>
      </c>
      <c r="O72" s="156">
        <v>44654</v>
      </c>
      <c r="P72" s="156"/>
      <c r="Q72" s="145"/>
    </row>
    <row r="73" spans="3:17" ht="18" customHeight="1" x14ac:dyDescent="0.25">
      <c r="C73" s="143">
        <v>66</v>
      </c>
      <c r="D73" s="144" t="s">
        <v>694</v>
      </c>
      <c r="E73" s="151" t="s">
        <v>695</v>
      </c>
      <c r="F73" s="145" t="s">
        <v>40</v>
      </c>
      <c r="G73" s="145" t="s">
        <v>365</v>
      </c>
      <c r="H73" s="145" t="s">
        <v>856</v>
      </c>
      <c r="I73" s="146" t="s">
        <v>366</v>
      </c>
      <c r="J73" s="147">
        <v>35668</v>
      </c>
      <c r="K73" s="167" t="s">
        <v>696</v>
      </c>
      <c r="L73" s="148">
        <v>44634</v>
      </c>
      <c r="M73" s="157" t="s">
        <v>854</v>
      </c>
      <c r="N73" s="156">
        <v>44648</v>
      </c>
      <c r="O73" s="156">
        <v>44654</v>
      </c>
      <c r="P73" s="156"/>
      <c r="Q73" s="145"/>
    </row>
    <row r="74" spans="3:17" ht="18" customHeight="1" x14ac:dyDescent="0.25">
      <c r="C74" s="143">
        <v>67</v>
      </c>
      <c r="D74" s="144" t="s">
        <v>253</v>
      </c>
      <c r="E74" s="145" t="s">
        <v>254</v>
      </c>
      <c r="F74" s="145" t="s">
        <v>40</v>
      </c>
      <c r="G74" s="145" t="s">
        <v>54</v>
      </c>
      <c r="H74" s="145" t="s">
        <v>856</v>
      </c>
      <c r="I74" s="146" t="s">
        <v>255</v>
      </c>
      <c r="J74" s="147">
        <v>32971</v>
      </c>
      <c r="K74" s="146" t="s">
        <v>256</v>
      </c>
      <c r="L74" s="148">
        <v>44287</v>
      </c>
      <c r="M74" s="157" t="s">
        <v>854</v>
      </c>
      <c r="N74" s="156">
        <v>44648</v>
      </c>
      <c r="O74" s="156">
        <v>44654</v>
      </c>
      <c r="P74" s="156"/>
      <c r="Q74" s="145"/>
    </row>
    <row r="75" spans="3:17" ht="18" customHeight="1" x14ac:dyDescent="0.25">
      <c r="C75" s="143">
        <v>68</v>
      </c>
      <c r="D75" s="144" t="s">
        <v>613</v>
      </c>
      <c r="E75" s="151" t="s">
        <v>614</v>
      </c>
      <c r="F75" s="145" t="s">
        <v>40</v>
      </c>
      <c r="G75" s="145" t="s">
        <v>365</v>
      </c>
      <c r="H75" s="145" t="s">
        <v>856</v>
      </c>
      <c r="I75" s="146" t="s">
        <v>366</v>
      </c>
      <c r="J75" s="147">
        <v>33254</v>
      </c>
      <c r="K75" s="167" t="s">
        <v>615</v>
      </c>
      <c r="L75" s="148">
        <v>44620</v>
      </c>
      <c r="M75" s="157" t="s">
        <v>854</v>
      </c>
      <c r="N75" s="156">
        <v>44648</v>
      </c>
      <c r="O75" s="156">
        <v>44654</v>
      </c>
      <c r="P75" s="156"/>
      <c r="Q75" s="145"/>
    </row>
    <row r="76" spans="3:17" ht="18" customHeight="1" x14ac:dyDescent="0.25">
      <c r="C76" s="143">
        <v>69</v>
      </c>
      <c r="D76" s="144"/>
      <c r="E76" s="145"/>
      <c r="F76" s="145"/>
      <c r="G76" s="145"/>
      <c r="H76" s="146"/>
      <c r="I76" s="146"/>
      <c r="J76" s="147"/>
      <c r="K76" s="146"/>
      <c r="L76" s="148"/>
      <c r="M76" s="157"/>
      <c r="N76" s="156"/>
      <c r="O76" s="156"/>
      <c r="P76" s="156"/>
      <c r="Q76" s="145"/>
    </row>
    <row r="77" spans="3:17" ht="18" customHeight="1" x14ac:dyDescent="0.25">
      <c r="C77" s="143">
        <v>70</v>
      </c>
      <c r="D77" s="144"/>
      <c r="E77" s="145"/>
      <c r="F77" s="145"/>
      <c r="G77" s="145"/>
      <c r="H77" s="146"/>
      <c r="I77" s="146"/>
      <c r="J77" s="147"/>
      <c r="K77" s="146"/>
      <c r="L77" s="148"/>
      <c r="M77" s="157"/>
      <c r="N77" s="156"/>
      <c r="O77" s="156"/>
      <c r="P77" s="156"/>
      <c r="Q77" s="145"/>
    </row>
    <row r="78" spans="3:17" ht="18" customHeight="1" x14ac:dyDescent="0.25">
      <c r="C78" s="143">
        <v>71</v>
      </c>
      <c r="D78" s="144"/>
      <c r="E78" s="145"/>
      <c r="F78" s="145"/>
      <c r="G78" s="145"/>
      <c r="H78" s="146"/>
      <c r="I78" s="146"/>
      <c r="J78" s="147"/>
      <c r="K78" s="146"/>
      <c r="L78" s="148"/>
      <c r="M78" s="157"/>
      <c r="N78" s="156"/>
      <c r="O78" s="156"/>
      <c r="P78" s="156"/>
      <c r="Q78" s="145"/>
    </row>
    <row r="79" spans="3:17" ht="18" customHeight="1" x14ac:dyDescent="0.25">
      <c r="C79" s="143">
        <v>72</v>
      </c>
      <c r="D79" s="144"/>
      <c r="E79" s="155"/>
      <c r="F79" s="145"/>
      <c r="G79" s="145"/>
      <c r="H79" s="146"/>
      <c r="I79" s="146"/>
      <c r="J79" s="147"/>
      <c r="K79" s="146"/>
      <c r="L79" s="148"/>
      <c r="M79" s="157"/>
      <c r="N79" s="156"/>
      <c r="O79" s="156"/>
      <c r="P79" s="156"/>
      <c r="Q79" s="145"/>
    </row>
    <row r="80" spans="3:17" ht="18" customHeight="1" x14ac:dyDescent="0.25">
      <c r="C80" s="143">
        <v>73</v>
      </c>
      <c r="D80" s="144"/>
      <c r="E80" s="155"/>
      <c r="F80" s="145"/>
      <c r="G80" s="145"/>
      <c r="H80" s="146"/>
      <c r="I80" s="146"/>
      <c r="J80" s="147"/>
      <c r="K80" s="146"/>
      <c r="L80" s="148"/>
      <c r="M80" s="157"/>
      <c r="N80" s="156"/>
      <c r="O80" s="156"/>
      <c r="P80" s="156"/>
      <c r="Q80" s="145"/>
    </row>
    <row r="81" spans="3:17" ht="18" customHeight="1" x14ac:dyDescent="0.25">
      <c r="C81" s="143">
        <v>74</v>
      </c>
      <c r="D81" s="144"/>
      <c r="E81" s="155"/>
      <c r="F81" s="145"/>
      <c r="G81" s="145"/>
      <c r="H81" s="146"/>
      <c r="I81" s="146"/>
      <c r="J81" s="147"/>
      <c r="K81" s="146"/>
      <c r="L81" s="148"/>
      <c r="M81" s="157"/>
      <c r="N81" s="156"/>
      <c r="O81" s="156"/>
      <c r="P81" s="156"/>
      <c r="Q81" s="145"/>
    </row>
    <row r="82" spans="3:17" ht="18" customHeight="1" x14ac:dyDescent="0.25">
      <c r="C82" s="143">
        <v>75</v>
      </c>
      <c r="D82" s="144"/>
      <c r="E82" s="155"/>
      <c r="F82" s="145"/>
      <c r="G82" s="145"/>
      <c r="H82" s="146"/>
      <c r="I82" s="146"/>
      <c r="J82" s="147"/>
      <c r="K82" s="146"/>
      <c r="L82" s="148"/>
      <c r="M82" s="157"/>
      <c r="N82" s="156"/>
      <c r="O82" s="156"/>
      <c r="P82" s="156"/>
      <c r="Q82" s="145"/>
    </row>
    <row r="83" spans="3:17" ht="18" customHeight="1" x14ac:dyDescent="0.25">
      <c r="C83" s="143">
        <v>76</v>
      </c>
      <c r="D83" s="144"/>
      <c r="E83" s="155"/>
      <c r="F83" s="145"/>
      <c r="G83" s="145"/>
      <c r="H83" s="146"/>
      <c r="I83" s="146"/>
      <c r="J83" s="147"/>
      <c r="K83" s="146"/>
      <c r="L83" s="148"/>
      <c r="M83" s="157"/>
      <c r="N83" s="156"/>
      <c r="O83" s="156"/>
      <c r="P83" s="156"/>
      <c r="Q83" s="145"/>
    </row>
    <row r="84" spans="3:17" ht="18" customHeight="1" x14ac:dyDescent="0.25">
      <c r="C84" s="143">
        <v>77</v>
      </c>
      <c r="D84" s="144"/>
      <c r="E84" s="155"/>
      <c r="F84" s="145"/>
      <c r="G84" s="145"/>
      <c r="H84" s="146"/>
      <c r="I84" s="146"/>
      <c r="J84" s="147"/>
      <c r="K84" s="146"/>
      <c r="L84" s="148"/>
      <c r="M84" s="157"/>
      <c r="N84" s="156"/>
      <c r="O84" s="156"/>
      <c r="P84" s="156"/>
      <c r="Q84" s="145"/>
    </row>
    <row r="85" spans="3:17" ht="18" customHeight="1" x14ac:dyDescent="0.25">
      <c r="C85" s="143">
        <v>78</v>
      </c>
      <c r="D85" s="144"/>
      <c r="E85" s="155"/>
      <c r="F85" s="145"/>
      <c r="G85" s="145"/>
      <c r="H85" s="146"/>
      <c r="I85" s="146"/>
      <c r="J85" s="147"/>
      <c r="K85" s="146"/>
      <c r="L85" s="148"/>
      <c r="M85" s="157"/>
      <c r="N85" s="156"/>
      <c r="O85" s="156"/>
      <c r="P85" s="156"/>
      <c r="Q85" s="145"/>
    </row>
    <row r="86" spans="3:17" ht="18" customHeight="1" x14ac:dyDescent="0.25">
      <c r="C86" s="143">
        <v>79</v>
      </c>
      <c r="D86" s="144"/>
      <c r="E86" s="151"/>
      <c r="F86" s="145"/>
      <c r="G86" s="145"/>
      <c r="H86" s="146"/>
      <c r="I86" s="146"/>
      <c r="J86" s="147"/>
      <c r="K86" s="146"/>
      <c r="L86" s="148"/>
      <c r="M86" s="157"/>
      <c r="N86" s="156"/>
      <c r="O86" s="156"/>
      <c r="P86" s="156"/>
      <c r="Q86" s="145"/>
    </row>
    <row r="87" spans="3:17" ht="18" customHeight="1" x14ac:dyDescent="0.25">
      <c r="C87" s="143">
        <v>80</v>
      </c>
      <c r="D87" s="144"/>
      <c r="E87" s="155"/>
      <c r="F87" s="145"/>
      <c r="G87" s="145"/>
      <c r="H87" s="146"/>
      <c r="I87" s="146"/>
      <c r="J87" s="147"/>
      <c r="K87" s="146"/>
      <c r="L87" s="148"/>
      <c r="M87" s="157"/>
      <c r="N87" s="156"/>
      <c r="O87" s="156"/>
      <c r="P87" s="156"/>
      <c r="Q87" s="145"/>
    </row>
    <row r="88" spans="3:17" ht="18" customHeight="1" x14ac:dyDescent="0.25">
      <c r="C88" s="143">
        <v>81</v>
      </c>
      <c r="D88" s="144"/>
      <c r="E88" s="155"/>
      <c r="F88" s="145"/>
      <c r="G88" s="145"/>
      <c r="H88" s="146"/>
      <c r="I88" s="146"/>
      <c r="J88" s="147"/>
      <c r="K88" s="146"/>
      <c r="L88" s="148"/>
      <c r="M88" s="157"/>
      <c r="N88" s="156"/>
      <c r="O88" s="156"/>
      <c r="P88" s="156"/>
      <c r="Q88" s="145"/>
    </row>
    <row r="89" spans="3:17" ht="18" customHeight="1" x14ac:dyDescent="0.25">
      <c r="C89" s="143">
        <v>82</v>
      </c>
      <c r="D89" s="144"/>
      <c r="E89" s="155"/>
      <c r="F89" s="145"/>
      <c r="G89" s="145"/>
      <c r="H89" s="146"/>
      <c r="I89" s="146"/>
      <c r="J89" s="147"/>
      <c r="K89" s="146"/>
      <c r="L89" s="148"/>
      <c r="M89" s="157"/>
      <c r="N89" s="156"/>
      <c r="O89" s="156"/>
      <c r="P89" s="156"/>
      <c r="Q89" s="145"/>
    </row>
    <row r="90" spans="3:17" ht="18" customHeight="1" x14ac:dyDescent="0.25">
      <c r="C90" s="143">
        <v>83</v>
      </c>
      <c r="D90" s="144"/>
      <c r="E90" s="155"/>
      <c r="F90" s="145"/>
      <c r="G90" s="145"/>
      <c r="H90" s="146"/>
      <c r="I90" s="146"/>
      <c r="J90" s="147"/>
      <c r="K90" s="146"/>
      <c r="L90" s="148"/>
      <c r="M90" s="157"/>
      <c r="N90" s="156"/>
      <c r="O90" s="156"/>
      <c r="P90" s="156"/>
      <c r="Q90" s="145"/>
    </row>
    <row r="91" spans="3:17" ht="18" customHeight="1" x14ac:dyDescent="0.25">
      <c r="C91" s="143">
        <v>84</v>
      </c>
      <c r="D91" s="144"/>
      <c r="E91" s="155"/>
      <c r="F91" s="145"/>
      <c r="G91" s="145"/>
      <c r="H91" s="146"/>
      <c r="I91" s="146"/>
      <c r="J91" s="147"/>
      <c r="K91" s="146"/>
      <c r="L91" s="148"/>
      <c r="M91" s="157"/>
      <c r="N91" s="156"/>
      <c r="O91" s="156"/>
      <c r="P91" s="156"/>
      <c r="Q91" s="145"/>
    </row>
    <row r="92" spans="3:17" ht="18" customHeight="1" x14ac:dyDescent="0.25">
      <c r="C92" s="143">
        <v>85</v>
      </c>
      <c r="D92" s="144"/>
      <c r="E92" s="155"/>
      <c r="F92" s="145"/>
      <c r="G92" s="145"/>
      <c r="H92" s="146"/>
      <c r="I92" s="146"/>
      <c r="J92" s="147"/>
      <c r="K92" s="146"/>
      <c r="L92" s="148"/>
      <c r="M92" s="157"/>
      <c r="N92" s="156"/>
      <c r="O92" s="156"/>
      <c r="P92" s="156"/>
      <c r="Q92" s="145"/>
    </row>
    <row r="93" spans="3:17" ht="18" customHeight="1" x14ac:dyDescent="0.25">
      <c r="C93" s="143">
        <v>86</v>
      </c>
      <c r="D93" s="144"/>
      <c r="E93" s="155"/>
      <c r="F93" s="145"/>
      <c r="G93" s="145"/>
      <c r="H93" s="146"/>
      <c r="I93" s="146"/>
      <c r="J93" s="147"/>
      <c r="K93" s="146"/>
      <c r="L93" s="148"/>
      <c r="M93" s="157"/>
      <c r="N93" s="156"/>
      <c r="O93" s="156"/>
      <c r="P93" s="156"/>
      <c r="Q93" s="145"/>
    </row>
    <row r="94" spans="3:17" ht="18" customHeight="1" x14ac:dyDescent="0.25">
      <c r="C94" s="143">
        <v>87</v>
      </c>
      <c r="D94" s="144"/>
      <c r="E94" s="155"/>
      <c r="F94" s="145"/>
      <c r="G94" s="145"/>
      <c r="H94" s="146"/>
      <c r="I94" s="146"/>
      <c r="J94" s="147"/>
      <c r="K94" s="146"/>
      <c r="L94" s="148"/>
      <c r="M94" s="157"/>
      <c r="N94" s="156"/>
      <c r="O94" s="159"/>
      <c r="P94" s="159"/>
      <c r="Q94" s="145"/>
    </row>
    <row r="95" spans="3:17" ht="18" customHeight="1" x14ac:dyDescent="0.25">
      <c r="C95" s="143">
        <v>88</v>
      </c>
      <c r="D95" s="144"/>
      <c r="E95" s="155"/>
      <c r="F95" s="145"/>
      <c r="G95" s="145"/>
      <c r="H95" s="146"/>
      <c r="I95" s="146"/>
      <c r="J95" s="147"/>
      <c r="K95" s="146"/>
      <c r="L95" s="148"/>
      <c r="M95" s="157"/>
      <c r="N95" s="156"/>
      <c r="O95" s="156"/>
      <c r="P95" s="156"/>
      <c r="Q95" s="145"/>
    </row>
    <row r="96" spans="3:17" ht="18" customHeight="1" x14ac:dyDescent="0.25">
      <c r="C96" s="143">
        <v>89</v>
      </c>
      <c r="D96" s="144"/>
      <c r="E96" s="145"/>
      <c r="F96" s="145"/>
      <c r="G96" s="145"/>
      <c r="H96" s="146"/>
      <c r="I96" s="146"/>
      <c r="J96" s="147"/>
      <c r="K96" s="146"/>
      <c r="L96" s="148"/>
      <c r="M96" s="157"/>
      <c r="N96" s="156"/>
      <c r="O96" s="156"/>
      <c r="P96" s="156"/>
      <c r="Q96" s="145"/>
    </row>
    <row r="97" spans="3:17" ht="24" customHeight="1" x14ac:dyDescent="0.25">
      <c r="C97" s="143">
        <v>90</v>
      </c>
      <c r="D97" s="144"/>
      <c r="E97" s="155"/>
      <c r="F97" s="145"/>
      <c r="G97" s="145"/>
      <c r="H97" s="146"/>
      <c r="I97" s="146"/>
      <c r="J97" s="147"/>
      <c r="K97" s="146"/>
      <c r="L97" s="148"/>
      <c r="M97" s="157"/>
      <c r="N97" s="156"/>
      <c r="O97" s="156"/>
      <c r="P97" s="156"/>
      <c r="Q97" s="145"/>
    </row>
    <row r="98" spans="3:17" ht="18" customHeight="1" x14ac:dyDescent="0.25">
      <c r="C98" s="143">
        <v>91</v>
      </c>
      <c r="D98" s="144"/>
      <c r="E98" s="155"/>
      <c r="F98" s="145"/>
      <c r="G98" s="145"/>
      <c r="H98" s="146"/>
      <c r="I98" s="146"/>
      <c r="J98" s="147"/>
      <c r="K98" s="146"/>
      <c r="L98" s="148"/>
      <c r="M98" s="157"/>
      <c r="N98" s="156"/>
      <c r="O98" s="156"/>
      <c r="P98" s="156"/>
      <c r="Q98" s="145"/>
    </row>
    <row r="99" spans="3:17" ht="18" customHeight="1" x14ac:dyDescent="0.25">
      <c r="C99" s="143">
        <v>92</v>
      </c>
      <c r="D99" s="144"/>
      <c r="E99" s="155"/>
      <c r="F99" s="145"/>
      <c r="G99" s="145"/>
      <c r="H99" s="146"/>
      <c r="I99" s="146"/>
      <c r="J99" s="147"/>
      <c r="K99" s="146"/>
      <c r="L99" s="148"/>
      <c r="M99" s="157"/>
      <c r="N99" s="156"/>
      <c r="O99" s="156"/>
      <c r="P99" s="156"/>
      <c r="Q99" s="145"/>
    </row>
    <row r="100" spans="3:17" ht="18" customHeight="1" x14ac:dyDescent="0.25">
      <c r="C100" s="143">
        <v>93</v>
      </c>
      <c r="D100" s="144"/>
      <c r="E100" s="145"/>
      <c r="F100" s="145"/>
      <c r="G100" s="145"/>
      <c r="H100" s="146"/>
      <c r="I100" s="146"/>
      <c r="J100" s="147"/>
      <c r="K100" s="146"/>
      <c r="L100" s="148"/>
      <c r="M100" s="157"/>
      <c r="N100" s="156"/>
      <c r="O100" s="156"/>
      <c r="P100" s="156"/>
      <c r="Q100" s="145"/>
    </row>
    <row r="101" spans="3:17" ht="18" customHeight="1" x14ac:dyDescent="0.25">
      <c r="C101" s="143">
        <v>94</v>
      </c>
      <c r="D101" s="144"/>
      <c r="E101" s="155"/>
      <c r="F101" s="145"/>
      <c r="G101" s="145"/>
      <c r="H101" s="146"/>
      <c r="I101" s="146"/>
      <c r="J101" s="147"/>
      <c r="K101" s="146"/>
      <c r="L101" s="148"/>
      <c r="M101" s="157"/>
      <c r="N101" s="156"/>
      <c r="O101" s="156"/>
      <c r="P101" s="156"/>
      <c r="Q101" s="145"/>
    </row>
    <row r="102" spans="3:17" ht="18" customHeight="1" x14ac:dyDescent="0.25">
      <c r="C102" s="143">
        <v>95</v>
      </c>
      <c r="D102" s="144"/>
      <c r="E102" s="145"/>
      <c r="F102" s="145"/>
      <c r="G102" s="145"/>
      <c r="H102" s="146"/>
      <c r="I102" s="146"/>
      <c r="J102" s="147"/>
      <c r="K102" s="146"/>
      <c r="L102" s="148"/>
      <c r="M102" s="157"/>
      <c r="N102" s="156"/>
      <c r="O102" s="156"/>
      <c r="P102" s="156"/>
      <c r="Q102" s="145"/>
    </row>
    <row r="103" spans="3:17" ht="18" customHeight="1" x14ac:dyDescent="0.25">
      <c r="C103" s="143">
        <v>96</v>
      </c>
      <c r="D103" s="144"/>
      <c r="E103" s="155"/>
      <c r="F103" s="145"/>
      <c r="G103" s="145"/>
      <c r="H103" s="146"/>
      <c r="I103" s="146"/>
      <c r="J103" s="147"/>
      <c r="K103" s="146"/>
      <c r="L103" s="148"/>
      <c r="M103" s="157"/>
      <c r="N103" s="156"/>
      <c r="O103" s="156"/>
      <c r="P103" s="156"/>
      <c r="Q103" s="145"/>
    </row>
    <row r="104" spans="3:17" ht="18" customHeight="1" x14ac:dyDescent="0.25">
      <c r="C104" s="143">
        <v>97</v>
      </c>
      <c r="D104" s="144"/>
      <c r="E104" s="155"/>
      <c r="F104" s="145"/>
      <c r="G104" s="145"/>
      <c r="H104" s="146"/>
      <c r="I104" s="146"/>
      <c r="J104" s="147"/>
      <c r="K104" s="146"/>
      <c r="L104" s="148"/>
      <c r="M104" s="157"/>
      <c r="N104" s="156"/>
      <c r="O104" s="156"/>
      <c r="P104" s="156"/>
      <c r="Q104" s="145"/>
    </row>
    <row r="105" spans="3:17" ht="18" customHeight="1" x14ac:dyDescent="0.25">
      <c r="C105" s="143">
        <v>98</v>
      </c>
      <c r="D105" s="144"/>
      <c r="E105" s="145"/>
      <c r="F105" s="145"/>
      <c r="G105" s="145"/>
      <c r="H105" s="146"/>
      <c r="I105" s="146"/>
      <c r="J105" s="147"/>
      <c r="K105" s="146"/>
      <c r="L105" s="148"/>
      <c r="M105" s="157"/>
      <c r="N105" s="156"/>
      <c r="O105" s="156"/>
      <c r="P105" s="156"/>
      <c r="Q105" s="145"/>
    </row>
    <row r="106" spans="3:17" ht="18" customHeight="1" x14ac:dyDescent="0.25">
      <c r="C106" s="143">
        <v>99</v>
      </c>
      <c r="D106" s="144"/>
      <c r="E106" s="155"/>
      <c r="F106" s="145"/>
      <c r="G106" s="145"/>
      <c r="H106" s="146"/>
      <c r="I106" s="146"/>
      <c r="J106" s="147"/>
      <c r="K106" s="146"/>
      <c r="L106" s="148"/>
      <c r="M106" s="157"/>
      <c r="N106" s="156"/>
      <c r="O106" s="156"/>
      <c r="P106" s="156"/>
      <c r="Q106" s="145"/>
    </row>
    <row r="107" spans="3:17" ht="18" customHeight="1" x14ac:dyDescent="0.25">
      <c r="C107" s="143">
        <v>100</v>
      </c>
      <c r="D107" s="144"/>
      <c r="E107" s="155"/>
      <c r="F107" s="145"/>
      <c r="G107" s="145"/>
      <c r="H107" s="146"/>
      <c r="I107" s="146"/>
      <c r="J107" s="147"/>
      <c r="K107" s="146"/>
      <c r="L107" s="148"/>
      <c r="M107" s="157"/>
      <c r="N107" s="156"/>
      <c r="O107" s="156"/>
      <c r="P107" s="156"/>
      <c r="Q107" s="145"/>
    </row>
    <row r="108" spans="3:17" ht="18" customHeight="1" x14ac:dyDescent="0.25">
      <c r="C108" s="143">
        <v>101</v>
      </c>
      <c r="D108" s="144"/>
      <c r="E108" s="155"/>
      <c r="F108" s="145"/>
      <c r="G108" s="145"/>
      <c r="H108" s="146"/>
      <c r="I108" s="146"/>
      <c r="J108" s="147"/>
      <c r="K108" s="146"/>
      <c r="L108" s="148"/>
      <c r="M108" s="157"/>
      <c r="N108" s="156"/>
      <c r="O108" s="156"/>
      <c r="P108" s="156"/>
      <c r="Q108" s="145"/>
    </row>
    <row r="109" spans="3:17" ht="18" customHeight="1" x14ac:dyDescent="0.25">
      <c r="C109" s="143">
        <v>102</v>
      </c>
      <c r="D109" s="144"/>
      <c r="E109" s="155"/>
      <c r="F109" s="145"/>
      <c r="G109" s="145"/>
      <c r="H109" s="146"/>
      <c r="I109" s="146"/>
      <c r="J109" s="147"/>
      <c r="K109" s="146"/>
      <c r="L109" s="148"/>
      <c r="M109" s="158"/>
      <c r="N109" s="156"/>
      <c r="O109" s="156"/>
      <c r="P109" s="156"/>
      <c r="Q109" s="145"/>
    </row>
    <row r="110" spans="3:17" ht="18" customHeight="1" x14ac:dyDescent="0.25">
      <c r="C110" s="143">
        <v>103</v>
      </c>
      <c r="D110" s="144"/>
      <c r="E110" s="155"/>
      <c r="F110" s="145"/>
      <c r="G110" s="145"/>
      <c r="H110" s="146"/>
      <c r="I110" s="146"/>
      <c r="J110" s="147"/>
      <c r="K110" s="146"/>
      <c r="L110" s="148"/>
      <c r="M110" s="157"/>
      <c r="N110" s="156"/>
      <c r="O110" s="156"/>
      <c r="P110" s="156"/>
      <c r="Q110" s="145"/>
    </row>
    <row r="111" spans="3:17" ht="18" customHeight="1" x14ac:dyDescent="0.25">
      <c r="C111" s="143">
        <v>104</v>
      </c>
      <c r="D111" s="144"/>
      <c r="E111" s="155"/>
      <c r="F111" s="145"/>
      <c r="G111" s="145"/>
      <c r="H111" s="146"/>
      <c r="I111" s="146"/>
      <c r="J111" s="147"/>
      <c r="K111" s="146"/>
      <c r="L111" s="148"/>
      <c r="M111" s="157"/>
      <c r="N111" s="156"/>
      <c r="O111" s="156"/>
      <c r="P111" s="156"/>
      <c r="Q111" s="145"/>
    </row>
    <row r="112" spans="3:17" ht="18" customHeight="1" x14ac:dyDescent="0.25">
      <c r="C112" s="143">
        <v>105</v>
      </c>
      <c r="D112" s="144"/>
      <c r="E112" s="145"/>
      <c r="F112" s="145"/>
      <c r="G112" s="145"/>
      <c r="H112" s="146"/>
      <c r="I112" s="146"/>
      <c r="J112" s="147"/>
      <c r="K112" s="146"/>
      <c r="L112" s="148"/>
      <c r="M112" s="157"/>
      <c r="N112" s="156"/>
      <c r="O112" s="156"/>
      <c r="P112" s="156"/>
      <c r="Q112" s="145"/>
    </row>
    <row r="113" spans="3:17" ht="18" customHeight="1" x14ac:dyDescent="0.25">
      <c r="C113" s="143">
        <v>106</v>
      </c>
      <c r="D113" s="144"/>
      <c r="E113" s="145"/>
      <c r="F113" s="145"/>
      <c r="G113" s="145"/>
      <c r="H113" s="146"/>
      <c r="I113" s="146"/>
      <c r="J113" s="147"/>
      <c r="K113" s="146"/>
      <c r="L113" s="148"/>
      <c r="M113" s="157"/>
      <c r="N113" s="156"/>
      <c r="O113" s="156"/>
      <c r="P113" s="156"/>
      <c r="Q113" s="145"/>
    </row>
    <row r="114" spans="3:17" ht="18" customHeight="1" x14ac:dyDescent="0.25">
      <c r="C114" s="143">
        <v>107</v>
      </c>
      <c r="D114" s="144"/>
      <c r="E114" s="145"/>
      <c r="F114" s="145"/>
      <c r="G114" s="145"/>
      <c r="H114" s="146"/>
      <c r="I114" s="146"/>
      <c r="J114" s="147"/>
      <c r="K114" s="146"/>
      <c r="L114" s="148"/>
      <c r="M114" s="157"/>
      <c r="N114" s="156"/>
      <c r="O114" s="156"/>
      <c r="P114" s="156"/>
      <c r="Q114" s="145"/>
    </row>
    <row r="115" spans="3:17" ht="18" customHeight="1" x14ac:dyDescent="0.25">
      <c r="C115" s="143">
        <v>108</v>
      </c>
      <c r="D115" s="144"/>
      <c r="E115" s="155"/>
      <c r="F115" s="145"/>
      <c r="G115" s="145"/>
      <c r="H115" s="146"/>
      <c r="I115" s="146"/>
      <c r="J115" s="147"/>
      <c r="K115" s="146"/>
      <c r="L115" s="148"/>
      <c r="M115" s="157"/>
      <c r="N115" s="156"/>
      <c r="O115" s="156"/>
      <c r="P115" s="156"/>
      <c r="Q115" s="145"/>
    </row>
    <row r="116" spans="3:17" ht="18" customHeight="1" x14ac:dyDescent="0.25">
      <c r="C116" s="143">
        <v>109</v>
      </c>
      <c r="D116" s="144"/>
      <c r="E116" s="155"/>
      <c r="F116" s="145"/>
      <c r="G116" s="145"/>
      <c r="H116" s="146"/>
      <c r="I116" s="146"/>
      <c r="J116" s="147"/>
      <c r="K116" s="146"/>
      <c r="L116" s="148"/>
      <c r="M116" s="157"/>
      <c r="N116" s="156"/>
      <c r="O116" s="156"/>
      <c r="P116" s="156"/>
      <c r="Q116" s="145"/>
    </row>
    <row r="117" spans="3:17" ht="18" customHeight="1" x14ac:dyDescent="0.25">
      <c r="C117" s="143">
        <v>110</v>
      </c>
      <c r="D117" s="144"/>
      <c r="E117" s="145"/>
      <c r="F117" s="145"/>
      <c r="G117" s="145"/>
      <c r="H117" s="146"/>
      <c r="I117" s="146"/>
      <c r="J117" s="147"/>
      <c r="K117" s="146"/>
      <c r="L117" s="148"/>
      <c r="M117" s="157"/>
      <c r="N117" s="156"/>
      <c r="O117" s="156"/>
      <c r="P117" s="156"/>
      <c r="Q117" s="145"/>
    </row>
    <row r="118" spans="3:17" ht="18" customHeight="1" x14ac:dyDescent="0.25">
      <c r="C118" s="143">
        <v>111</v>
      </c>
      <c r="D118" s="144"/>
      <c r="E118" s="155"/>
      <c r="F118" s="145"/>
      <c r="G118" s="145"/>
      <c r="H118" s="146"/>
      <c r="I118" s="146"/>
      <c r="J118" s="147"/>
      <c r="K118" s="146"/>
      <c r="L118" s="148"/>
      <c r="M118" s="157"/>
      <c r="N118" s="156"/>
      <c r="O118" s="156"/>
      <c r="P118" s="156"/>
      <c r="Q118" s="145"/>
    </row>
    <row r="119" spans="3:17" ht="18" customHeight="1" x14ac:dyDescent="0.25">
      <c r="C119" s="143">
        <v>112</v>
      </c>
      <c r="D119" s="144"/>
      <c r="E119" s="155"/>
      <c r="F119" s="145"/>
      <c r="G119" s="145"/>
      <c r="H119" s="146"/>
      <c r="I119" s="146"/>
      <c r="J119" s="147"/>
      <c r="K119" s="146"/>
      <c r="L119" s="148"/>
      <c r="M119" s="157"/>
      <c r="N119" s="156"/>
      <c r="O119" s="156"/>
      <c r="P119" s="156"/>
      <c r="Q119" s="145"/>
    </row>
    <row r="120" spans="3:17" ht="18" customHeight="1" x14ac:dyDescent="0.25">
      <c r="C120" s="143">
        <v>113</v>
      </c>
      <c r="D120" s="144"/>
      <c r="E120" s="155"/>
      <c r="F120" s="145"/>
      <c r="G120" s="145"/>
      <c r="H120" s="146"/>
      <c r="I120" s="146"/>
      <c r="J120" s="147"/>
      <c r="K120" s="146"/>
      <c r="L120" s="148"/>
      <c r="M120" s="157"/>
      <c r="N120" s="156"/>
      <c r="O120" s="156"/>
      <c r="P120" s="156"/>
      <c r="Q120" s="145"/>
    </row>
    <row r="121" spans="3:17" ht="18" customHeight="1" x14ac:dyDescent="0.25">
      <c r="C121" s="143">
        <v>114</v>
      </c>
      <c r="D121" s="144"/>
      <c r="E121" s="155"/>
      <c r="F121" s="145"/>
      <c r="G121" s="145"/>
      <c r="H121" s="146"/>
      <c r="I121" s="146"/>
      <c r="J121" s="146"/>
      <c r="K121" s="146"/>
      <c r="L121" s="148"/>
      <c r="M121" s="146"/>
      <c r="N121" s="147"/>
      <c r="O121" s="147"/>
      <c r="P121" s="147"/>
      <c r="Q121" s="145"/>
    </row>
    <row r="122" spans="3:17" ht="18" customHeight="1" x14ac:dyDescent="0.25">
      <c r="C122" s="143">
        <v>115</v>
      </c>
      <c r="D122" s="144"/>
      <c r="E122" s="155"/>
      <c r="F122" s="145"/>
      <c r="G122" s="145"/>
      <c r="H122" s="146"/>
      <c r="I122" s="146"/>
      <c r="J122" s="146"/>
      <c r="K122" s="146"/>
      <c r="L122" s="148"/>
      <c r="M122" s="146"/>
      <c r="N122" s="147"/>
      <c r="O122" s="147"/>
      <c r="P122" s="147"/>
      <c r="Q122" s="145"/>
    </row>
    <row r="123" spans="3:17" ht="18" customHeight="1" x14ac:dyDescent="0.25">
      <c r="C123" s="143">
        <v>116</v>
      </c>
      <c r="D123" s="144"/>
      <c r="E123" s="155"/>
      <c r="F123" s="145"/>
      <c r="G123" s="145"/>
      <c r="H123" s="146"/>
      <c r="I123" s="146"/>
      <c r="J123" s="146"/>
      <c r="K123" s="146"/>
      <c r="L123" s="148"/>
      <c r="M123" s="146"/>
      <c r="N123" s="147"/>
      <c r="O123" s="147"/>
      <c r="P123" s="147"/>
      <c r="Q123" s="145"/>
    </row>
    <row r="124" spans="3:17" ht="18" customHeight="1" x14ac:dyDescent="0.25">
      <c r="C124" s="143">
        <v>117</v>
      </c>
      <c r="D124" s="144"/>
      <c r="E124" s="155"/>
      <c r="F124" s="145"/>
      <c r="G124" s="145"/>
      <c r="H124" s="146"/>
      <c r="I124" s="146"/>
      <c r="J124" s="146"/>
      <c r="K124" s="146"/>
      <c r="L124" s="148"/>
      <c r="M124" s="146"/>
      <c r="N124" s="147"/>
      <c r="O124" s="147"/>
      <c r="P124" s="147"/>
      <c r="Q124" s="145"/>
    </row>
    <row r="125" spans="3:17" ht="18" customHeight="1" x14ac:dyDescent="0.25">
      <c r="C125" s="143">
        <v>118</v>
      </c>
      <c r="D125" s="144"/>
      <c r="E125" s="155"/>
      <c r="F125" s="145"/>
      <c r="G125" s="145"/>
      <c r="H125" s="146"/>
      <c r="I125" s="146"/>
      <c r="J125" s="146"/>
      <c r="K125" s="146"/>
      <c r="L125" s="148"/>
      <c r="M125" s="146"/>
      <c r="N125" s="147"/>
      <c r="O125" s="147"/>
      <c r="P125" s="147"/>
      <c r="Q125" s="145"/>
    </row>
    <row r="126" spans="3:17" ht="18" customHeight="1" x14ac:dyDescent="0.25">
      <c r="C126" s="143">
        <v>119</v>
      </c>
      <c r="D126" s="144"/>
      <c r="E126" s="155"/>
      <c r="F126" s="145"/>
      <c r="G126" s="145"/>
      <c r="H126" s="146"/>
      <c r="I126" s="146"/>
      <c r="J126" s="146"/>
      <c r="K126" s="146"/>
      <c r="L126" s="148"/>
      <c r="M126" s="146"/>
      <c r="N126" s="147"/>
      <c r="O126" s="147"/>
      <c r="P126" s="147"/>
      <c r="Q126" s="145"/>
    </row>
    <row r="127" spans="3:17" ht="18" customHeight="1" x14ac:dyDescent="0.25">
      <c r="C127" s="143">
        <v>120</v>
      </c>
      <c r="D127" s="144"/>
      <c r="E127" s="155"/>
      <c r="F127" s="145"/>
      <c r="G127" s="145"/>
      <c r="H127" s="146"/>
      <c r="I127" s="146"/>
      <c r="J127" s="146"/>
      <c r="K127" s="146"/>
      <c r="L127" s="148"/>
      <c r="M127" s="146"/>
      <c r="N127" s="147"/>
      <c r="O127" s="147"/>
      <c r="P127" s="147"/>
      <c r="Q127" s="145"/>
    </row>
    <row r="128" spans="3:17" ht="18" customHeight="1" x14ac:dyDescent="0.25">
      <c r="C128" s="143">
        <v>121</v>
      </c>
      <c r="D128" s="144"/>
      <c r="E128" s="155"/>
      <c r="F128" s="145"/>
      <c r="G128" s="145"/>
      <c r="H128" s="146"/>
      <c r="I128" s="146"/>
      <c r="J128" s="146"/>
      <c r="K128" s="146"/>
      <c r="L128" s="148"/>
      <c r="M128" s="146"/>
      <c r="N128" s="147"/>
      <c r="O128" s="147"/>
      <c r="P128" s="147"/>
      <c r="Q128" s="145"/>
    </row>
    <row r="129" spans="3:17" ht="18" customHeight="1" x14ac:dyDescent="0.25">
      <c r="C129" s="143">
        <v>122</v>
      </c>
      <c r="D129" s="144"/>
      <c r="E129" s="155"/>
      <c r="F129" s="145"/>
      <c r="G129" s="145"/>
      <c r="H129" s="146"/>
      <c r="I129" s="146"/>
      <c r="J129" s="146"/>
      <c r="K129" s="146"/>
      <c r="L129" s="148"/>
      <c r="M129" s="146"/>
      <c r="N129" s="147"/>
      <c r="O129" s="147"/>
      <c r="P129" s="147"/>
      <c r="Q129" s="145"/>
    </row>
    <row r="130" spans="3:17" ht="18" customHeight="1" x14ac:dyDescent="0.25">
      <c r="C130" s="143">
        <v>123</v>
      </c>
      <c r="D130" s="144"/>
      <c r="E130" s="155"/>
      <c r="F130" s="145"/>
      <c r="G130" s="145"/>
      <c r="H130" s="146"/>
      <c r="I130" s="146"/>
      <c r="J130" s="146"/>
      <c r="K130" s="146"/>
      <c r="L130" s="148"/>
      <c r="M130" s="146"/>
      <c r="N130" s="147"/>
      <c r="O130" s="147"/>
      <c r="P130" s="147"/>
      <c r="Q130" s="145"/>
    </row>
    <row r="131" spans="3:17" ht="18" customHeight="1" x14ac:dyDescent="0.25">
      <c r="C131" s="143">
        <v>124</v>
      </c>
      <c r="D131" s="144"/>
      <c r="E131" s="155"/>
      <c r="F131" s="145"/>
      <c r="G131" s="145"/>
      <c r="H131" s="146"/>
      <c r="I131" s="146"/>
      <c r="J131" s="146"/>
      <c r="K131" s="146"/>
      <c r="L131" s="148"/>
      <c r="M131" s="146"/>
      <c r="N131" s="147"/>
      <c r="O131" s="147"/>
      <c r="P131" s="147"/>
      <c r="Q131" s="145"/>
    </row>
    <row r="132" spans="3:17" ht="18" customHeight="1" x14ac:dyDescent="0.25">
      <c r="C132" s="143">
        <v>125</v>
      </c>
      <c r="D132" s="144"/>
      <c r="E132" s="155"/>
      <c r="F132" s="145"/>
      <c r="G132" s="145"/>
      <c r="H132" s="146"/>
      <c r="I132" s="146"/>
      <c r="J132" s="146"/>
      <c r="K132" s="146"/>
      <c r="L132" s="148"/>
      <c r="M132" s="146"/>
      <c r="N132" s="147"/>
      <c r="O132" s="147"/>
      <c r="P132" s="147"/>
      <c r="Q132" s="145"/>
    </row>
    <row r="133" spans="3:17" ht="18" customHeight="1" x14ac:dyDescent="0.25">
      <c r="C133" s="143">
        <v>126</v>
      </c>
      <c r="D133" s="144"/>
      <c r="E133" s="155"/>
      <c r="F133" s="145"/>
      <c r="G133" s="145"/>
      <c r="H133" s="146"/>
      <c r="I133" s="146"/>
      <c r="J133" s="146"/>
      <c r="K133" s="146"/>
      <c r="L133" s="148"/>
      <c r="M133" s="146"/>
      <c r="N133" s="147"/>
      <c r="O133" s="147"/>
      <c r="P133" s="147"/>
      <c r="Q133" s="145"/>
    </row>
    <row r="134" spans="3:17" ht="18" customHeight="1" x14ac:dyDescent="0.25">
      <c r="C134" s="143">
        <v>127</v>
      </c>
      <c r="D134" s="144"/>
      <c r="E134" s="155"/>
      <c r="F134" s="145"/>
      <c r="G134" s="145"/>
      <c r="H134" s="146"/>
      <c r="I134" s="146"/>
      <c r="J134" s="146"/>
      <c r="K134" s="146"/>
      <c r="L134" s="148"/>
      <c r="M134" s="146"/>
      <c r="N134" s="147"/>
      <c r="O134" s="147"/>
      <c r="P134" s="147"/>
      <c r="Q134" s="145"/>
    </row>
    <row r="135" spans="3:17" ht="18" customHeight="1" x14ac:dyDescent="0.25">
      <c r="C135" s="143">
        <v>128</v>
      </c>
      <c r="D135" s="144"/>
      <c r="E135" s="155"/>
      <c r="F135" s="145"/>
      <c r="G135" s="145"/>
      <c r="H135" s="146"/>
      <c r="I135" s="146"/>
      <c r="J135" s="146"/>
      <c r="K135" s="146"/>
      <c r="L135" s="148"/>
      <c r="M135" s="146"/>
      <c r="N135" s="147"/>
      <c r="O135" s="147"/>
      <c r="P135" s="147"/>
      <c r="Q135" s="145"/>
    </row>
    <row r="136" spans="3:17" ht="18" customHeight="1" x14ac:dyDescent="0.25">
      <c r="C136" s="143">
        <v>129</v>
      </c>
      <c r="D136" s="144"/>
      <c r="E136" s="155"/>
      <c r="F136" s="145"/>
      <c r="G136" s="145"/>
      <c r="H136" s="146"/>
      <c r="I136" s="146"/>
      <c r="J136" s="146"/>
      <c r="K136" s="146"/>
      <c r="L136" s="148"/>
      <c r="M136" s="146"/>
      <c r="N136" s="147"/>
      <c r="O136" s="147"/>
      <c r="P136" s="147"/>
      <c r="Q136" s="145"/>
    </row>
    <row r="137" spans="3:17" ht="18" customHeight="1" x14ac:dyDescent="0.25">
      <c r="C137" s="143">
        <v>130</v>
      </c>
      <c r="D137" s="144"/>
      <c r="E137" s="155"/>
      <c r="F137" s="145"/>
      <c r="G137" s="145"/>
      <c r="H137" s="146"/>
      <c r="I137" s="146"/>
      <c r="J137" s="146"/>
      <c r="K137" s="146"/>
      <c r="L137" s="148"/>
      <c r="M137" s="146"/>
      <c r="N137" s="147"/>
      <c r="O137" s="147"/>
      <c r="P137" s="147"/>
      <c r="Q137" s="145"/>
    </row>
    <row r="138" spans="3:17" ht="18" customHeight="1" x14ac:dyDescent="0.25">
      <c r="C138" s="143">
        <v>131</v>
      </c>
      <c r="D138" s="144"/>
      <c r="E138" s="155"/>
      <c r="F138" s="145"/>
      <c r="G138" s="145"/>
      <c r="H138" s="146"/>
      <c r="I138" s="146"/>
      <c r="J138" s="146"/>
      <c r="K138" s="146"/>
      <c r="L138" s="148"/>
      <c r="M138" s="146"/>
      <c r="N138" s="147"/>
      <c r="O138" s="147"/>
      <c r="P138" s="147"/>
      <c r="Q138" s="145"/>
    </row>
    <row r="139" spans="3:17" ht="18" customHeight="1" x14ac:dyDescent="0.25">
      <c r="C139" s="143">
        <v>132</v>
      </c>
      <c r="D139" s="144"/>
      <c r="E139" s="155"/>
      <c r="F139" s="145"/>
      <c r="G139" s="145"/>
      <c r="H139" s="146"/>
      <c r="I139" s="146"/>
      <c r="J139" s="146"/>
      <c r="K139" s="146"/>
      <c r="L139" s="148"/>
      <c r="M139" s="146"/>
      <c r="N139" s="147"/>
      <c r="O139" s="147"/>
      <c r="P139" s="147"/>
      <c r="Q139" s="145"/>
    </row>
    <row r="140" spans="3:17" ht="18" customHeight="1" x14ac:dyDescent="0.25">
      <c r="C140" s="143">
        <v>133</v>
      </c>
      <c r="D140" s="144"/>
      <c r="E140" s="155"/>
      <c r="F140" s="145"/>
      <c r="G140" s="145"/>
      <c r="H140" s="146"/>
      <c r="I140" s="146"/>
      <c r="J140" s="146"/>
      <c r="K140" s="146"/>
      <c r="L140" s="148"/>
      <c r="M140" s="146"/>
      <c r="N140" s="147"/>
      <c r="O140" s="147"/>
      <c r="P140" s="147"/>
      <c r="Q140" s="145"/>
    </row>
    <row r="141" spans="3:17" ht="18" customHeight="1" x14ac:dyDescent="0.25">
      <c r="C141" s="143">
        <v>134</v>
      </c>
      <c r="D141" s="144"/>
      <c r="E141" s="155"/>
      <c r="F141" s="145"/>
      <c r="G141" s="145"/>
      <c r="H141" s="146"/>
      <c r="I141" s="146"/>
      <c r="J141" s="146"/>
      <c r="K141" s="146"/>
      <c r="L141" s="148"/>
      <c r="M141" s="146"/>
      <c r="N141" s="147"/>
      <c r="O141" s="147"/>
      <c r="P141" s="147"/>
      <c r="Q141" s="145"/>
    </row>
    <row r="142" spans="3:17" ht="18" customHeight="1" x14ac:dyDescent="0.25">
      <c r="C142" s="143">
        <v>135</v>
      </c>
      <c r="D142" s="144"/>
      <c r="E142" s="155"/>
      <c r="F142" s="145"/>
      <c r="G142" s="145"/>
      <c r="H142" s="146"/>
      <c r="I142" s="146"/>
      <c r="J142" s="146"/>
      <c r="K142" s="146"/>
      <c r="L142" s="148"/>
      <c r="M142" s="146"/>
      <c r="N142" s="147"/>
      <c r="O142" s="147"/>
      <c r="P142" s="147"/>
      <c r="Q142" s="145"/>
    </row>
    <row r="143" spans="3:17" ht="18" customHeight="1" x14ac:dyDescent="0.25">
      <c r="C143" s="143">
        <v>136</v>
      </c>
      <c r="D143" s="144"/>
      <c r="E143" s="155"/>
      <c r="F143" s="145"/>
      <c r="G143" s="145"/>
      <c r="H143" s="146"/>
      <c r="I143" s="146"/>
      <c r="J143" s="146"/>
      <c r="K143" s="146"/>
      <c r="L143" s="148"/>
      <c r="M143" s="146"/>
      <c r="N143" s="147"/>
      <c r="O143" s="147"/>
      <c r="P143" s="147"/>
      <c r="Q143" s="145"/>
    </row>
    <row r="144" spans="3:17" ht="18" customHeight="1" x14ac:dyDescent="0.25">
      <c r="C144" s="143">
        <v>137</v>
      </c>
      <c r="D144" s="144"/>
      <c r="E144" s="155"/>
      <c r="F144" s="145"/>
      <c r="G144" s="145"/>
      <c r="H144" s="146"/>
      <c r="I144" s="146"/>
      <c r="J144" s="146"/>
      <c r="K144" s="146"/>
      <c r="L144" s="148"/>
      <c r="M144" s="146"/>
      <c r="N144" s="147"/>
      <c r="O144" s="147"/>
      <c r="P144" s="147"/>
      <c r="Q144" s="145"/>
    </row>
    <row r="145" spans="3:17" ht="18" customHeight="1" x14ac:dyDescent="0.25">
      <c r="C145" s="143">
        <v>138</v>
      </c>
      <c r="D145" s="144"/>
      <c r="E145" s="155"/>
      <c r="F145" s="145"/>
      <c r="G145" s="145"/>
      <c r="H145" s="146"/>
      <c r="I145" s="146"/>
      <c r="J145" s="146"/>
      <c r="K145" s="146"/>
      <c r="L145" s="148"/>
      <c r="M145" s="146"/>
      <c r="N145" s="147"/>
      <c r="O145" s="147"/>
      <c r="P145" s="147"/>
      <c r="Q145" s="145"/>
    </row>
    <row r="146" spans="3:17" ht="18" customHeight="1" x14ac:dyDescent="0.25">
      <c r="C146" s="143">
        <v>139</v>
      </c>
      <c r="D146" s="144"/>
      <c r="E146" s="155"/>
      <c r="F146" s="145"/>
      <c r="G146" s="145"/>
      <c r="H146" s="146"/>
      <c r="I146" s="146"/>
      <c r="J146" s="146"/>
      <c r="K146" s="146"/>
      <c r="L146" s="148"/>
      <c r="M146" s="146"/>
      <c r="N146" s="147"/>
      <c r="O146" s="147"/>
      <c r="P146" s="147"/>
      <c r="Q146" s="145"/>
    </row>
    <row r="147" spans="3:17" ht="18" customHeight="1" x14ac:dyDescent="0.25">
      <c r="C147" s="143">
        <v>140</v>
      </c>
      <c r="D147" s="144"/>
      <c r="E147" s="155"/>
      <c r="F147" s="145"/>
      <c r="G147" s="145"/>
      <c r="H147" s="146"/>
      <c r="I147" s="146"/>
      <c r="J147" s="146"/>
      <c r="K147" s="146"/>
      <c r="L147" s="148"/>
      <c r="M147" s="146"/>
      <c r="N147" s="147"/>
      <c r="O147" s="147"/>
      <c r="P147" s="147"/>
      <c r="Q147" s="145"/>
    </row>
    <row r="148" spans="3:17" ht="18" customHeight="1" x14ac:dyDescent="0.25">
      <c r="C148" s="143">
        <v>141</v>
      </c>
      <c r="D148" s="144"/>
      <c r="E148" s="155"/>
      <c r="F148" s="145"/>
      <c r="G148" s="145"/>
      <c r="H148" s="146"/>
      <c r="I148" s="146"/>
      <c r="J148" s="146"/>
      <c r="K148" s="146"/>
      <c r="L148" s="148"/>
      <c r="M148" s="146"/>
      <c r="N148" s="147"/>
      <c r="O148" s="147"/>
      <c r="P148" s="147"/>
      <c r="Q148" s="145"/>
    </row>
    <row r="149" spans="3:17" ht="18" customHeight="1" x14ac:dyDescent="0.25">
      <c r="C149" s="143">
        <v>142</v>
      </c>
      <c r="D149" s="144"/>
      <c r="E149" s="155"/>
      <c r="F149" s="145"/>
      <c r="G149" s="145"/>
      <c r="H149" s="146"/>
      <c r="I149" s="146"/>
      <c r="J149" s="146"/>
      <c r="K149" s="146"/>
      <c r="L149" s="148"/>
      <c r="M149" s="146"/>
      <c r="N149" s="147"/>
      <c r="O149" s="147"/>
      <c r="P149" s="147"/>
      <c r="Q149" s="145"/>
    </row>
    <row r="150" spans="3:17" ht="18" customHeight="1" x14ac:dyDescent="0.25">
      <c r="C150" s="143">
        <v>143</v>
      </c>
      <c r="D150" s="144"/>
      <c r="E150" s="155"/>
      <c r="F150" s="145"/>
      <c r="G150" s="145"/>
      <c r="H150" s="146"/>
      <c r="I150" s="146"/>
      <c r="J150" s="146"/>
      <c r="K150" s="146"/>
      <c r="L150" s="148"/>
      <c r="M150" s="146"/>
      <c r="N150" s="147"/>
      <c r="O150" s="147"/>
      <c r="P150" s="147"/>
      <c r="Q150" s="145"/>
    </row>
    <row r="151" spans="3:17" ht="18" customHeight="1" x14ac:dyDescent="0.25">
      <c r="C151" s="143">
        <v>144</v>
      </c>
      <c r="D151" s="144"/>
      <c r="E151" s="155"/>
      <c r="F151" s="145"/>
      <c r="G151" s="145"/>
      <c r="H151" s="146"/>
      <c r="I151" s="146"/>
      <c r="J151" s="146"/>
      <c r="K151" s="146"/>
      <c r="L151" s="148"/>
      <c r="M151" s="146"/>
      <c r="N151" s="147"/>
      <c r="O151" s="147"/>
      <c r="P151" s="147"/>
      <c r="Q151" s="145"/>
    </row>
    <row r="152" spans="3:17" ht="18" customHeight="1" x14ac:dyDescent="0.25">
      <c r="C152" s="143">
        <v>145</v>
      </c>
      <c r="D152" s="144"/>
      <c r="E152" s="155"/>
      <c r="F152" s="145"/>
      <c r="G152" s="145"/>
      <c r="H152" s="146"/>
      <c r="I152" s="146"/>
      <c r="J152" s="146"/>
      <c r="K152" s="146"/>
      <c r="L152" s="148"/>
      <c r="M152" s="146"/>
      <c r="N152" s="147"/>
      <c r="O152" s="147"/>
      <c r="P152" s="147"/>
      <c r="Q152" s="145"/>
    </row>
    <row r="153" spans="3:17" ht="18" customHeight="1" x14ac:dyDescent="0.25">
      <c r="C153" s="143">
        <v>146</v>
      </c>
      <c r="D153" s="144"/>
      <c r="E153" s="155"/>
      <c r="F153" s="145"/>
      <c r="G153" s="145"/>
      <c r="H153" s="146"/>
      <c r="I153" s="146"/>
      <c r="J153" s="146"/>
      <c r="K153" s="146"/>
      <c r="L153" s="148"/>
      <c r="M153" s="146"/>
      <c r="N153" s="147"/>
      <c r="O153" s="147"/>
      <c r="P153" s="147"/>
      <c r="Q153" s="145"/>
    </row>
    <row r="154" spans="3:17" ht="18" customHeight="1" x14ac:dyDescent="0.25">
      <c r="C154" s="143">
        <v>147</v>
      </c>
      <c r="D154" s="144"/>
      <c r="E154" s="155"/>
      <c r="F154" s="145"/>
      <c r="G154" s="145"/>
      <c r="H154" s="146"/>
      <c r="I154" s="146"/>
      <c r="J154" s="146"/>
      <c r="K154" s="146"/>
      <c r="L154" s="148"/>
      <c r="M154" s="146"/>
      <c r="N154" s="147"/>
      <c r="O154" s="147"/>
      <c r="P154" s="147"/>
      <c r="Q154" s="145"/>
    </row>
    <row r="155" spans="3:17" ht="18" customHeight="1" x14ac:dyDescent="0.25">
      <c r="C155" s="143">
        <v>148</v>
      </c>
      <c r="D155" s="144"/>
      <c r="E155" s="155"/>
      <c r="F155" s="145"/>
      <c r="G155" s="145"/>
      <c r="H155" s="146"/>
      <c r="I155" s="146"/>
      <c r="J155" s="146"/>
      <c r="K155" s="146"/>
      <c r="L155" s="148"/>
      <c r="M155" s="146"/>
      <c r="N155" s="147"/>
      <c r="O155" s="147"/>
      <c r="P155" s="147"/>
      <c r="Q155" s="145"/>
    </row>
    <row r="156" spans="3:17" ht="18" customHeight="1" x14ac:dyDescent="0.25">
      <c r="C156" s="143">
        <v>149</v>
      </c>
      <c r="D156" s="144"/>
      <c r="E156" s="155"/>
      <c r="F156" s="145"/>
      <c r="G156" s="145"/>
      <c r="H156" s="146"/>
      <c r="I156" s="146"/>
      <c r="J156" s="146"/>
      <c r="K156" s="146"/>
      <c r="L156" s="148"/>
      <c r="M156" s="146"/>
      <c r="N156" s="147"/>
      <c r="O156" s="147"/>
      <c r="P156" s="147"/>
      <c r="Q156" s="145"/>
    </row>
    <row r="157" spans="3:17" ht="18" customHeight="1" x14ac:dyDescent="0.25">
      <c r="C157" s="143">
        <v>150</v>
      </c>
      <c r="D157" s="144"/>
      <c r="E157" s="155"/>
      <c r="F157" s="145"/>
      <c r="G157" s="145"/>
      <c r="H157" s="146"/>
      <c r="I157" s="146"/>
      <c r="J157" s="146"/>
      <c r="K157" s="146"/>
      <c r="L157" s="148"/>
      <c r="M157" s="146"/>
      <c r="N157" s="147"/>
      <c r="O157" s="147"/>
      <c r="P157" s="147"/>
      <c r="Q157" s="145"/>
    </row>
    <row r="158" spans="3:17" ht="18" customHeight="1" x14ac:dyDescent="0.25">
      <c r="C158" s="143">
        <v>151</v>
      </c>
      <c r="D158" s="144"/>
      <c r="E158" s="155"/>
      <c r="F158" s="145"/>
      <c r="G158" s="145"/>
      <c r="H158" s="146"/>
      <c r="I158" s="146"/>
      <c r="J158" s="146"/>
      <c r="K158" s="146"/>
      <c r="L158" s="148"/>
      <c r="M158" s="146"/>
      <c r="N158" s="147"/>
      <c r="O158" s="147"/>
      <c r="P158" s="147"/>
      <c r="Q158" s="145"/>
    </row>
    <row r="159" spans="3:17" ht="18" customHeight="1" x14ac:dyDescent="0.25">
      <c r="C159" s="143">
        <v>152</v>
      </c>
      <c r="D159" s="144"/>
      <c r="E159" s="155"/>
      <c r="F159" s="145"/>
      <c r="G159" s="145"/>
      <c r="H159" s="146"/>
      <c r="I159" s="146"/>
      <c r="J159" s="146"/>
      <c r="K159" s="146"/>
      <c r="L159" s="148"/>
      <c r="M159" s="146"/>
      <c r="N159" s="147"/>
      <c r="O159" s="147"/>
      <c r="P159" s="147"/>
      <c r="Q159" s="145"/>
    </row>
    <row r="160" spans="3:17" ht="18" customHeight="1" x14ac:dyDescent="0.25">
      <c r="C160" s="143">
        <v>153</v>
      </c>
      <c r="D160" s="144"/>
      <c r="E160" s="155"/>
      <c r="F160" s="145"/>
      <c r="G160" s="145"/>
      <c r="H160" s="146"/>
      <c r="I160" s="146"/>
      <c r="J160" s="146"/>
      <c r="K160" s="146"/>
      <c r="L160" s="148"/>
      <c r="M160" s="146"/>
      <c r="N160" s="147"/>
      <c r="O160" s="147"/>
      <c r="P160" s="147"/>
      <c r="Q160" s="145"/>
    </row>
    <row r="161" spans="3:17" ht="18" customHeight="1" x14ac:dyDescent="0.25">
      <c r="C161" s="143">
        <v>154</v>
      </c>
      <c r="D161" s="144"/>
      <c r="E161" s="155"/>
      <c r="F161" s="145"/>
      <c r="G161" s="145"/>
      <c r="H161" s="146"/>
      <c r="I161" s="146"/>
      <c r="J161" s="146"/>
      <c r="K161" s="146"/>
      <c r="L161" s="148"/>
      <c r="M161" s="146"/>
      <c r="N161" s="147"/>
      <c r="O161" s="147"/>
      <c r="P161" s="147"/>
      <c r="Q161" s="145"/>
    </row>
    <row r="162" spans="3:17" ht="29.25" customHeight="1" x14ac:dyDescent="0.25">
      <c r="C162" s="143">
        <v>155</v>
      </c>
      <c r="D162" s="144"/>
      <c r="E162" s="155"/>
      <c r="F162" s="145"/>
      <c r="G162" s="145"/>
      <c r="H162" s="146"/>
      <c r="I162" s="146"/>
      <c r="J162" s="146"/>
      <c r="K162" s="146"/>
      <c r="L162" s="148"/>
      <c r="M162" s="146"/>
      <c r="N162" s="147"/>
      <c r="O162" s="147"/>
      <c r="P162" s="147"/>
      <c r="Q162" s="145"/>
    </row>
    <row r="163" spans="3:17" ht="29.25" customHeight="1" x14ac:dyDescent="0.25">
      <c r="C163" s="143">
        <v>156</v>
      </c>
      <c r="D163" s="144"/>
      <c r="E163" s="155"/>
      <c r="F163" s="145"/>
      <c r="G163" s="145"/>
      <c r="H163" s="146"/>
      <c r="I163" s="146"/>
      <c r="J163" s="146"/>
      <c r="K163" s="146"/>
      <c r="L163" s="148"/>
      <c r="M163" s="146"/>
      <c r="N163" s="147"/>
      <c r="O163" s="147"/>
      <c r="P163" s="147"/>
      <c r="Q163" s="145"/>
    </row>
    <row r="164" spans="3:17" x14ac:dyDescent="0.25">
      <c r="C164" s="143">
        <v>157</v>
      </c>
      <c r="D164" s="144"/>
      <c r="E164" s="155"/>
      <c r="F164" s="145"/>
      <c r="G164" s="145"/>
      <c r="H164" s="146"/>
      <c r="I164" s="146"/>
      <c r="J164" s="146"/>
      <c r="K164" s="146"/>
      <c r="L164" s="148"/>
      <c r="M164" s="146"/>
      <c r="N164" s="147"/>
      <c r="O164" s="147"/>
      <c r="P164" s="147"/>
      <c r="Q164" s="145"/>
    </row>
    <row r="165" spans="3:17" x14ac:dyDescent="0.25">
      <c r="C165" s="143">
        <v>158</v>
      </c>
      <c r="D165" s="144"/>
      <c r="E165" s="155"/>
      <c r="F165" s="145"/>
      <c r="G165" s="145"/>
      <c r="H165" s="146"/>
      <c r="I165" s="146"/>
      <c r="J165" s="146"/>
      <c r="K165" s="146"/>
      <c r="L165" s="148"/>
      <c r="M165" s="146"/>
      <c r="N165" s="147"/>
      <c r="O165" s="147"/>
      <c r="P165" s="147"/>
      <c r="Q165" s="145"/>
    </row>
  </sheetData>
  <autoFilter ref="C7:Q165"/>
  <mergeCells count="1">
    <mergeCell ref="C3:P3"/>
  </mergeCells>
  <conditionalFormatting sqref="E8:E40">
    <cfRule type="expression" dxfId="5" priority="26">
      <formula>#REF!=("Lockdown")</formula>
    </cfRule>
  </conditionalFormatting>
  <conditionalFormatting sqref="E41 E43:E59 E76:E120">
    <cfRule type="expression" dxfId="4" priority="191">
      <formula>#REF!=("Lockdown")</formula>
    </cfRule>
  </conditionalFormatting>
  <conditionalFormatting sqref="E42">
    <cfRule type="expression" dxfId="3" priority="21">
      <formula>#REF!=("Lockdown")</formula>
    </cfRule>
  </conditionalFormatting>
  <conditionalFormatting sqref="E60:E75">
    <cfRule type="expression" dxfId="2" priority="1">
      <formula>#REF!=("Lockdown")</formula>
    </cfRule>
  </conditionalFormatting>
  <conditionalFormatting sqref="E121:E165">
    <cfRule type="expression" dxfId="1" priority="123">
      <formula>#REF!=("Lockdown")</formula>
    </cfRule>
  </conditionalFormatting>
  <conditionalFormatting sqref="M8:M165">
    <cfRule type="expression" dxfId="0" priority="17">
      <formula>#REF!=("Lockdown")</formula>
    </cfRule>
  </conditionalFormatting>
  <printOptions horizontalCentered="1"/>
  <pageMargins left="0" right="0" top="0.75" bottom="0.75" header="0.3" footer="0.3"/>
  <pageSetup scale="29" orientation="portrait" r:id="rId1"/>
  <rowBreaks count="1" manualBreakCount="1">
    <brk id="95" min="1" max="18"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0"/>
  <sheetViews>
    <sheetView zoomScale="85" zoomScaleNormal="85" workbookViewId="0">
      <pane xSplit="2" ySplit="3" topLeftCell="C30" activePane="bottomRight" state="frozen"/>
      <selection pane="topRight" activeCell="C1" sqref="C1"/>
      <selection pane="bottomLeft" activeCell="A2" sqref="A2"/>
      <selection pane="bottomRight" activeCell="A34" sqref="A34:A45"/>
    </sheetView>
  </sheetViews>
  <sheetFormatPr defaultRowHeight="15" x14ac:dyDescent="0.25"/>
  <cols>
    <col min="1" max="1" width="25.42578125" style="78" customWidth="1"/>
    <col min="2" max="2" width="14.42578125" style="81" customWidth="1"/>
    <col min="3" max="3" width="8.5703125" style="81"/>
    <col min="4" max="4" width="12.5703125" style="81" customWidth="1"/>
    <col min="5" max="5" width="14.5703125" style="81" bestFit="1" customWidth="1"/>
    <col min="6" max="6" width="15.42578125" style="81" customWidth="1"/>
    <col min="7" max="7" width="18.5703125" style="81" customWidth="1"/>
    <col min="8" max="8" width="12.5703125" customWidth="1"/>
    <col min="9" max="9" width="18.42578125" bestFit="1" customWidth="1"/>
    <col min="10" max="14" width="18.42578125" hidden="1" customWidth="1"/>
    <col min="15" max="15" width="8.5703125" customWidth="1"/>
    <col min="17" max="21" width="14.42578125" style="81" customWidth="1"/>
    <col min="22" max="22" width="15.42578125" style="81" customWidth="1"/>
    <col min="23" max="24" width="18.5703125" style="81" customWidth="1"/>
    <col min="26" max="26" width="13.5703125" customWidth="1"/>
    <col min="27" max="30" width="14.42578125" style="81" customWidth="1"/>
    <col min="31" max="31" width="17.5703125" style="81" customWidth="1"/>
    <col min="32" max="32" width="12.5703125" customWidth="1"/>
    <col min="33" max="33" width="18.42578125" bestFit="1" customWidth="1"/>
  </cols>
  <sheetData>
    <row r="1" spans="1:33" x14ac:dyDescent="0.25">
      <c r="B1" s="81">
        <v>1</v>
      </c>
      <c r="C1" s="81">
        <v>2</v>
      </c>
      <c r="D1" s="81">
        <v>3</v>
      </c>
      <c r="E1" s="81">
        <v>4</v>
      </c>
      <c r="F1" s="81">
        <v>5</v>
      </c>
      <c r="G1" s="81">
        <v>6</v>
      </c>
      <c r="H1" s="81">
        <v>7</v>
      </c>
      <c r="I1" s="81">
        <v>8</v>
      </c>
      <c r="J1" s="81">
        <v>9</v>
      </c>
      <c r="K1" s="81">
        <v>10</v>
      </c>
      <c r="L1" s="81">
        <v>11</v>
      </c>
      <c r="M1" s="81">
        <v>12</v>
      </c>
      <c r="N1" s="81">
        <v>13</v>
      </c>
      <c r="Q1" s="81">
        <v>1</v>
      </c>
      <c r="R1" s="81">
        <v>2</v>
      </c>
      <c r="S1" s="81">
        <v>3</v>
      </c>
      <c r="T1" s="81">
        <v>4</v>
      </c>
      <c r="U1" s="81">
        <v>5</v>
      </c>
      <c r="V1" s="81">
        <v>6</v>
      </c>
      <c r="W1" s="81">
        <v>7</v>
      </c>
      <c r="X1" s="81">
        <v>8</v>
      </c>
      <c r="Z1" s="81">
        <v>1</v>
      </c>
      <c r="AA1" s="81">
        <v>2</v>
      </c>
      <c r="AB1" s="81">
        <v>3</v>
      </c>
      <c r="AC1" s="81">
        <v>4</v>
      </c>
      <c r="AD1" s="81">
        <v>5</v>
      </c>
      <c r="AE1" s="81">
        <v>6</v>
      </c>
      <c r="AF1" s="81">
        <v>7</v>
      </c>
      <c r="AG1" s="81">
        <v>8</v>
      </c>
    </row>
    <row r="2" spans="1:33" x14ac:dyDescent="0.25">
      <c r="B2" s="221" t="s">
        <v>865</v>
      </c>
      <c r="C2" s="221"/>
      <c r="D2" s="221"/>
      <c r="E2" s="221"/>
      <c r="F2" s="221"/>
      <c r="G2" s="221"/>
      <c r="H2" s="221"/>
      <c r="I2" s="221"/>
      <c r="J2" s="97"/>
      <c r="K2" s="97"/>
      <c r="L2" s="97"/>
      <c r="M2" s="97"/>
      <c r="N2" s="97"/>
      <c r="Q2" s="217" t="s">
        <v>866</v>
      </c>
      <c r="R2" s="217"/>
      <c r="S2" s="217"/>
      <c r="T2" s="217"/>
      <c r="U2" s="217"/>
      <c r="V2" s="217"/>
      <c r="W2" s="217"/>
      <c r="X2" s="98"/>
      <c r="Z2" s="216" t="s">
        <v>867</v>
      </c>
      <c r="AA2" s="216"/>
      <c r="AB2" s="216"/>
      <c r="AC2" s="216"/>
      <c r="AD2" s="216"/>
      <c r="AE2" s="216"/>
      <c r="AF2" s="216"/>
      <c r="AG2" s="216"/>
    </row>
    <row r="3" spans="1:33" s="81" customFormat="1" ht="53.1" customHeight="1" x14ac:dyDescent="0.25">
      <c r="A3" s="82" t="s">
        <v>868</v>
      </c>
      <c r="B3" s="79" t="s">
        <v>869</v>
      </c>
      <c r="C3" s="79" t="s">
        <v>870</v>
      </c>
      <c r="D3" s="79" t="s">
        <v>871</v>
      </c>
      <c r="E3" s="79" t="s">
        <v>872</v>
      </c>
      <c r="F3" s="80" t="s">
        <v>873</v>
      </c>
      <c r="G3" s="80" t="s">
        <v>874</v>
      </c>
      <c r="H3" s="99" t="s">
        <v>875</v>
      </c>
      <c r="I3" s="99" t="s">
        <v>876</v>
      </c>
      <c r="J3" s="102" t="s">
        <v>3</v>
      </c>
      <c r="K3" s="102" t="s">
        <v>4</v>
      </c>
      <c r="L3" s="102" t="s">
        <v>5</v>
      </c>
      <c r="M3" s="102" t="s">
        <v>6</v>
      </c>
      <c r="N3" s="102" t="s">
        <v>7</v>
      </c>
      <c r="Q3" s="79" t="s">
        <v>869</v>
      </c>
      <c r="R3" s="79" t="s">
        <v>870</v>
      </c>
      <c r="S3" s="79" t="s">
        <v>871</v>
      </c>
      <c r="T3" s="79" t="s">
        <v>872</v>
      </c>
      <c r="U3" s="80" t="s">
        <v>873</v>
      </c>
      <c r="V3" s="80" t="s">
        <v>874</v>
      </c>
      <c r="W3" s="99" t="s">
        <v>875</v>
      </c>
      <c r="X3" s="99" t="s">
        <v>876</v>
      </c>
      <c r="Z3" s="79" t="s">
        <v>869</v>
      </c>
      <c r="AA3" s="79" t="s">
        <v>870</v>
      </c>
      <c r="AB3" s="79" t="s">
        <v>871</v>
      </c>
      <c r="AC3" s="79" t="s">
        <v>872</v>
      </c>
      <c r="AD3" s="80" t="s">
        <v>873</v>
      </c>
      <c r="AE3" s="80" t="s">
        <v>874</v>
      </c>
      <c r="AF3" s="80" t="s">
        <v>875</v>
      </c>
      <c r="AG3" s="99" t="s">
        <v>876</v>
      </c>
    </row>
    <row r="4" spans="1:33" ht="36.6" customHeight="1" x14ac:dyDescent="0.25">
      <c r="A4" s="77" t="s">
        <v>877</v>
      </c>
      <c r="B4" s="84">
        <v>0</v>
      </c>
      <c r="C4" s="84">
        <v>0</v>
      </c>
      <c r="D4" s="84">
        <v>0</v>
      </c>
      <c r="E4" s="84">
        <v>0</v>
      </c>
      <c r="F4" s="84">
        <v>0</v>
      </c>
      <c r="G4" s="84">
        <v>0</v>
      </c>
      <c r="H4" s="84">
        <v>0</v>
      </c>
      <c r="I4" s="84">
        <v>0</v>
      </c>
      <c r="J4" s="84"/>
      <c r="K4" s="84"/>
      <c r="L4" s="84"/>
      <c r="M4" s="84"/>
      <c r="N4" s="84"/>
      <c r="Q4" s="84">
        <v>0</v>
      </c>
      <c r="R4" s="84">
        <v>0</v>
      </c>
      <c r="S4" s="84">
        <v>0</v>
      </c>
      <c r="T4" s="84">
        <v>0</v>
      </c>
      <c r="U4" s="84">
        <v>0</v>
      </c>
      <c r="V4" s="84">
        <v>0</v>
      </c>
      <c r="W4" s="84">
        <v>0</v>
      </c>
      <c r="X4" s="84">
        <v>0</v>
      </c>
      <c r="Z4" s="84">
        <v>0</v>
      </c>
      <c r="AA4" s="84">
        <v>0</v>
      </c>
      <c r="AB4" s="84">
        <v>0</v>
      </c>
      <c r="AC4" s="84">
        <v>0</v>
      </c>
      <c r="AD4" s="84">
        <v>0</v>
      </c>
      <c r="AE4" s="84">
        <v>0</v>
      </c>
      <c r="AF4" s="84">
        <v>0</v>
      </c>
      <c r="AG4" s="84">
        <v>0</v>
      </c>
    </row>
    <row r="5" spans="1:33" ht="36.6" customHeight="1" x14ac:dyDescent="0.25">
      <c r="A5" s="77" t="s">
        <v>878</v>
      </c>
      <c r="B5" s="79" t="s">
        <v>52</v>
      </c>
      <c r="C5" s="84">
        <v>0</v>
      </c>
      <c r="D5" s="84">
        <v>0</v>
      </c>
      <c r="E5" s="79">
        <v>8</v>
      </c>
      <c r="F5" s="84">
        <v>0</v>
      </c>
      <c r="G5" s="84">
        <v>0</v>
      </c>
      <c r="H5" s="84">
        <v>0</v>
      </c>
      <c r="I5" s="84">
        <v>0</v>
      </c>
      <c r="J5" s="85"/>
      <c r="K5" s="85"/>
      <c r="L5" s="85"/>
      <c r="M5" s="85"/>
      <c r="N5" s="85"/>
      <c r="Q5" s="79" t="s">
        <v>52</v>
      </c>
      <c r="R5" s="79"/>
      <c r="S5" s="84">
        <v>0</v>
      </c>
      <c r="T5" s="84">
        <v>0</v>
      </c>
      <c r="U5" s="84">
        <v>0</v>
      </c>
      <c r="V5" s="79">
        <v>8</v>
      </c>
      <c r="W5" s="84">
        <v>0</v>
      </c>
      <c r="X5" s="84">
        <v>0</v>
      </c>
      <c r="Z5" s="79" t="s">
        <v>52</v>
      </c>
      <c r="AA5" s="79"/>
      <c r="AB5" s="84">
        <v>0</v>
      </c>
      <c r="AC5" s="84">
        <v>0</v>
      </c>
      <c r="AD5" s="84">
        <v>0</v>
      </c>
      <c r="AE5" s="84">
        <v>0</v>
      </c>
      <c r="AF5" s="84">
        <v>0</v>
      </c>
      <c r="AG5" s="79">
        <v>8</v>
      </c>
    </row>
    <row r="6" spans="1:33" ht="36.6" customHeight="1" x14ac:dyDescent="0.25">
      <c r="A6" s="218" t="s">
        <v>879</v>
      </c>
      <c r="B6" s="79" t="s">
        <v>880</v>
      </c>
      <c r="C6" s="84">
        <v>0</v>
      </c>
      <c r="D6" s="84">
        <v>0</v>
      </c>
      <c r="E6" s="84">
        <v>0</v>
      </c>
      <c r="F6" s="79">
        <v>1</v>
      </c>
      <c r="G6" s="84">
        <v>0</v>
      </c>
      <c r="H6" s="84">
        <v>0</v>
      </c>
      <c r="I6" s="84">
        <v>0</v>
      </c>
      <c r="J6" s="85"/>
      <c r="K6" s="85"/>
      <c r="L6" s="85"/>
      <c r="M6" s="85"/>
      <c r="N6" s="85"/>
      <c r="Q6" s="79" t="s">
        <v>880</v>
      </c>
      <c r="R6" s="84">
        <v>0</v>
      </c>
      <c r="S6" s="84">
        <v>0</v>
      </c>
      <c r="T6" s="84">
        <v>0</v>
      </c>
      <c r="U6" s="79">
        <v>8</v>
      </c>
      <c r="V6" s="79">
        <v>1</v>
      </c>
      <c r="W6" s="84">
        <v>0</v>
      </c>
      <c r="X6" s="84">
        <v>0</v>
      </c>
      <c r="Z6" s="79" t="s">
        <v>880</v>
      </c>
      <c r="AA6" s="84">
        <v>0</v>
      </c>
      <c r="AB6" s="84">
        <v>0</v>
      </c>
      <c r="AC6" s="84">
        <v>0</v>
      </c>
      <c r="AD6" s="84">
        <v>0</v>
      </c>
      <c r="AE6" s="84">
        <v>0</v>
      </c>
      <c r="AF6" s="79">
        <v>8</v>
      </c>
      <c r="AG6" s="79">
        <v>1</v>
      </c>
    </row>
    <row r="7" spans="1:33" ht="36.6" customHeight="1" x14ac:dyDescent="0.25">
      <c r="A7" s="219"/>
      <c r="B7" s="79" t="s">
        <v>881</v>
      </c>
      <c r="C7" s="84">
        <v>0</v>
      </c>
      <c r="D7" s="84">
        <v>0</v>
      </c>
      <c r="E7" s="84">
        <v>0</v>
      </c>
      <c r="F7" s="79">
        <v>2</v>
      </c>
      <c r="G7" s="84">
        <v>0</v>
      </c>
      <c r="H7" s="84">
        <v>0</v>
      </c>
      <c r="I7" s="84">
        <v>0</v>
      </c>
      <c r="J7" s="85"/>
      <c r="K7" s="85"/>
      <c r="L7" s="85"/>
      <c r="M7" s="85"/>
      <c r="N7" s="85"/>
      <c r="Q7" s="79" t="s">
        <v>881</v>
      </c>
      <c r="R7" s="84">
        <v>0</v>
      </c>
      <c r="S7" s="84">
        <v>0</v>
      </c>
      <c r="T7" s="84">
        <v>0</v>
      </c>
      <c r="U7" s="79">
        <v>8</v>
      </c>
      <c r="V7" s="79">
        <v>2</v>
      </c>
      <c r="W7" s="84">
        <v>0</v>
      </c>
      <c r="X7" s="84">
        <v>0</v>
      </c>
      <c r="Z7" s="79" t="s">
        <v>881</v>
      </c>
      <c r="AA7" s="84">
        <v>0</v>
      </c>
      <c r="AB7" s="84">
        <v>0</v>
      </c>
      <c r="AC7" s="84">
        <v>0</v>
      </c>
      <c r="AD7" s="84">
        <v>0</v>
      </c>
      <c r="AE7" s="84">
        <v>0</v>
      </c>
      <c r="AF7" s="79">
        <v>8</v>
      </c>
      <c r="AG7" s="79">
        <v>2</v>
      </c>
    </row>
    <row r="8" spans="1:33" ht="36.6" customHeight="1" x14ac:dyDescent="0.25">
      <c r="A8" s="219"/>
      <c r="B8" s="79" t="s">
        <v>882</v>
      </c>
      <c r="C8" s="84">
        <v>0</v>
      </c>
      <c r="D8" s="84">
        <v>0</v>
      </c>
      <c r="E8" s="84">
        <v>0</v>
      </c>
      <c r="F8" s="79">
        <v>3</v>
      </c>
      <c r="G8" s="84">
        <v>0</v>
      </c>
      <c r="H8" s="84">
        <v>0</v>
      </c>
      <c r="I8" s="84">
        <v>0</v>
      </c>
      <c r="J8" s="85"/>
      <c r="K8" s="85"/>
      <c r="L8" s="85"/>
      <c r="M8" s="85"/>
      <c r="N8" s="85"/>
      <c r="Q8" s="79" t="s">
        <v>882</v>
      </c>
      <c r="R8" s="84">
        <v>0</v>
      </c>
      <c r="S8" s="84">
        <v>0</v>
      </c>
      <c r="T8" s="84">
        <v>0</v>
      </c>
      <c r="U8" s="79">
        <v>8</v>
      </c>
      <c r="V8" s="79">
        <v>3</v>
      </c>
      <c r="W8" s="84">
        <v>0</v>
      </c>
      <c r="X8" s="84">
        <v>0</v>
      </c>
      <c r="Z8" s="79" t="s">
        <v>882</v>
      </c>
      <c r="AA8" s="84">
        <v>0</v>
      </c>
      <c r="AB8" s="84">
        <v>0</v>
      </c>
      <c r="AC8" s="84">
        <v>0</v>
      </c>
      <c r="AD8" s="84">
        <v>0</v>
      </c>
      <c r="AE8" s="84">
        <v>0</v>
      </c>
      <c r="AF8" s="79">
        <v>8</v>
      </c>
      <c r="AG8" s="79">
        <v>3</v>
      </c>
    </row>
    <row r="9" spans="1:33" ht="36.6" customHeight="1" x14ac:dyDescent="0.25">
      <c r="A9" s="219"/>
      <c r="B9" s="79" t="s">
        <v>883</v>
      </c>
      <c r="C9" s="84">
        <v>0</v>
      </c>
      <c r="D9" s="84">
        <v>0</v>
      </c>
      <c r="E9" s="84">
        <v>0</v>
      </c>
      <c r="F9" s="79">
        <v>4</v>
      </c>
      <c r="G9" s="84">
        <v>0</v>
      </c>
      <c r="H9" s="84">
        <v>0</v>
      </c>
      <c r="I9" s="84">
        <v>0</v>
      </c>
      <c r="J9" s="85"/>
      <c r="K9" s="85"/>
      <c r="L9" s="85"/>
      <c r="M9" s="85"/>
      <c r="N9" s="85"/>
      <c r="Q9" s="79" t="s">
        <v>883</v>
      </c>
      <c r="R9" s="84">
        <v>0</v>
      </c>
      <c r="S9" s="84">
        <v>0</v>
      </c>
      <c r="T9" s="84">
        <v>0</v>
      </c>
      <c r="U9" s="79">
        <v>8</v>
      </c>
      <c r="V9" s="79">
        <v>4</v>
      </c>
      <c r="W9" s="84">
        <v>0</v>
      </c>
      <c r="X9" s="84">
        <v>0</v>
      </c>
      <c r="Z9" s="79" t="s">
        <v>883</v>
      </c>
      <c r="AA9" s="84">
        <v>0</v>
      </c>
      <c r="AB9" s="84">
        <v>0</v>
      </c>
      <c r="AC9" s="84">
        <v>0</v>
      </c>
      <c r="AD9" s="84">
        <v>0</v>
      </c>
      <c r="AE9" s="84">
        <v>0</v>
      </c>
      <c r="AF9" s="79">
        <v>8</v>
      </c>
      <c r="AG9" s="79">
        <v>4</v>
      </c>
    </row>
    <row r="10" spans="1:33" ht="36.6" customHeight="1" x14ac:dyDescent="0.25">
      <c r="A10" s="219"/>
      <c r="B10" s="79" t="s">
        <v>884</v>
      </c>
      <c r="C10" s="84">
        <v>0</v>
      </c>
      <c r="D10" s="84">
        <v>0</v>
      </c>
      <c r="E10" s="84">
        <v>0</v>
      </c>
      <c r="F10" s="79">
        <v>5</v>
      </c>
      <c r="G10" s="84">
        <v>0</v>
      </c>
      <c r="H10" s="84">
        <v>0</v>
      </c>
      <c r="I10" s="84">
        <v>0</v>
      </c>
      <c r="J10" s="1"/>
      <c r="K10" s="1"/>
      <c r="L10" s="1"/>
      <c r="M10" s="1"/>
      <c r="N10" s="1"/>
      <c r="Q10" s="79" t="s">
        <v>884</v>
      </c>
      <c r="R10" s="84">
        <v>0</v>
      </c>
      <c r="S10" s="84">
        <v>0</v>
      </c>
      <c r="T10" s="84">
        <v>0</v>
      </c>
      <c r="U10" s="79">
        <v>8</v>
      </c>
      <c r="V10" s="79">
        <v>5</v>
      </c>
      <c r="W10" s="84">
        <v>0</v>
      </c>
      <c r="X10" s="84">
        <v>0</v>
      </c>
      <c r="Z10" s="79" t="s">
        <v>884</v>
      </c>
      <c r="AA10" s="84">
        <v>0</v>
      </c>
      <c r="AB10" s="84">
        <v>0</v>
      </c>
      <c r="AC10" s="84">
        <v>0</v>
      </c>
      <c r="AD10" s="84">
        <v>0</v>
      </c>
      <c r="AE10" s="84">
        <v>0</v>
      </c>
      <c r="AF10" s="79">
        <v>8</v>
      </c>
      <c r="AG10" s="79">
        <v>5</v>
      </c>
    </row>
    <row r="11" spans="1:33" ht="36.6" customHeight="1" x14ac:dyDescent="0.25">
      <c r="A11" s="219"/>
      <c r="B11" s="79" t="s">
        <v>885</v>
      </c>
      <c r="C11" s="84">
        <v>0</v>
      </c>
      <c r="D11" s="84">
        <v>0</v>
      </c>
      <c r="E11" s="84">
        <v>0</v>
      </c>
      <c r="F11" s="79">
        <v>6</v>
      </c>
      <c r="G11" s="84">
        <v>0</v>
      </c>
      <c r="H11" s="84">
        <v>0</v>
      </c>
      <c r="I11" s="84">
        <v>0</v>
      </c>
      <c r="J11" s="1"/>
      <c r="K11" s="1"/>
      <c r="L11" s="1"/>
      <c r="M11" s="1"/>
      <c r="N11" s="1"/>
      <c r="Q11" s="79" t="s">
        <v>885</v>
      </c>
      <c r="R11" s="84">
        <v>0</v>
      </c>
      <c r="S11" s="84">
        <v>0</v>
      </c>
      <c r="T11" s="84">
        <v>0</v>
      </c>
      <c r="U11" s="79">
        <v>8</v>
      </c>
      <c r="V11" s="79">
        <v>6</v>
      </c>
      <c r="W11" s="84">
        <v>0</v>
      </c>
      <c r="X11" s="84">
        <v>0</v>
      </c>
      <c r="Z11" s="79" t="s">
        <v>885</v>
      </c>
      <c r="AA11" s="84">
        <v>0</v>
      </c>
      <c r="AB11" s="84">
        <v>0</v>
      </c>
      <c r="AC11" s="84">
        <v>0</v>
      </c>
      <c r="AD11" s="84">
        <v>0</v>
      </c>
      <c r="AE11" s="84">
        <v>0</v>
      </c>
      <c r="AF11" s="79">
        <v>8</v>
      </c>
      <c r="AG11" s="79">
        <v>6</v>
      </c>
    </row>
    <row r="12" spans="1:33" ht="36.6" customHeight="1" x14ac:dyDescent="0.25">
      <c r="A12" s="219"/>
      <c r="B12" s="79" t="s">
        <v>886</v>
      </c>
      <c r="C12" s="84">
        <v>0</v>
      </c>
      <c r="D12" s="84">
        <v>0</v>
      </c>
      <c r="E12" s="84">
        <v>0</v>
      </c>
      <c r="F12" s="79">
        <v>7</v>
      </c>
      <c r="G12" s="84">
        <v>0</v>
      </c>
      <c r="H12" s="84">
        <v>0</v>
      </c>
      <c r="I12" s="84">
        <v>0</v>
      </c>
      <c r="J12" s="1"/>
      <c r="K12" s="1"/>
      <c r="L12" s="1"/>
      <c r="M12" s="1"/>
      <c r="N12" s="1"/>
      <c r="Q12" s="79" t="s">
        <v>886</v>
      </c>
      <c r="R12" s="84">
        <v>0</v>
      </c>
      <c r="S12" s="84">
        <v>0</v>
      </c>
      <c r="T12" s="84">
        <v>0</v>
      </c>
      <c r="U12" s="79">
        <v>8</v>
      </c>
      <c r="V12" s="79">
        <v>7</v>
      </c>
      <c r="W12" s="84">
        <v>0</v>
      </c>
      <c r="X12" s="84">
        <v>0</v>
      </c>
      <c r="Z12" s="79" t="s">
        <v>886</v>
      </c>
      <c r="AA12" s="84">
        <v>0</v>
      </c>
      <c r="AB12" s="84">
        <v>0</v>
      </c>
      <c r="AC12" s="84">
        <v>0</v>
      </c>
      <c r="AD12" s="84">
        <v>0</v>
      </c>
      <c r="AE12" s="84">
        <v>0</v>
      </c>
      <c r="AF12" s="79">
        <v>8</v>
      </c>
      <c r="AG12" s="79">
        <v>7</v>
      </c>
    </row>
    <row r="13" spans="1:33" ht="36.6" customHeight="1" x14ac:dyDescent="0.25">
      <c r="A13" s="220"/>
      <c r="B13" s="79" t="s">
        <v>887</v>
      </c>
      <c r="C13" s="84">
        <v>0</v>
      </c>
      <c r="D13" s="84">
        <v>0</v>
      </c>
      <c r="E13" s="84">
        <v>0</v>
      </c>
      <c r="F13" s="79">
        <v>8</v>
      </c>
      <c r="G13" s="84">
        <v>0</v>
      </c>
      <c r="H13" s="84">
        <v>0</v>
      </c>
      <c r="I13" s="84">
        <v>0</v>
      </c>
      <c r="J13" s="1"/>
      <c r="K13" s="1"/>
      <c r="L13" s="1"/>
      <c r="M13" s="1"/>
      <c r="N13" s="1"/>
      <c r="Q13" s="79" t="s">
        <v>887</v>
      </c>
      <c r="R13" s="84">
        <v>0</v>
      </c>
      <c r="S13" s="84">
        <v>0</v>
      </c>
      <c r="T13" s="84">
        <v>0</v>
      </c>
      <c r="U13" s="79">
        <v>8</v>
      </c>
      <c r="V13" s="79">
        <v>8</v>
      </c>
      <c r="W13" s="84">
        <v>0</v>
      </c>
      <c r="X13" s="84">
        <v>0</v>
      </c>
      <c r="Z13" s="79" t="s">
        <v>887</v>
      </c>
      <c r="AA13" s="84">
        <v>0</v>
      </c>
      <c r="AB13" s="84">
        <v>0</v>
      </c>
      <c r="AC13" s="84">
        <v>0</v>
      </c>
      <c r="AD13" s="84">
        <v>0</v>
      </c>
      <c r="AE13" s="84">
        <v>0</v>
      </c>
      <c r="AF13" s="79">
        <v>8</v>
      </c>
      <c r="AG13" s="79">
        <v>8</v>
      </c>
    </row>
    <row r="14" spans="1:33" ht="36.6" customHeight="1" x14ac:dyDescent="0.25">
      <c r="A14" s="218" t="s">
        <v>888</v>
      </c>
      <c r="B14" s="79" t="s">
        <v>889</v>
      </c>
      <c r="C14" s="84">
        <v>0</v>
      </c>
      <c r="D14" s="79">
        <v>1</v>
      </c>
      <c r="E14" s="79">
        <v>8</v>
      </c>
      <c r="F14" s="84">
        <v>0</v>
      </c>
      <c r="G14" s="84">
        <v>0</v>
      </c>
      <c r="H14" s="84">
        <v>0</v>
      </c>
      <c r="I14" s="84">
        <v>0</v>
      </c>
      <c r="J14" s="1"/>
      <c r="K14" s="1"/>
      <c r="L14" s="1"/>
      <c r="M14" s="1"/>
      <c r="N14" s="1"/>
      <c r="Q14" s="79" t="s">
        <v>889</v>
      </c>
      <c r="R14" s="84">
        <v>0</v>
      </c>
      <c r="S14" s="84">
        <v>0</v>
      </c>
      <c r="T14" s="84">
        <v>0</v>
      </c>
      <c r="U14" s="79">
        <v>1</v>
      </c>
      <c r="V14" s="79">
        <v>8</v>
      </c>
      <c r="W14" s="84">
        <v>0</v>
      </c>
      <c r="X14" s="84">
        <v>0</v>
      </c>
      <c r="Z14" s="79" t="s">
        <v>889</v>
      </c>
      <c r="AA14" s="84">
        <v>0</v>
      </c>
      <c r="AB14" s="84">
        <v>0</v>
      </c>
      <c r="AC14" s="84">
        <v>0</v>
      </c>
      <c r="AD14" s="84">
        <v>0</v>
      </c>
      <c r="AE14" s="84">
        <v>0</v>
      </c>
      <c r="AF14" s="79">
        <v>1</v>
      </c>
      <c r="AG14" s="79">
        <v>8</v>
      </c>
    </row>
    <row r="15" spans="1:33" ht="36.6" customHeight="1" x14ac:dyDescent="0.25">
      <c r="A15" s="219"/>
      <c r="B15" s="79" t="s">
        <v>890</v>
      </c>
      <c r="C15" s="84">
        <v>0</v>
      </c>
      <c r="D15" s="79">
        <v>2</v>
      </c>
      <c r="E15" s="79">
        <v>8</v>
      </c>
      <c r="F15" s="84">
        <v>0</v>
      </c>
      <c r="G15" s="84">
        <v>0</v>
      </c>
      <c r="H15" s="84">
        <v>0</v>
      </c>
      <c r="I15" s="84">
        <v>0</v>
      </c>
      <c r="J15" s="1"/>
      <c r="K15" s="1"/>
      <c r="L15" s="1"/>
      <c r="M15" s="1"/>
      <c r="N15" s="1"/>
      <c r="Q15" s="79" t="s">
        <v>890</v>
      </c>
      <c r="R15" s="84">
        <v>0</v>
      </c>
      <c r="S15" s="84">
        <v>0</v>
      </c>
      <c r="T15" s="84">
        <v>0</v>
      </c>
      <c r="U15" s="79">
        <v>2</v>
      </c>
      <c r="V15" s="79">
        <v>8</v>
      </c>
      <c r="W15" s="84">
        <v>0</v>
      </c>
      <c r="X15" s="84">
        <v>0</v>
      </c>
      <c r="Z15" s="79" t="s">
        <v>890</v>
      </c>
      <c r="AA15" s="84">
        <v>0</v>
      </c>
      <c r="AB15" s="84">
        <v>0</v>
      </c>
      <c r="AC15" s="84">
        <v>0</v>
      </c>
      <c r="AD15" s="84">
        <v>0</v>
      </c>
      <c r="AE15" s="84">
        <v>0</v>
      </c>
      <c r="AF15" s="79">
        <v>2</v>
      </c>
      <c r="AG15" s="79">
        <v>8</v>
      </c>
    </row>
    <row r="16" spans="1:33" ht="36.6" customHeight="1" x14ac:dyDescent="0.25">
      <c r="A16" s="219"/>
      <c r="B16" s="79" t="s">
        <v>891</v>
      </c>
      <c r="C16" s="84">
        <v>0</v>
      </c>
      <c r="D16" s="79">
        <v>3</v>
      </c>
      <c r="E16" s="79">
        <v>8</v>
      </c>
      <c r="F16" s="84">
        <v>0</v>
      </c>
      <c r="G16" s="84">
        <v>0</v>
      </c>
      <c r="H16" s="84">
        <v>0</v>
      </c>
      <c r="I16" s="84">
        <v>0</v>
      </c>
      <c r="J16" s="1"/>
      <c r="K16" s="1"/>
      <c r="L16" s="1"/>
      <c r="M16" s="1"/>
      <c r="N16" s="1"/>
      <c r="Q16" s="79" t="s">
        <v>891</v>
      </c>
      <c r="R16" s="84">
        <v>0</v>
      </c>
      <c r="S16" s="84">
        <v>0</v>
      </c>
      <c r="T16" s="84">
        <v>0</v>
      </c>
      <c r="U16" s="79">
        <v>3</v>
      </c>
      <c r="V16" s="79">
        <v>8</v>
      </c>
      <c r="W16" s="84">
        <v>0</v>
      </c>
      <c r="X16" s="84">
        <v>0</v>
      </c>
      <c r="Z16" s="79" t="s">
        <v>891</v>
      </c>
      <c r="AA16" s="84">
        <v>0</v>
      </c>
      <c r="AB16" s="84">
        <v>0</v>
      </c>
      <c r="AC16" s="84">
        <v>0</v>
      </c>
      <c r="AD16" s="84">
        <v>0</v>
      </c>
      <c r="AE16" s="84">
        <v>0</v>
      </c>
      <c r="AF16" s="79">
        <v>3</v>
      </c>
      <c r="AG16" s="79">
        <v>8</v>
      </c>
    </row>
    <row r="17" spans="1:33" ht="36.6" customHeight="1" x14ac:dyDescent="0.25">
      <c r="A17" s="219"/>
      <c r="B17" s="79" t="s">
        <v>892</v>
      </c>
      <c r="C17" s="84">
        <v>0</v>
      </c>
      <c r="D17" s="79">
        <v>4</v>
      </c>
      <c r="E17" s="79">
        <v>8</v>
      </c>
      <c r="F17" s="84">
        <v>0</v>
      </c>
      <c r="G17" s="84">
        <v>0</v>
      </c>
      <c r="H17" s="84">
        <v>0</v>
      </c>
      <c r="I17" s="84">
        <v>0</v>
      </c>
      <c r="J17" s="1"/>
      <c r="K17" s="1"/>
      <c r="L17" s="1"/>
      <c r="M17" s="1"/>
      <c r="N17" s="1"/>
      <c r="Q17" s="79" t="s">
        <v>892</v>
      </c>
      <c r="R17" s="84">
        <v>0</v>
      </c>
      <c r="S17" s="84">
        <v>0</v>
      </c>
      <c r="T17" s="84">
        <v>0</v>
      </c>
      <c r="U17" s="79">
        <v>4</v>
      </c>
      <c r="V17" s="79">
        <v>8</v>
      </c>
      <c r="W17" s="84">
        <v>0</v>
      </c>
      <c r="X17" s="84">
        <v>0</v>
      </c>
      <c r="Z17" s="79" t="s">
        <v>892</v>
      </c>
      <c r="AA17" s="84">
        <v>0</v>
      </c>
      <c r="AB17" s="84">
        <v>0</v>
      </c>
      <c r="AC17" s="84">
        <v>0</v>
      </c>
      <c r="AD17" s="84">
        <v>0</v>
      </c>
      <c r="AE17" s="84">
        <v>0</v>
      </c>
      <c r="AF17" s="79">
        <v>4</v>
      </c>
      <c r="AG17" s="79">
        <v>8</v>
      </c>
    </row>
    <row r="18" spans="1:33" ht="36.6" customHeight="1" x14ac:dyDescent="0.25">
      <c r="A18" s="219"/>
      <c r="B18" s="79" t="s">
        <v>893</v>
      </c>
      <c r="C18" s="84">
        <v>0</v>
      </c>
      <c r="D18" s="79">
        <v>5</v>
      </c>
      <c r="E18" s="79">
        <v>8</v>
      </c>
      <c r="F18" s="84">
        <v>0</v>
      </c>
      <c r="G18" s="84">
        <v>0</v>
      </c>
      <c r="H18" s="84">
        <v>0</v>
      </c>
      <c r="I18" s="84">
        <v>0</v>
      </c>
      <c r="J18" s="1"/>
      <c r="K18" s="1"/>
      <c r="L18" s="1"/>
      <c r="M18" s="1"/>
      <c r="N18" s="1"/>
      <c r="Q18" s="79" t="s">
        <v>893</v>
      </c>
      <c r="R18" s="84">
        <v>0</v>
      </c>
      <c r="S18" s="84">
        <v>0</v>
      </c>
      <c r="T18" s="84">
        <v>0</v>
      </c>
      <c r="U18" s="79">
        <v>5</v>
      </c>
      <c r="V18" s="79">
        <v>8</v>
      </c>
      <c r="W18" s="84">
        <v>0</v>
      </c>
      <c r="X18" s="84">
        <v>0</v>
      </c>
      <c r="Z18" s="79" t="s">
        <v>893</v>
      </c>
      <c r="AA18" s="84">
        <v>0</v>
      </c>
      <c r="AB18" s="84">
        <v>0</v>
      </c>
      <c r="AC18" s="84">
        <v>0</v>
      </c>
      <c r="AD18" s="84">
        <v>0</v>
      </c>
      <c r="AE18" s="84">
        <v>0</v>
      </c>
      <c r="AF18" s="79">
        <v>5</v>
      </c>
      <c r="AG18" s="79">
        <v>8</v>
      </c>
    </row>
    <row r="19" spans="1:33" ht="36.6" customHeight="1" x14ac:dyDescent="0.25">
      <c r="A19" s="219"/>
      <c r="B19" s="79" t="s">
        <v>894</v>
      </c>
      <c r="C19" s="84">
        <v>0</v>
      </c>
      <c r="D19" s="79">
        <v>6</v>
      </c>
      <c r="E19" s="79">
        <v>8</v>
      </c>
      <c r="F19" s="84">
        <v>0</v>
      </c>
      <c r="G19" s="84">
        <v>0</v>
      </c>
      <c r="H19" s="84">
        <v>0</v>
      </c>
      <c r="I19" s="84">
        <v>0</v>
      </c>
      <c r="J19" s="1"/>
      <c r="K19" s="1"/>
      <c r="L19" s="1"/>
      <c r="M19" s="1"/>
      <c r="N19" s="1"/>
      <c r="Q19" s="79" t="s">
        <v>894</v>
      </c>
      <c r="R19" s="84">
        <v>0</v>
      </c>
      <c r="S19" s="84">
        <v>0</v>
      </c>
      <c r="T19" s="84">
        <v>0</v>
      </c>
      <c r="U19" s="79">
        <v>6</v>
      </c>
      <c r="V19" s="79">
        <v>8</v>
      </c>
      <c r="W19" s="84">
        <v>0</v>
      </c>
      <c r="X19" s="84">
        <v>0</v>
      </c>
      <c r="Z19" s="79" t="s">
        <v>894</v>
      </c>
      <c r="AA19" s="84">
        <v>0</v>
      </c>
      <c r="AB19" s="84">
        <v>0</v>
      </c>
      <c r="AC19" s="84">
        <v>0</v>
      </c>
      <c r="AD19" s="84">
        <v>0</v>
      </c>
      <c r="AE19" s="84">
        <v>0</v>
      </c>
      <c r="AF19" s="79">
        <v>6</v>
      </c>
      <c r="AG19" s="79">
        <v>8</v>
      </c>
    </row>
    <row r="20" spans="1:33" ht="36.6" customHeight="1" x14ac:dyDescent="0.25">
      <c r="A20" s="219"/>
      <c r="B20" s="79" t="s">
        <v>895</v>
      </c>
      <c r="C20" s="84">
        <v>0</v>
      </c>
      <c r="D20" s="79">
        <v>7</v>
      </c>
      <c r="E20" s="79">
        <v>8</v>
      </c>
      <c r="F20" s="84">
        <v>0</v>
      </c>
      <c r="G20" s="84">
        <v>0</v>
      </c>
      <c r="H20" s="84">
        <v>0</v>
      </c>
      <c r="I20" s="84">
        <v>0</v>
      </c>
      <c r="J20" s="1"/>
      <c r="K20" s="1"/>
      <c r="L20" s="1"/>
      <c r="M20" s="1"/>
      <c r="N20" s="1"/>
      <c r="Q20" s="79" t="s">
        <v>895</v>
      </c>
      <c r="R20" s="84">
        <v>0</v>
      </c>
      <c r="S20" s="84">
        <v>0</v>
      </c>
      <c r="T20" s="84">
        <v>0</v>
      </c>
      <c r="U20" s="79">
        <v>7</v>
      </c>
      <c r="V20" s="79">
        <v>8</v>
      </c>
      <c r="W20" s="84">
        <v>0</v>
      </c>
      <c r="X20" s="84">
        <v>0</v>
      </c>
      <c r="Z20" s="79" t="s">
        <v>895</v>
      </c>
      <c r="AA20" s="84">
        <v>0</v>
      </c>
      <c r="AB20" s="84">
        <v>0</v>
      </c>
      <c r="AC20" s="84">
        <v>0</v>
      </c>
      <c r="AD20" s="84">
        <v>0</v>
      </c>
      <c r="AE20" s="84">
        <v>0</v>
      </c>
      <c r="AF20" s="79">
        <v>7</v>
      </c>
      <c r="AG20" s="79">
        <v>8</v>
      </c>
    </row>
    <row r="21" spans="1:33" ht="36.6" customHeight="1" x14ac:dyDescent="0.25">
      <c r="A21" s="220"/>
      <c r="B21" s="79" t="s">
        <v>896</v>
      </c>
      <c r="C21" s="84">
        <v>0</v>
      </c>
      <c r="D21" s="79">
        <v>8</v>
      </c>
      <c r="E21" s="79">
        <v>8</v>
      </c>
      <c r="F21" s="84">
        <v>0</v>
      </c>
      <c r="G21" s="84">
        <v>0</v>
      </c>
      <c r="H21" s="84">
        <v>0</v>
      </c>
      <c r="I21" s="84">
        <v>0</v>
      </c>
      <c r="J21" s="1"/>
      <c r="K21" s="1"/>
      <c r="L21" s="1"/>
      <c r="M21" s="1"/>
      <c r="N21" s="1"/>
      <c r="Q21" s="79" t="s">
        <v>896</v>
      </c>
      <c r="R21" s="84">
        <v>0</v>
      </c>
      <c r="S21" s="84">
        <v>0</v>
      </c>
      <c r="T21" s="84">
        <v>0</v>
      </c>
      <c r="U21" s="79">
        <v>8</v>
      </c>
      <c r="V21" s="79">
        <v>8</v>
      </c>
      <c r="W21" s="84">
        <v>0</v>
      </c>
      <c r="X21" s="84">
        <v>0</v>
      </c>
      <c r="Z21" s="79" t="s">
        <v>896</v>
      </c>
      <c r="AA21" s="84">
        <v>0</v>
      </c>
      <c r="AB21" s="84">
        <v>0</v>
      </c>
      <c r="AC21" s="84">
        <v>0</v>
      </c>
      <c r="AD21" s="84">
        <v>0</v>
      </c>
      <c r="AE21" s="84">
        <v>0</v>
      </c>
      <c r="AF21" s="79">
        <v>8</v>
      </c>
      <c r="AG21" s="79">
        <v>8</v>
      </c>
    </row>
    <row r="22" spans="1:33" ht="36.6" customHeight="1" x14ac:dyDescent="0.25">
      <c r="A22" s="218" t="s">
        <v>897</v>
      </c>
      <c r="B22" s="101">
        <v>1</v>
      </c>
      <c r="C22" s="84">
        <v>0</v>
      </c>
      <c r="D22" s="79">
        <v>1</v>
      </c>
      <c r="E22" s="84">
        <v>0</v>
      </c>
      <c r="F22" s="84">
        <v>0</v>
      </c>
      <c r="G22" s="84">
        <v>0</v>
      </c>
      <c r="H22" s="84">
        <v>0</v>
      </c>
      <c r="I22" s="84">
        <v>0</v>
      </c>
      <c r="J22" s="1"/>
      <c r="K22" s="1"/>
      <c r="L22" s="1"/>
      <c r="M22" s="1"/>
      <c r="N22" s="1"/>
      <c r="Q22" s="101">
        <v>1</v>
      </c>
      <c r="R22" s="84">
        <v>0</v>
      </c>
      <c r="S22" s="84">
        <v>0</v>
      </c>
      <c r="T22" s="84">
        <v>0</v>
      </c>
      <c r="U22" s="79">
        <v>1</v>
      </c>
      <c r="V22" s="84">
        <v>0</v>
      </c>
      <c r="W22" s="84">
        <v>0</v>
      </c>
      <c r="X22" s="84">
        <v>0</v>
      </c>
      <c r="Z22" s="101">
        <v>1</v>
      </c>
      <c r="AA22" s="84">
        <v>0</v>
      </c>
      <c r="AB22" s="84">
        <v>0</v>
      </c>
      <c r="AC22" s="84">
        <v>0</v>
      </c>
      <c r="AD22" s="84">
        <v>0</v>
      </c>
      <c r="AE22" s="84">
        <v>0</v>
      </c>
      <c r="AF22" s="79">
        <v>1</v>
      </c>
      <c r="AG22" s="84">
        <v>0</v>
      </c>
    </row>
    <row r="23" spans="1:33" ht="36.6" customHeight="1" x14ac:dyDescent="0.25">
      <c r="A23" s="219"/>
      <c r="B23" s="101">
        <v>2</v>
      </c>
      <c r="C23" s="84">
        <v>0</v>
      </c>
      <c r="D23" s="79">
        <v>2</v>
      </c>
      <c r="E23" s="84">
        <v>0</v>
      </c>
      <c r="F23" s="84">
        <v>0</v>
      </c>
      <c r="G23" s="84">
        <v>0</v>
      </c>
      <c r="H23" s="84">
        <v>0</v>
      </c>
      <c r="I23" s="84">
        <v>0</v>
      </c>
      <c r="J23" s="1"/>
      <c r="K23" s="1"/>
      <c r="L23" s="1"/>
      <c r="M23" s="1"/>
      <c r="N23" s="1"/>
      <c r="Q23" s="101">
        <v>2</v>
      </c>
      <c r="R23" s="84">
        <v>0</v>
      </c>
      <c r="S23" s="84">
        <v>0</v>
      </c>
      <c r="T23" s="84">
        <v>0</v>
      </c>
      <c r="U23" s="79">
        <v>2</v>
      </c>
      <c r="V23" s="84">
        <v>0</v>
      </c>
      <c r="W23" s="84">
        <v>0</v>
      </c>
      <c r="X23" s="84">
        <v>0</v>
      </c>
      <c r="Z23" s="101">
        <v>2</v>
      </c>
      <c r="AA23" s="84">
        <v>0</v>
      </c>
      <c r="AB23" s="84">
        <v>0</v>
      </c>
      <c r="AC23" s="84">
        <v>0</v>
      </c>
      <c r="AD23" s="84">
        <v>0</v>
      </c>
      <c r="AE23" s="84">
        <v>0</v>
      </c>
      <c r="AF23" s="79">
        <v>2</v>
      </c>
      <c r="AG23" s="84">
        <v>0</v>
      </c>
    </row>
    <row r="24" spans="1:33" ht="36.6" customHeight="1" x14ac:dyDescent="0.25">
      <c r="A24" s="219"/>
      <c r="B24" s="101">
        <v>3</v>
      </c>
      <c r="C24" s="84">
        <v>0</v>
      </c>
      <c r="D24" s="79">
        <v>3</v>
      </c>
      <c r="E24" s="84">
        <v>0</v>
      </c>
      <c r="F24" s="84">
        <v>0</v>
      </c>
      <c r="G24" s="84">
        <v>0</v>
      </c>
      <c r="H24" s="84">
        <v>0</v>
      </c>
      <c r="I24" s="84">
        <v>0</v>
      </c>
      <c r="J24" s="1"/>
      <c r="K24" s="1"/>
      <c r="L24" s="1"/>
      <c r="M24" s="1"/>
      <c r="N24" s="1"/>
      <c r="Q24" s="101">
        <v>3</v>
      </c>
      <c r="R24" s="84">
        <v>0</v>
      </c>
      <c r="S24" s="84">
        <v>0</v>
      </c>
      <c r="T24" s="84">
        <v>0</v>
      </c>
      <c r="U24" s="79">
        <v>3</v>
      </c>
      <c r="V24" s="84">
        <v>0</v>
      </c>
      <c r="W24" s="84">
        <v>0</v>
      </c>
      <c r="X24" s="84">
        <v>0</v>
      </c>
      <c r="Z24" s="101">
        <v>3</v>
      </c>
      <c r="AA24" s="84">
        <v>0</v>
      </c>
      <c r="AB24" s="84">
        <v>0</v>
      </c>
      <c r="AC24" s="84">
        <v>0</v>
      </c>
      <c r="AD24" s="84">
        <v>0</v>
      </c>
      <c r="AE24" s="84">
        <v>0</v>
      </c>
      <c r="AF24" s="79">
        <v>3</v>
      </c>
      <c r="AG24" s="84">
        <v>0</v>
      </c>
    </row>
    <row r="25" spans="1:33" ht="36.6" customHeight="1" x14ac:dyDescent="0.25">
      <c r="A25" s="219"/>
      <c r="B25" s="101">
        <v>4</v>
      </c>
      <c r="C25" s="84">
        <v>0</v>
      </c>
      <c r="D25" s="79">
        <v>4</v>
      </c>
      <c r="E25" s="84">
        <v>0</v>
      </c>
      <c r="F25" s="84">
        <v>0</v>
      </c>
      <c r="G25" s="84">
        <v>0</v>
      </c>
      <c r="H25" s="84">
        <v>0</v>
      </c>
      <c r="I25" s="84">
        <v>0</v>
      </c>
      <c r="J25" s="1"/>
      <c r="K25" s="1"/>
      <c r="L25" s="1"/>
      <c r="M25" s="1"/>
      <c r="N25" s="1"/>
      <c r="Q25" s="101">
        <v>4</v>
      </c>
      <c r="R25" s="84">
        <v>0</v>
      </c>
      <c r="S25" s="84">
        <v>0</v>
      </c>
      <c r="T25" s="84">
        <v>0</v>
      </c>
      <c r="U25" s="79">
        <v>4</v>
      </c>
      <c r="V25" s="84">
        <v>0</v>
      </c>
      <c r="W25" s="84">
        <v>0</v>
      </c>
      <c r="X25" s="84">
        <v>0</v>
      </c>
      <c r="Z25" s="101">
        <v>4</v>
      </c>
      <c r="AA25" s="84">
        <v>0</v>
      </c>
      <c r="AB25" s="84">
        <v>0</v>
      </c>
      <c r="AC25" s="84">
        <v>0</v>
      </c>
      <c r="AD25" s="84">
        <v>0</v>
      </c>
      <c r="AE25" s="84">
        <v>0</v>
      </c>
      <c r="AF25" s="79">
        <v>4</v>
      </c>
      <c r="AG25" s="84">
        <v>0</v>
      </c>
    </row>
    <row r="26" spans="1:33" ht="36.6" customHeight="1" x14ac:dyDescent="0.25">
      <c r="A26" s="219"/>
      <c r="B26" s="101">
        <v>5</v>
      </c>
      <c r="C26" s="84">
        <v>0</v>
      </c>
      <c r="D26" s="79">
        <v>5</v>
      </c>
      <c r="E26" s="84">
        <v>0</v>
      </c>
      <c r="F26" s="84">
        <v>0</v>
      </c>
      <c r="G26" s="84">
        <v>0</v>
      </c>
      <c r="H26" s="84">
        <v>0</v>
      </c>
      <c r="I26" s="84">
        <v>0</v>
      </c>
      <c r="J26" s="1"/>
      <c r="K26" s="1"/>
      <c r="L26" s="1"/>
      <c r="M26" s="1"/>
      <c r="N26" s="1"/>
      <c r="Q26" s="101">
        <v>5</v>
      </c>
      <c r="R26" s="84">
        <v>0</v>
      </c>
      <c r="S26" s="84">
        <v>0</v>
      </c>
      <c r="T26" s="84">
        <v>0</v>
      </c>
      <c r="U26" s="79">
        <v>5</v>
      </c>
      <c r="V26" s="84">
        <v>0</v>
      </c>
      <c r="W26" s="84">
        <v>0</v>
      </c>
      <c r="X26" s="84">
        <v>0</v>
      </c>
      <c r="Z26" s="101">
        <v>5</v>
      </c>
      <c r="AA26" s="84">
        <v>0</v>
      </c>
      <c r="AB26" s="84">
        <v>0</v>
      </c>
      <c r="AC26" s="84">
        <v>0</v>
      </c>
      <c r="AD26" s="84">
        <v>0</v>
      </c>
      <c r="AE26" s="84">
        <v>0</v>
      </c>
      <c r="AF26" s="79">
        <v>5</v>
      </c>
      <c r="AG26" s="84">
        <v>0</v>
      </c>
    </row>
    <row r="27" spans="1:33" ht="36.6" customHeight="1" x14ac:dyDescent="0.25">
      <c r="A27" s="219"/>
      <c r="B27" s="101">
        <v>6</v>
      </c>
      <c r="C27" s="84">
        <v>0</v>
      </c>
      <c r="D27" s="79">
        <v>6</v>
      </c>
      <c r="E27" s="84">
        <v>0</v>
      </c>
      <c r="F27" s="84">
        <v>0</v>
      </c>
      <c r="G27" s="84">
        <v>0</v>
      </c>
      <c r="H27" s="84">
        <v>0</v>
      </c>
      <c r="I27" s="84">
        <v>0</v>
      </c>
      <c r="J27" s="1"/>
      <c r="K27" s="1"/>
      <c r="L27" s="1"/>
      <c r="M27" s="1"/>
      <c r="N27" s="1"/>
      <c r="Q27" s="101">
        <v>6</v>
      </c>
      <c r="R27" s="84">
        <v>0</v>
      </c>
      <c r="S27" s="84">
        <v>0</v>
      </c>
      <c r="T27" s="84">
        <v>0</v>
      </c>
      <c r="U27" s="79">
        <v>6</v>
      </c>
      <c r="V27" s="84">
        <v>0</v>
      </c>
      <c r="W27" s="84">
        <v>0</v>
      </c>
      <c r="X27" s="84">
        <v>0</v>
      </c>
      <c r="Z27" s="101">
        <v>6</v>
      </c>
      <c r="AA27" s="84">
        <v>0</v>
      </c>
      <c r="AB27" s="84">
        <v>0</v>
      </c>
      <c r="AC27" s="84">
        <v>0</v>
      </c>
      <c r="AD27" s="84">
        <v>0</v>
      </c>
      <c r="AE27" s="84">
        <v>0</v>
      </c>
      <c r="AF27" s="79">
        <v>6</v>
      </c>
      <c r="AG27" s="84">
        <v>0</v>
      </c>
    </row>
    <row r="28" spans="1:33" ht="36.6" customHeight="1" x14ac:dyDescent="0.25">
      <c r="A28" s="219"/>
      <c r="B28" s="101">
        <v>7</v>
      </c>
      <c r="C28" s="84">
        <v>0</v>
      </c>
      <c r="D28" s="79">
        <v>7</v>
      </c>
      <c r="E28" s="84">
        <v>0</v>
      </c>
      <c r="F28" s="84">
        <v>0</v>
      </c>
      <c r="G28" s="84">
        <v>0</v>
      </c>
      <c r="H28" s="84">
        <v>0</v>
      </c>
      <c r="I28" s="84">
        <v>0</v>
      </c>
      <c r="J28" s="1"/>
      <c r="K28" s="1"/>
      <c r="L28" s="1"/>
      <c r="M28" s="1"/>
      <c r="N28" s="1"/>
      <c r="Q28" s="101">
        <v>7</v>
      </c>
      <c r="R28" s="84">
        <v>0</v>
      </c>
      <c r="S28" s="84">
        <v>0</v>
      </c>
      <c r="T28" s="84">
        <v>0</v>
      </c>
      <c r="U28" s="79">
        <v>7</v>
      </c>
      <c r="V28" s="84">
        <v>0</v>
      </c>
      <c r="W28" s="84">
        <v>0</v>
      </c>
      <c r="X28" s="84">
        <v>0</v>
      </c>
      <c r="Z28" s="101">
        <v>7</v>
      </c>
      <c r="AA28" s="84">
        <v>0</v>
      </c>
      <c r="AB28" s="84">
        <v>0</v>
      </c>
      <c r="AC28" s="84">
        <v>0</v>
      </c>
      <c r="AD28" s="84">
        <v>0</v>
      </c>
      <c r="AE28" s="84">
        <v>0</v>
      </c>
      <c r="AF28" s="79">
        <v>7</v>
      </c>
      <c r="AG28" s="84">
        <v>0</v>
      </c>
    </row>
    <row r="29" spans="1:33" ht="36.6" customHeight="1" x14ac:dyDescent="0.25">
      <c r="A29" s="219"/>
      <c r="B29" s="101">
        <v>8</v>
      </c>
      <c r="C29" s="84">
        <v>0</v>
      </c>
      <c r="D29" s="79">
        <v>8</v>
      </c>
      <c r="E29" s="84">
        <v>0</v>
      </c>
      <c r="F29" s="84">
        <v>0</v>
      </c>
      <c r="G29" s="84">
        <v>0</v>
      </c>
      <c r="H29" s="84">
        <v>0</v>
      </c>
      <c r="I29" s="84">
        <v>0</v>
      </c>
      <c r="J29" s="1"/>
      <c r="K29" s="1"/>
      <c r="L29" s="1"/>
      <c r="M29" s="1"/>
      <c r="N29" s="1"/>
      <c r="Q29" s="101">
        <v>8</v>
      </c>
      <c r="R29" s="84">
        <v>0</v>
      </c>
      <c r="S29" s="84">
        <v>0</v>
      </c>
      <c r="T29" s="84">
        <v>0</v>
      </c>
      <c r="U29" s="79">
        <v>8</v>
      </c>
      <c r="V29" s="84">
        <v>0</v>
      </c>
      <c r="W29" s="84">
        <v>0</v>
      </c>
      <c r="X29" s="84">
        <v>0</v>
      </c>
      <c r="Z29" s="101">
        <v>8</v>
      </c>
      <c r="AA29" s="84">
        <v>0</v>
      </c>
      <c r="AB29" s="84">
        <v>0</v>
      </c>
      <c r="AC29" s="84">
        <v>0</v>
      </c>
      <c r="AD29" s="84">
        <v>0</v>
      </c>
      <c r="AE29" s="84">
        <v>0</v>
      </c>
      <c r="AF29" s="79">
        <v>8</v>
      </c>
      <c r="AG29" s="84">
        <v>0</v>
      </c>
    </row>
    <row r="30" spans="1:33" ht="36.6" customHeight="1" x14ac:dyDescent="0.25">
      <c r="A30" s="219"/>
      <c r="B30" s="101">
        <v>9</v>
      </c>
      <c r="C30" s="84">
        <v>0</v>
      </c>
      <c r="D30" s="79">
        <v>9</v>
      </c>
      <c r="E30" s="84">
        <v>0</v>
      </c>
      <c r="F30" s="84">
        <v>0</v>
      </c>
      <c r="G30" s="84">
        <v>0</v>
      </c>
      <c r="H30" s="84">
        <v>0</v>
      </c>
      <c r="I30" s="84">
        <v>0</v>
      </c>
      <c r="J30" s="1"/>
      <c r="K30" s="1"/>
      <c r="L30" s="1"/>
      <c r="M30" s="1"/>
      <c r="N30" s="1"/>
      <c r="Q30" s="101">
        <v>9</v>
      </c>
      <c r="R30" s="84">
        <v>0</v>
      </c>
      <c r="S30" s="84">
        <v>0</v>
      </c>
      <c r="T30" s="84">
        <v>0</v>
      </c>
      <c r="U30" s="79">
        <v>9</v>
      </c>
      <c r="V30" s="84">
        <v>0</v>
      </c>
      <c r="W30" s="84">
        <v>0</v>
      </c>
      <c r="X30" s="84">
        <v>0</v>
      </c>
      <c r="Z30" s="101">
        <v>9</v>
      </c>
      <c r="AA30" s="84">
        <v>0</v>
      </c>
      <c r="AB30" s="84">
        <v>0</v>
      </c>
      <c r="AC30" s="84">
        <v>0</v>
      </c>
      <c r="AD30" s="84">
        <v>0</v>
      </c>
      <c r="AE30" s="84">
        <v>0</v>
      </c>
      <c r="AF30" s="79">
        <v>9</v>
      </c>
      <c r="AG30" s="84">
        <v>0</v>
      </c>
    </row>
    <row r="31" spans="1:33" ht="36.6" customHeight="1" x14ac:dyDescent="0.25">
      <c r="A31" s="219"/>
      <c r="B31" s="101">
        <v>10</v>
      </c>
      <c r="C31" s="84">
        <v>0</v>
      </c>
      <c r="D31" s="79">
        <v>10</v>
      </c>
      <c r="E31" s="84">
        <v>0</v>
      </c>
      <c r="F31" s="84">
        <v>0</v>
      </c>
      <c r="G31" s="84">
        <v>0</v>
      </c>
      <c r="H31" s="84">
        <v>0</v>
      </c>
      <c r="I31" s="84">
        <v>0</v>
      </c>
      <c r="J31" s="1"/>
      <c r="K31" s="1"/>
      <c r="L31" s="1"/>
      <c r="M31" s="1"/>
      <c r="N31" s="1"/>
      <c r="Q31" s="101">
        <v>10</v>
      </c>
      <c r="R31" s="84">
        <v>0</v>
      </c>
      <c r="S31" s="84">
        <v>0</v>
      </c>
      <c r="T31" s="84">
        <v>0</v>
      </c>
      <c r="U31" s="79">
        <v>10</v>
      </c>
      <c r="V31" s="84">
        <v>0</v>
      </c>
      <c r="W31" s="84">
        <v>0</v>
      </c>
      <c r="X31" s="84">
        <v>0</v>
      </c>
      <c r="Z31" s="101">
        <v>10</v>
      </c>
      <c r="AA31" s="84">
        <v>0</v>
      </c>
      <c r="AB31" s="84">
        <v>0</v>
      </c>
      <c r="AC31" s="84">
        <v>0</v>
      </c>
      <c r="AD31" s="84">
        <v>0</v>
      </c>
      <c r="AE31" s="84">
        <v>0</v>
      </c>
      <c r="AF31" s="79">
        <v>10</v>
      </c>
      <c r="AG31" s="84">
        <v>0</v>
      </c>
    </row>
    <row r="32" spans="1:33" ht="36.6" customHeight="1" x14ac:dyDescent="0.25">
      <c r="A32" s="219"/>
      <c r="B32" s="101">
        <v>11</v>
      </c>
      <c r="C32" s="84">
        <v>0</v>
      </c>
      <c r="D32" s="79">
        <v>11</v>
      </c>
      <c r="E32" s="84">
        <v>0</v>
      </c>
      <c r="F32" s="84">
        <v>0</v>
      </c>
      <c r="G32" s="84">
        <v>0</v>
      </c>
      <c r="H32" s="84">
        <v>0</v>
      </c>
      <c r="I32" s="84">
        <v>0</v>
      </c>
      <c r="J32" s="1"/>
      <c r="K32" s="1"/>
      <c r="L32" s="1"/>
      <c r="M32" s="1"/>
      <c r="N32" s="1"/>
      <c r="Q32" s="101">
        <v>11</v>
      </c>
      <c r="R32" s="84">
        <v>0</v>
      </c>
      <c r="S32" s="84">
        <v>0</v>
      </c>
      <c r="T32" s="84">
        <v>0</v>
      </c>
      <c r="U32" s="79">
        <v>11</v>
      </c>
      <c r="V32" s="84">
        <v>0</v>
      </c>
      <c r="W32" s="84">
        <v>0</v>
      </c>
      <c r="X32" s="84">
        <v>0</v>
      </c>
      <c r="Z32" s="101">
        <v>11</v>
      </c>
      <c r="AA32" s="84">
        <v>0</v>
      </c>
      <c r="AB32" s="84">
        <v>0</v>
      </c>
      <c r="AC32" s="84">
        <v>0</v>
      </c>
      <c r="AD32" s="84">
        <v>0</v>
      </c>
      <c r="AE32" s="84">
        <v>0</v>
      </c>
      <c r="AF32" s="79">
        <v>11</v>
      </c>
      <c r="AG32" s="84">
        <v>0</v>
      </c>
    </row>
    <row r="33" spans="1:33" ht="36.6" customHeight="1" x14ac:dyDescent="0.25">
      <c r="A33" s="220"/>
      <c r="B33" s="101">
        <v>12</v>
      </c>
      <c r="C33" s="84">
        <v>0</v>
      </c>
      <c r="D33" s="79">
        <v>12</v>
      </c>
      <c r="E33" s="84">
        <v>0</v>
      </c>
      <c r="F33" s="84">
        <v>0</v>
      </c>
      <c r="G33" s="84">
        <v>0</v>
      </c>
      <c r="H33" s="84">
        <v>0</v>
      </c>
      <c r="I33" s="84">
        <v>0</v>
      </c>
      <c r="J33" s="1"/>
      <c r="K33" s="1"/>
      <c r="L33" s="1"/>
      <c r="M33" s="1"/>
      <c r="N33" s="1"/>
      <c r="Q33" s="101">
        <v>12</v>
      </c>
      <c r="R33" s="84">
        <v>0</v>
      </c>
      <c r="S33" s="84">
        <v>0</v>
      </c>
      <c r="T33" s="84">
        <v>0</v>
      </c>
      <c r="U33" s="79">
        <v>12</v>
      </c>
      <c r="V33" s="84">
        <v>0</v>
      </c>
      <c r="W33" s="84">
        <v>0</v>
      </c>
      <c r="X33" s="84">
        <v>0</v>
      </c>
      <c r="Z33" s="101">
        <v>12</v>
      </c>
      <c r="AA33" s="84">
        <v>0</v>
      </c>
      <c r="AB33" s="84">
        <v>0</v>
      </c>
      <c r="AC33" s="84">
        <v>0</v>
      </c>
      <c r="AD33" s="84">
        <v>0</v>
      </c>
      <c r="AE33" s="84">
        <v>0</v>
      </c>
      <c r="AF33" s="79">
        <v>12</v>
      </c>
      <c r="AG33" s="84">
        <v>0</v>
      </c>
    </row>
    <row r="34" spans="1:33" ht="36.6" customHeight="1" x14ac:dyDescent="0.25">
      <c r="A34" s="213" t="s">
        <v>898</v>
      </c>
      <c r="B34" s="79" t="s">
        <v>899</v>
      </c>
      <c r="C34" s="79">
        <v>1</v>
      </c>
      <c r="D34" s="79">
        <v>1</v>
      </c>
      <c r="E34" s="84">
        <v>0</v>
      </c>
      <c r="F34" s="84">
        <v>0</v>
      </c>
      <c r="G34" s="84">
        <v>0</v>
      </c>
      <c r="H34" s="84">
        <v>0</v>
      </c>
      <c r="I34" s="84">
        <v>0</v>
      </c>
      <c r="J34" s="1"/>
      <c r="K34" s="1"/>
      <c r="L34" s="1"/>
      <c r="M34" s="1"/>
      <c r="N34" s="1"/>
      <c r="Q34" s="79" t="s">
        <v>899</v>
      </c>
      <c r="R34" s="79">
        <v>1</v>
      </c>
      <c r="S34" s="84">
        <v>0</v>
      </c>
      <c r="T34" s="84">
        <v>0</v>
      </c>
      <c r="U34" s="79">
        <v>1</v>
      </c>
      <c r="V34" s="84">
        <v>0</v>
      </c>
      <c r="W34" s="84">
        <v>0</v>
      </c>
      <c r="X34" s="84">
        <v>0</v>
      </c>
      <c r="Z34" s="79" t="s">
        <v>899</v>
      </c>
      <c r="AA34" s="79">
        <v>1</v>
      </c>
      <c r="AB34" s="84">
        <v>0</v>
      </c>
      <c r="AC34" s="84">
        <v>0</v>
      </c>
      <c r="AD34" s="84">
        <v>0</v>
      </c>
      <c r="AE34" s="84">
        <v>0</v>
      </c>
      <c r="AF34" s="79">
        <v>1</v>
      </c>
      <c r="AG34" s="84">
        <v>0</v>
      </c>
    </row>
    <row r="35" spans="1:33" ht="36.6" customHeight="1" x14ac:dyDescent="0.25">
      <c r="A35" s="214"/>
      <c r="B35" s="79" t="s">
        <v>900</v>
      </c>
      <c r="C35" s="79">
        <v>1</v>
      </c>
      <c r="D35" s="79">
        <v>2</v>
      </c>
      <c r="E35" s="84">
        <v>0</v>
      </c>
      <c r="F35" s="84">
        <v>0</v>
      </c>
      <c r="G35" s="84">
        <v>0</v>
      </c>
      <c r="H35" s="84">
        <v>0</v>
      </c>
      <c r="I35" s="84">
        <v>0</v>
      </c>
      <c r="J35" s="1"/>
      <c r="K35" s="1"/>
      <c r="L35" s="1"/>
      <c r="M35" s="1"/>
      <c r="N35" s="1"/>
      <c r="Q35" s="79" t="s">
        <v>900</v>
      </c>
      <c r="R35" s="79">
        <v>1</v>
      </c>
      <c r="S35" s="84">
        <v>0</v>
      </c>
      <c r="T35" s="84">
        <v>0</v>
      </c>
      <c r="U35" s="79">
        <v>2</v>
      </c>
      <c r="V35" s="84">
        <v>0</v>
      </c>
      <c r="W35" s="84">
        <v>0</v>
      </c>
      <c r="X35" s="84">
        <v>0</v>
      </c>
      <c r="Z35" s="79" t="s">
        <v>900</v>
      </c>
      <c r="AA35" s="79">
        <v>1</v>
      </c>
      <c r="AB35" s="84">
        <v>0</v>
      </c>
      <c r="AC35" s="84">
        <v>0</v>
      </c>
      <c r="AD35" s="84">
        <v>0</v>
      </c>
      <c r="AE35" s="84">
        <v>0</v>
      </c>
      <c r="AF35" s="79">
        <v>2</v>
      </c>
      <c r="AG35" s="84">
        <v>0</v>
      </c>
    </row>
    <row r="36" spans="1:33" ht="36.6" customHeight="1" x14ac:dyDescent="0.25">
      <c r="A36" s="214"/>
      <c r="B36" s="79" t="s">
        <v>901</v>
      </c>
      <c r="C36" s="79">
        <v>1</v>
      </c>
      <c r="D36" s="79">
        <v>3</v>
      </c>
      <c r="E36" s="84">
        <v>0</v>
      </c>
      <c r="F36" s="84">
        <v>0</v>
      </c>
      <c r="G36" s="84">
        <v>0</v>
      </c>
      <c r="H36" s="84">
        <v>0</v>
      </c>
      <c r="I36" s="84">
        <v>0</v>
      </c>
      <c r="J36" s="1"/>
      <c r="K36" s="1"/>
      <c r="L36" s="1"/>
      <c r="M36" s="1"/>
      <c r="N36" s="1"/>
      <c r="Q36" s="79" t="s">
        <v>901</v>
      </c>
      <c r="R36" s="79">
        <v>1</v>
      </c>
      <c r="S36" s="84">
        <v>0</v>
      </c>
      <c r="T36" s="84">
        <v>0</v>
      </c>
      <c r="U36" s="79">
        <v>3</v>
      </c>
      <c r="V36" s="84">
        <v>0</v>
      </c>
      <c r="W36" s="84">
        <v>0</v>
      </c>
      <c r="X36" s="84">
        <v>0</v>
      </c>
      <c r="Z36" s="79" t="s">
        <v>901</v>
      </c>
      <c r="AA36" s="79">
        <v>1</v>
      </c>
      <c r="AB36" s="84">
        <v>0</v>
      </c>
      <c r="AC36" s="84">
        <v>0</v>
      </c>
      <c r="AD36" s="84">
        <v>0</v>
      </c>
      <c r="AE36" s="84">
        <v>0</v>
      </c>
      <c r="AF36" s="79">
        <v>3</v>
      </c>
      <c r="AG36" s="84">
        <v>0</v>
      </c>
    </row>
    <row r="37" spans="1:33" ht="36.6" customHeight="1" x14ac:dyDescent="0.25">
      <c r="A37" s="214"/>
      <c r="B37" s="79" t="s">
        <v>902</v>
      </c>
      <c r="C37" s="79">
        <v>1</v>
      </c>
      <c r="D37" s="79">
        <v>4</v>
      </c>
      <c r="E37" s="84">
        <v>0</v>
      </c>
      <c r="F37" s="84">
        <v>0</v>
      </c>
      <c r="G37" s="84">
        <v>0</v>
      </c>
      <c r="H37" s="84">
        <v>0</v>
      </c>
      <c r="I37" s="84">
        <v>0</v>
      </c>
      <c r="J37" s="1"/>
      <c r="K37" s="1"/>
      <c r="L37" s="1"/>
      <c r="M37" s="1"/>
      <c r="N37" s="1"/>
      <c r="Q37" s="79" t="s">
        <v>902</v>
      </c>
      <c r="R37" s="79">
        <v>1</v>
      </c>
      <c r="S37" s="84">
        <v>0</v>
      </c>
      <c r="T37" s="84">
        <v>0</v>
      </c>
      <c r="U37" s="79">
        <v>4</v>
      </c>
      <c r="V37" s="84">
        <v>0</v>
      </c>
      <c r="W37" s="84">
        <v>0</v>
      </c>
      <c r="X37" s="84">
        <v>0</v>
      </c>
      <c r="Z37" s="79" t="s">
        <v>902</v>
      </c>
      <c r="AA37" s="79">
        <v>1</v>
      </c>
      <c r="AB37" s="84">
        <v>0</v>
      </c>
      <c r="AC37" s="84">
        <v>0</v>
      </c>
      <c r="AD37" s="84">
        <v>0</v>
      </c>
      <c r="AE37" s="84">
        <v>0</v>
      </c>
      <c r="AF37" s="79">
        <v>4</v>
      </c>
      <c r="AG37" s="84">
        <v>0</v>
      </c>
    </row>
    <row r="38" spans="1:33" ht="36.6" customHeight="1" x14ac:dyDescent="0.25">
      <c r="A38" s="214"/>
      <c r="B38" s="79" t="s">
        <v>903</v>
      </c>
      <c r="C38" s="79">
        <v>1</v>
      </c>
      <c r="D38" s="79">
        <v>5</v>
      </c>
      <c r="E38" s="84">
        <v>0</v>
      </c>
      <c r="F38" s="84">
        <v>0</v>
      </c>
      <c r="G38" s="84">
        <v>0</v>
      </c>
      <c r="H38" s="84">
        <v>0</v>
      </c>
      <c r="I38" s="84">
        <v>0</v>
      </c>
      <c r="J38" s="1"/>
      <c r="K38" s="1"/>
      <c r="L38" s="1"/>
      <c r="M38" s="1"/>
      <c r="N38" s="1"/>
      <c r="Q38" s="79" t="s">
        <v>903</v>
      </c>
      <c r="R38" s="79">
        <v>1</v>
      </c>
      <c r="S38" s="84">
        <v>0</v>
      </c>
      <c r="T38" s="84">
        <v>0</v>
      </c>
      <c r="U38" s="79">
        <v>5</v>
      </c>
      <c r="V38" s="84">
        <v>0</v>
      </c>
      <c r="W38" s="84">
        <v>0</v>
      </c>
      <c r="X38" s="84">
        <v>0</v>
      </c>
      <c r="Z38" s="79" t="s">
        <v>903</v>
      </c>
      <c r="AA38" s="79">
        <v>1</v>
      </c>
      <c r="AB38" s="84">
        <v>0</v>
      </c>
      <c r="AC38" s="84">
        <v>0</v>
      </c>
      <c r="AD38" s="84">
        <v>0</v>
      </c>
      <c r="AE38" s="84">
        <v>0</v>
      </c>
      <c r="AF38" s="79">
        <v>5</v>
      </c>
      <c r="AG38" s="84">
        <v>0</v>
      </c>
    </row>
    <row r="39" spans="1:33" ht="36.6" customHeight="1" x14ac:dyDescent="0.25">
      <c r="A39" s="214"/>
      <c r="B39" s="79" t="s">
        <v>904</v>
      </c>
      <c r="C39" s="79">
        <v>1</v>
      </c>
      <c r="D39" s="79">
        <v>6</v>
      </c>
      <c r="E39" s="84">
        <v>0</v>
      </c>
      <c r="F39" s="84">
        <v>0</v>
      </c>
      <c r="G39" s="84">
        <v>0</v>
      </c>
      <c r="H39" s="84">
        <v>0</v>
      </c>
      <c r="I39" s="84">
        <v>0</v>
      </c>
      <c r="J39" s="1"/>
      <c r="K39" s="1"/>
      <c r="L39" s="1"/>
      <c r="M39" s="1"/>
      <c r="N39" s="1"/>
      <c r="Q39" s="79" t="s">
        <v>904</v>
      </c>
      <c r="R39" s="79">
        <v>1</v>
      </c>
      <c r="S39" s="84">
        <v>0</v>
      </c>
      <c r="T39" s="84">
        <v>0</v>
      </c>
      <c r="U39" s="79">
        <v>6</v>
      </c>
      <c r="V39" s="84">
        <v>0</v>
      </c>
      <c r="W39" s="84">
        <v>0</v>
      </c>
      <c r="X39" s="84">
        <v>0</v>
      </c>
      <c r="Z39" s="79" t="s">
        <v>904</v>
      </c>
      <c r="AA39" s="79">
        <v>1</v>
      </c>
      <c r="AB39" s="84">
        <v>0</v>
      </c>
      <c r="AC39" s="84">
        <v>0</v>
      </c>
      <c r="AD39" s="84">
        <v>0</v>
      </c>
      <c r="AE39" s="84">
        <v>0</v>
      </c>
      <c r="AF39" s="79">
        <v>6</v>
      </c>
      <c r="AG39" s="84">
        <v>0</v>
      </c>
    </row>
    <row r="40" spans="1:33" ht="36.6" customHeight="1" x14ac:dyDescent="0.25">
      <c r="A40" s="214"/>
      <c r="B40" s="79" t="s">
        <v>905</v>
      </c>
      <c r="C40" s="79">
        <v>1</v>
      </c>
      <c r="D40" s="79">
        <v>7</v>
      </c>
      <c r="E40" s="84">
        <v>0</v>
      </c>
      <c r="F40" s="84">
        <v>0</v>
      </c>
      <c r="G40" s="84">
        <v>0</v>
      </c>
      <c r="H40" s="84">
        <v>0</v>
      </c>
      <c r="I40" s="84">
        <v>0</v>
      </c>
      <c r="J40" s="1"/>
      <c r="K40" s="1"/>
      <c r="L40" s="1"/>
      <c r="M40" s="1"/>
      <c r="N40" s="1"/>
      <c r="Q40" s="79" t="s">
        <v>905</v>
      </c>
      <c r="R40" s="79">
        <v>1</v>
      </c>
      <c r="S40" s="84">
        <v>0</v>
      </c>
      <c r="T40" s="84">
        <v>0</v>
      </c>
      <c r="U40" s="79">
        <v>7</v>
      </c>
      <c r="V40" s="84">
        <v>0</v>
      </c>
      <c r="W40" s="84">
        <v>0</v>
      </c>
      <c r="X40" s="84">
        <v>0</v>
      </c>
      <c r="Z40" s="79" t="s">
        <v>905</v>
      </c>
      <c r="AA40" s="79">
        <v>1</v>
      </c>
      <c r="AB40" s="84">
        <v>0</v>
      </c>
      <c r="AC40" s="84">
        <v>0</v>
      </c>
      <c r="AD40" s="84">
        <v>0</v>
      </c>
      <c r="AE40" s="84">
        <v>0</v>
      </c>
      <c r="AF40" s="79">
        <v>7</v>
      </c>
      <c r="AG40" s="84">
        <v>0</v>
      </c>
    </row>
    <row r="41" spans="1:33" ht="36.6" customHeight="1" x14ac:dyDescent="0.25">
      <c r="A41" s="214"/>
      <c r="B41" s="79" t="s">
        <v>906</v>
      </c>
      <c r="C41" s="79">
        <v>1</v>
      </c>
      <c r="D41" s="79">
        <v>8</v>
      </c>
      <c r="E41" s="84">
        <v>0</v>
      </c>
      <c r="F41" s="84">
        <v>0</v>
      </c>
      <c r="G41" s="84">
        <v>0</v>
      </c>
      <c r="H41" s="84">
        <v>0</v>
      </c>
      <c r="I41" s="84">
        <v>0</v>
      </c>
      <c r="J41" s="1"/>
      <c r="K41" s="1"/>
      <c r="L41" s="1"/>
      <c r="M41" s="1"/>
      <c r="N41" s="1"/>
      <c r="Q41" s="79" t="s">
        <v>906</v>
      </c>
      <c r="R41" s="79">
        <v>1</v>
      </c>
      <c r="S41" s="84">
        <v>0</v>
      </c>
      <c r="T41" s="84">
        <v>0</v>
      </c>
      <c r="U41" s="79">
        <v>8</v>
      </c>
      <c r="V41" s="84">
        <v>0</v>
      </c>
      <c r="W41" s="84">
        <v>0</v>
      </c>
      <c r="X41" s="84">
        <v>0</v>
      </c>
      <c r="Z41" s="79" t="s">
        <v>906</v>
      </c>
      <c r="AA41" s="79">
        <v>1</v>
      </c>
      <c r="AB41" s="84">
        <v>0</v>
      </c>
      <c r="AC41" s="84">
        <v>0</v>
      </c>
      <c r="AD41" s="84">
        <v>0</v>
      </c>
      <c r="AE41" s="84">
        <v>0</v>
      </c>
      <c r="AF41" s="79">
        <v>8</v>
      </c>
      <c r="AG41" s="84">
        <v>0</v>
      </c>
    </row>
    <row r="42" spans="1:33" ht="36.6" customHeight="1" x14ac:dyDescent="0.25">
      <c r="A42" s="214"/>
      <c r="B42" s="79" t="s">
        <v>907</v>
      </c>
      <c r="C42" s="79">
        <v>1</v>
      </c>
      <c r="D42" s="79">
        <v>9</v>
      </c>
      <c r="E42" s="84">
        <v>0</v>
      </c>
      <c r="F42" s="84">
        <v>0</v>
      </c>
      <c r="G42" s="84">
        <v>0</v>
      </c>
      <c r="H42" s="84">
        <v>0</v>
      </c>
      <c r="I42" s="84">
        <v>0</v>
      </c>
      <c r="J42" s="1"/>
      <c r="K42" s="1"/>
      <c r="L42" s="1"/>
      <c r="M42" s="1"/>
      <c r="N42" s="1"/>
      <c r="Q42" s="79" t="s">
        <v>907</v>
      </c>
      <c r="R42" s="79">
        <v>1</v>
      </c>
      <c r="S42" s="84">
        <v>0</v>
      </c>
      <c r="T42" s="84">
        <v>0</v>
      </c>
      <c r="U42" s="79">
        <v>9</v>
      </c>
      <c r="V42" s="84">
        <v>0</v>
      </c>
      <c r="W42" s="84">
        <v>0</v>
      </c>
      <c r="X42" s="84">
        <v>0</v>
      </c>
      <c r="Z42" s="79" t="s">
        <v>907</v>
      </c>
      <c r="AA42" s="79">
        <v>1</v>
      </c>
      <c r="AB42" s="84">
        <v>0</v>
      </c>
      <c r="AC42" s="84">
        <v>0</v>
      </c>
      <c r="AD42" s="84">
        <v>0</v>
      </c>
      <c r="AE42" s="84">
        <v>0</v>
      </c>
      <c r="AF42" s="79">
        <v>9</v>
      </c>
      <c r="AG42" s="84">
        <v>0</v>
      </c>
    </row>
    <row r="43" spans="1:33" ht="36.6" customHeight="1" x14ac:dyDescent="0.25">
      <c r="A43" s="214"/>
      <c r="B43" s="79" t="s">
        <v>908</v>
      </c>
      <c r="C43" s="79">
        <v>1</v>
      </c>
      <c r="D43" s="79">
        <v>10</v>
      </c>
      <c r="E43" s="84">
        <v>0</v>
      </c>
      <c r="F43" s="84">
        <v>0</v>
      </c>
      <c r="G43" s="84">
        <v>0</v>
      </c>
      <c r="H43" s="84">
        <v>0</v>
      </c>
      <c r="I43" s="84">
        <v>0</v>
      </c>
      <c r="J43" s="1"/>
      <c r="K43" s="1"/>
      <c r="L43" s="1"/>
      <c r="M43" s="1"/>
      <c r="N43" s="1"/>
      <c r="Q43" s="79" t="s">
        <v>908</v>
      </c>
      <c r="R43" s="79">
        <v>1</v>
      </c>
      <c r="S43" s="84">
        <v>0</v>
      </c>
      <c r="T43" s="84">
        <v>0</v>
      </c>
      <c r="U43" s="79">
        <v>10</v>
      </c>
      <c r="V43" s="84">
        <v>0</v>
      </c>
      <c r="W43" s="84">
        <v>0</v>
      </c>
      <c r="X43" s="84">
        <v>0</v>
      </c>
      <c r="Z43" s="79" t="s">
        <v>908</v>
      </c>
      <c r="AA43" s="79">
        <v>1</v>
      </c>
      <c r="AB43" s="84">
        <v>0</v>
      </c>
      <c r="AC43" s="84">
        <v>0</v>
      </c>
      <c r="AD43" s="84">
        <v>0</v>
      </c>
      <c r="AE43" s="84">
        <v>0</v>
      </c>
      <c r="AF43" s="79">
        <v>10</v>
      </c>
      <c r="AG43" s="84">
        <v>0</v>
      </c>
    </row>
    <row r="44" spans="1:33" ht="36.6" customHeight="1" x14ac:dyDescent="0.25">
      <c r="A44" s="214"/>
      <c r="B44" s="79" t="s">
        <v>909</v>
      </c>
      <c r="C44" s="79">
        <v>1</v>
      </c>
      <c r="D44" s="79">
        <v>11</v>
      </c>
      <c r="E44" s="84">
        <v>0</v>
      </c>
      <c r="F44" s="84">
        <v>0</v>
      </c>
      <c r="G44" s="84">
        <v>0</v>
      </c>
      <c r="H44" s="84">
        <v>0</v>
      </c>
      <c r="I44" s="84">
        <v>0</v>
      </c>
      <c r="J44" s="1"/>
      <c r="K44" s="1"/>
      <c r="L44" s="1"/>
      <c r="M44" s="1"/>
      <c r="N44" s="1"/>
      <c r="Q44" s="79" t="s">
        <v>909</v>
      </c>
      <c r="R44" s="79">
        <v>1</v>
      </c>
      <c r="S44" s="84">
        <v>0</v>
      </c>
      <c r="T44" s="84">
        <v>0</v>
      </c>
      <c r="U44" s="79">
        <v>11</v>
      </c>
      <c r="V44" s="84">
        <v>0</v>
      </c>
      <c r="W44" s="84">
        <v>0</v>
      </c>
      <c r="X44" s="84">
        <v>0</v>
      </c>
      <c r="Z44" s="79" t="s">
        <v>909</v>
      </c>
      <c r="AA44" s="79">
        <v>1</v>
      </c>
      <c r="AB44" s="84">
        <v>0</v>
      </c>
      <c r="AC44" s="84">
        <v>0</v>
      </c>
      <c r="AD44" s="84">
        <v>0</v>
      </c>
      <c r="AE44" s="84">
        <v>0</v>
      </c>
      <c r="AF44" s="79">
        <v>11</v>
      </c>
      <c r="AG44" s="84">
        <v>0</v>
      </c>
    </row>
    <row r="45" spans="1:33" ht="36.6" customHeight="1" x14ac:dyDescent="0.25">
      <c r="A45" s="215"/>
      <c r="B45" s="79" t="s">
        <v>910</v>
      </c>
      <c r="C45" s="79">
        <v>2</v>
      </c>
      <c r="D45" s="79">
        <v>12</v>
      </c>
      <c r="E45" s="84">
        <v>0</v>
      </c>
      <c r="F45" s="84">
        <v>0</v>
      </c>
      <c r="G45" s="84">
        <v>0</v>
      </c>
      <c r="H45" s="84">
        <v>0</v>
      </c>
      <c r="I45" s="84">
        <v>0</v>
      </c>
      <c r="J45" s="1"/>
      <c r="K45" s="1"/>
      <c r="L45" s="1"/>
      <c r="M45" s="1"/>
      <c r="N45" s="1"/>
      <c r="Q45" s="79" t="s">
        <v>910</v>
      </c>
      <c r="R45" s="79">
        <v>2</v>
      </c>
      <c r="S45" s="84">
        <v>0</v>
      </c>
      <c r="T45" s="84">
        <v>0</v>
      </c>
      <c r="U45" s="79">
        <v>12</v>
      </c>
      <c r="V45" s="84">
        <v>0</v>
      </c>
      <c r="W45" s="84">
        <v>0</v>
      </c>
      <c r="X45" s="84">
        <v>0</v>
      </c>
      <c r="Z45" s="79" t="s">
        <v>910</v>
      </c>
      <c r="AA45" s="79">
        <v>2</v>
      </c>
      <c r="AB45" s="84">
        <v>0</v>
      </c>
      <c r="AC45" s="84">
        <v>0</v>
      </c>
      <c r="AD45" s="84">
        <v>0</v>
      </c>
      <c r="AE45" s="84">
        <v>0</v>
      </c>
      <c r="AF45" s="79">
        <v>12</v>
      </c>
      <c r="AG45" s="84">
        <v>0</v>
      </c>
    </row>
    <row r="46" spans="1:33" s="89" customFormat="1" ht="36.6" hidden="1" customHeight="1" x14ac:dyDescent="0.25">
      <c r="A46" s="86" t="s">
        <v>911</v>
      </c>
      <c r="B46" s="87" t="s">
        <v>912</v>
      </c>
      <c r="C46" s="87"/>
      <c r="D46" s="87">
        <v>1</v>
      </c>
      <c r="E46" s="87">
        <v>8</v>
      </c>
      <c r="F46" s="88">
        <v>0</v>
      </c>
      <c r="G46" s="84">
        <v>0</v>
      </c>
      <c r="H46" s="84">
        <v>0</v>
      </c>
      <c r="I46" s="84">
        <v>0</v>
      </c>
      <c r="J46" s="90"/>
      <c r="K46" s="90"/>
      <c r="L46" s="90"/>
      <c r="M46" s="90"/>
      <c r="N46" s="90"/>
      <c r="Q46" s="87" t="s">
        <v>912</v>
      </c>
      <c r="R46" s="87"/>
      <c r="S46" s="84">
        <v>0</v>
      </c>
      <c r="T46" s="84">
        <v>0</v>
      </c>
      <c r="U46" s="87">
        <v>1</v>
      </c>
      <c r="V46" s="87">
        <v>8</v>
      </c>
      <c r="W46" s="87">
        <v>8</v>
      </c>
      <c r="X46" s="84">
        <v>0</v>
      </c>
      <c r="Z46" s="87" t="s">
        <v>912</v>
      </c>
      <c r="AA46" s="87"/>
      <c r="AB46" s="84">
        <v>0</v>
      </c>
      <c r="AC46" s="84">
        <v>0</v>
      </c>
      <c r="AD46" s="84">
        <v>0</v>
      </c>
      <c r="AE46" s="84">
        <v>0</v>
      </c>
      <c r="AF46" s="87">
        <v>1</v>
      </c>
      <c r="AG46" s="90"/>
    </row>
    <row r="47" spans="1:33" s="89" customFormat="1" ht="36.6" hidden="1" customHeight="1" x14ac:dyDescent="0.25">
      <c r="A47" s="86"/>
      <c r="B47" s="87" t="s">
        <v>913</v>
      </c>
      <c r="C47" s="87"/>
      <c r="D47" s="87">
        <v>2</v>
      </c>
      <c r="E47" s="87">
        <v>8</v>
      </c>
      <c r="F47" s="88">
        <v>0</v>
      </c>
      <c r="G47" s="84">
        <v>0</v>
      </c>
      <c r="H47" s="84">
        <v>0</v>
      </c>
      <c r="I47" s="84">
        <v>0</v>
      </c>
      <c r="J47" s="90"/>
      <c r="K47" s="90"/>
      <c r="L47" s="90"/>
      <c r="M47" s="90"/>
      <c r="N47" s="90"/>
      <c r="Q47" s="87" t="s">
        <v>913</v>
      </c>
      <c r="R47" s="87"/>
      <c r="S47" s="84">
        <v>0</v>
      </c>
      <c r="T47" s="84">
        <v>0</v>
      </c>
      <c r="U47" s="87">
        <v>2</v>
      </c>
      <c r="V47" s="87">
        <v>8</v>
      </c>
      <c r="W47" s="87">
        <v>8</v>
      </c>
      <c r="X47" s="84">
        <v>0</v>
      </c>
      <c r="Z47" s="87" t="s">
        <v>913</v>
      </c>
      <c r="AA47" s="87"/>
      <c r="AB47" s="84">
        <v>0</v>
      </c>
      <c r="AC47" s="84">
        <v>0</v>
      </c>
      <c r="AD47" s="84">
        <v>0</v>
      </c>
      <c r="AE47" s="84">
        <v>0</v>
      </c>
      <c r="AF47" s="87">
        <v>2</v>
      </c>
      <c r="AG47" s="90"/>
    </row>
    <row r="48" spans="1:33" s="89" customFormat="1" ht="36.6" hidden="1" customHeight="1" x14ac:dyDescent="0.25">
      <c r="A48" s="86"/>
      <c r="B48" s="87" t="s">
        <v>914</v>
      </c>
      <c r="C48" s="87">
        <v>1</v>
      </c>
      <c r="D48" s="87">
        <v>3</v>
      </c>
      <c r="E48" s="87">
        <v>8</v>
      </c>
      <c r="F48" s="88">
        <v>0</v>
      </c>
      <c r="G48" s="84">
        <v>0</v>
      </c>
      <c r="H48" s="84">
        <v>0</v>
      </c>
      <c r="I48" s="84">
        <v>0</v>
      </c>
      <c r="J48" s="90"/>
      <c r="K48" s="90"/>
      <c r="L48" s="90"/>
      <c r="M48" s="90"/>
      <c r="N48" s="90"/>
      <c r="Q48" s="87" t="s">
        <v>914</v>
      </c>
      <c r="R48" s="87">
        <v>1</v>
      </c>
      <c r="S48" s="84">
        <v>0</v>
      </c>
      <c r="T48" s="84">
        <v>0</v>
      </c>
      <c r="U48" s="87">
        <v>3</v>
      </c>
      <c r="V48" s="87">
        <v>8</v>
      </c>
      <c r="W48" s="87">
        <v>8</v>
      </c>
      <c r="X48" s="84">
        <v>0</v>
      </c>
      <c r="Z48" s="87" t="s">
        <v>914</v>
      </c>
      <c r="AA48" s="87">
        <v>1</v>
      </c>
      <c r="AB48" s="84">
        <v>0</v>
      </c>
      <c r="AC48" s="84">
        <v>0</v>
      </c>
      <c r="AD48" s="84">
        <v>0</v>
      </c>
      <c r="AE48" s="84">
        <v>0</v>
      </c>
      <c r="AF48" s="87">
        <v>3</v>
      </c>
      <c r="AG48" s="90"/>
    </row>
    <row r="49" spans="1:33" s="89" customFormat="1" ht="36.6" hidden="1" customHeight="1" x14ac:dyDescent="0.25">
      <c r="A49" s="86"/>
      <c r="B49" s="87" t="s">
        <v>915</v>
      </c>
      <c r="C49" s="87">
        <v>1</v>
      </c>
      <c r="D49" s="87">
        <v>4</v>
      </c>
      <c r="E49" s="87">
        <v>8</v>
      </c>
      <c r="F49" s="88">
        <v>0</v>
      </c>
      <c r="G49" s="84">
        <v>0</v>
      </c>
      <c r="H49" s="84">
        <v>0</v>
      </c>
      <c r="I49" s="84">
        <v>0</v>
      </c>
      <c r="J49" s="90"/>
      <c r="K49" s="90"/>
      <c r="L49" s="90"/>
      <c r="M49" s="90"/>
      <c r="N49" s="90"/>
      <c r="Q49" s="87" t="s">
        <v>915</v>
      </c>
      <c r="R49" s="87">
        <v>1</v>
      </c>
      <c r="S49" s="84">
        <v>0</v>
      </c>
      <c r="T49" s="84">
        <v>0</v>
      </c>
      <c r="U49" s="87">
        <v>4</v>
      </c>
      <c r="V49" s="87">
        <v>8</v>
      </c>
      <c r="W49" s="87">
        <v>8</v>
      </c>
      <c r="X49" s="84">
        <v>0</v>
      </c>
      <c r="Z49" s="87" t="s">
        <v>915</v>
      </c>
      <c r="AA49" s="87">
        <v>1</v>
      </c>
      <c r="AB49" s="84">
        <v>0</v>
      </c>
      <c r="AC49" s="84">
        <v>0</v>
      </c>
      <c r="AD49" s="84">
        <v>0</v>
      </c>
      <c r="AE49" s="84">
        <v>0</v>
      </c>
      <c r="AF49" s="87">
        <v>4</v>
      </c>
      <c r="AG49" s="90"/>
    </row>
    <row r="50" spans="1:33" s="89" customFormat="1" ht="36.6" hidden="1" customHeight="1" x14ac:dyDescent="0.25">
      <c r="A50" s="86"/>
      <c r="B50" s="87" t="s">
        <v>916</v>
      </c>
      <c r="C50" s="87">
        <v>1</v>
      </c>
      <c r="D50" s="87">
        <v>5</v>
      </c>
      <c r="E50" s="87">
        <v>8</v>
      </c>
      <c r="F50" s="88">
        <v>0</v>
      </c>
      <c r="G50" s="84">
        <v>0</v>
      </c>
      <c r="H50" s="84">
        <v>0</v>
      </c>
      <c r="I50" s="84">
        <v>0</v>
      </c>
      <c r="J50" s="90"/>
      <c r="K50" s="90"/>
      <c r="L50" s="90"/>
      <c r="M50" s="90"/>
      <c r="N50" s="90"/>
      <c r="Q50" s="87" t="s">
        <v>916</v>
      </c>
      <c r="R50" s="87">
        <v>1</v>
      </c>
      <c r="S50" s="84">
        <v>0</v>
      </c>
      <c r="T50" s="84">
        <v>0</v>
      </c>
      <c r="U50" s="87">
        <v>5</v>
      </c>
      <c r="V50" s="87">
        <v>8</v>
      </c>
      <c r="W50" s="87">
        <v>8</v>
      </c>
      <c r="X50" s="84">
        <v>0</v>
      </c>
      <c r="Z50" s="87" t="s">
        <v>916</v>
      </c>
      <c r="AA50" s="87">
        <v>1</v>
      </c>
      <c r="AB50" s="84">
        <v>0</v>
      </c>
      <c r="AC50" s="84">
        <v>0</v>
      </c>
      <c r="AD50" s="84">
        <v>0</v>
      </c>
      <c r="AE50" s="84">
        <v>0</v>
      </c>
      <c r="AF50" s="87">
        <v>5</v>
      </c>
      <c r="AG50" s="90"/>
    </row>
    <row r="51" spans="1:33" s="89" customFormat="1" ht="36.6" hidden="1" customHeight="1" x14ac:dyDescent="0.25">
      <c r="A51" s="86"/>
      <c r="B51" s="87" t="s">
        <v>917</v>
      </c>
      <c r="C51" s="87">
        <v>1</v>
      </c>
      <c r="D51" s="87">
        <v>6</v>
      </c>
      <c r="E51" s="87">
        <v>8</v>
      </c>
      <c r="F51" s="88">
        <v>0</v>
      </c>
      <c r="G51" s="84">
        <v>0</v>
      </c>
      <c r="H51" s="84">
        <v>0</v>
      </c>
      <c r="I51" s="84">
        <v>0</v>
      </c>
      <c r="J51" s="90"/>
      <c r="K51" s="90"/>
      <c r="L51" s="90"/>
      <c r="M51" s="90"/>
      <c r="N51" s="90"/>
      <c r="Q51" s="87" t="s">
        <v>917</v>
      </c>
      <c r="R51" s="87">
        <v>1</v>
      </c>
      <c r="S51" s="84">
        <v>0</v>
      </c>
      <c r="T51" s="84">
        <v>0</v>
      </c>
      <c r="U51" s="87">
        <v>6</v>
      </c>
      <c r="V51" s="87">
        <v>8</v>
      </c>
      <c r="W51" s="87">
        <v>8</v>
      </c>
      <c r="X51" s="84">
        <v>0</v>
      </c>
      <c r="Z51" s="87" t="s">
        <v>917</v>
      </c>
      <c r="AA51" s="87">
        <v>1</v>
      </c>
      <c r="AB51" s="84">
        <v>0</v>
      </c>
      <c r="AC51" s="84">
        <v>0</v>
      </c>
      <c r="AD51" s="84">
        <v>0</v>
      </c>
      <c r="AE51" s="84">
        <v>0</v>
      </c>
      <c r="AF51" s="87">
        <v>6</v>
      </c>
      <c r="AG51" s="90"/>
    </row>
    <row r="52" spans="1:33" s="89" customFormat="1" ht="36.6" hidden="1" customHeight="1" x14ac:dyDescent="0.25">
      <c r="A52" s="86"/>
      <c r="B52" s="87" t="s">
        <v>918</v>
      </c>
      <c r="C52" s="87">
        <v>1</v>
      </c>
      <c r="D52" s="87">
        <v>7</v>
      </c>
      <c r="E52" s="87">
        <v>8</v>
      </c>
      <c r="F52" s="88">
        <v>0</v>
      </c>
      <c r="G52" s="84">
        <v>0</v>
      </c>
      <c r="H52" s="84">
        <v>0</v>
      </c>
      <c r="I52" s="84">
        <v>0</v>
      </c>
      <c r="J52" s="90"/>
      <c r="K52" s="90"/>
      <c r="L52" s="90"/>
      <c r="M52" s="90"/>
      <c r="N52" s="90"/>
      <c r="Q52" s="87" t="s">
        <v>918</v>
      </c>
      <c r="R52" s="87">
        <v>1</v>
      </c>
      <c r="S52" s="84">
        <v>0</v>
      </c>
      <c r="T52" s="84">
        <v>0</v>
      </c>
      <c r="U52" s="87">
        <v>7</v>
      </c>
      <c r="V52" s="87">
        <v>8</v>
      </c>
      <c r="W52" s="87">
        <v>8</v>
      </c>
      <c r="X52" s="84">
        <v>0</v>
      </c>
      <c r="Z52" s="87" t="s">
        <v>918</v>
      </c>
      <c r="AA52" s="87">
        <v>1</v>
      </c>
      <c r="AB52" s="84">
        <v>0</v>
      </c>
      <c r="AC52" s="84">
        <v>0</v>
      </c>
      <c r="AD52" s="84">
        <v>0</v>
      </c>
      <c r="AE52" s="84">
        <v>0</v>
      </c>
      <c r="AF52" s="87">
        <v>7</v>
      </c>
      <c r="AG52" s="90"/>
    </row>
    <row r="53" spans="1:33" s="89" customFormat="1" ht="36.6" hidden="1" customHeight="1" x14ac:dyDescent="0.25">
      <c r="A53" s="86"/>
      <c r="B53" s="87" t="s">
        <v>919</v>
      </c>
      <c r="C53" s="87">
        <v>1</v>
      </c>
      <c r="D53" s="87">
        <v>8</v>
      </c>
      <c r="E53" s="87">
        <v>8</v>
      </c>
      <c r="F53" s="88">
        <v>0</v>
      </c>
      <c r="G53" s="84">
        <v>0</v>
      </c>
      <c r="H53" s="84">
        <v>0</v>
      </c>
      <c r="I53" s="84">
        <v>0</v>
      </c>
      <c r="J53" s="90"/>
      <c r="K53" s="90"/>
      <c r="L53" s="90"/>
      <c r="M53" s="90"/>
      <c r="N53" s="90"/>
      <c r="Q53" s="87" t="s">
        <v>919</v>
      </c>
      <c r="R53" s="87">
        <v>1</v>
      </c>
      <c r="S53" s="84">
        <v>0</v>
      </c>
      <c r="T53" s="84">
        <v>0</v>
      </c>
      <c r="U53" s="87">
        <v>8</v>
      </c>
      <c r="V53" s="87">
        <v>8</v>
      </c>
      <c r="W53" s="87">
        <v>8</v>
      </c>
      <c r="X53" s="84">
        <v>0</v>
      </c>
      <c r="Z53" s="87" t="s">
        <v>919</v>
      </c>
      <c r="AA53" s="87">
        <v>1</v>
      </c>
      <c r="AB53" s="84">
        <v>0</v>
      </c>
      <c r="AC53" s="84">
        <v>0</v>
      </c>
      <c r="AD53" s="84">
        <v>0</v>
      </c>
      <c r="AE53" s="84">
        <v>0</v>
      </c>
      <c r="AF53" s="87">
        <v>8</v>
      </c>
      <c r="AG53" s="90"/>
    </row>
    <row r="54" spans="1:33" s="89" customFormat="1" ht="36.6" hidden="1" customHeight="1" x14ac:dyDescent="0.25">
      <c r="A54" s="86"/>
      <c r="B54" s="87" t="s">
        <v>920</v>
      </c>
      <c r="C54" s="87">
        <v>1</v>
      </c>
      <c r="D54" s="87">
        <v>9</v>
      </c>
      <c r="E54" s="87">
        <v>8</v>
      </c>
      <c r="F54" s="88">
        <v>0</v>
      </c>
      <c r="G54" s="84">
        <v>0</v>
      </c>
      <c r="H54" s="84">
        <v>0</v>
      </c>
      <c r="I54" s="84">
        <v>0</v>
      </c>
      <c r="J54" s="90"/>
      <c r="K54" s="90"/>
      <c r="L54" s="90"/>
      <c r="M54" s="90"/>
      <c r="N54" s="90"/>
      <c r="Q54" s="87" t="s">
        <v>920</v>
      </c>
      <c r="R54" s="87">
        <v>1</v>
      </c>
      <c r="S54" s="84">
        <v>0</v>
      </c>
      <c r="T54" s="84">
        <v>0</v>
      </c>
      <c r="U54" s="87">
        <v>9</v>
      </c>
      <c r="V54" s="87">
        <v>8</v>
      </c>
      <c r="W54" s="87">
        <v>8</v>
      </c>
      <c r="X54" s="84">
        <v>0</v>
      </c>
      <c r="Z54" s="87" t="s">
        <v>920</v>
      </c>
      <c r="AA54" s="87">
        <v>1</v>
      </c>
      <c r="AB54" s="84">
        <v>0</v>
      </c>
      <c r="AC54" s="84">
        <v>0</v>
      </c>
      <c r="AD54" s="84">
        <v>0</v>
      </c>
      <c r="AE54" s="84">
        <v>0</v>
      </c>
      <c r="AF54" s="87">
        <v>9</v>
      </c>
      <c r="AG54" s="90"/>
    </row>
    <row r="55" spans="1:33" s="89" customFormat="1" ht="36.6" hidden="1" customHeight="1" x14ac:dyDescent="0.25">
      <c r="A55" s="86"/>
      <c r="B55" s="87" t="s">
        <v>921</v>
      </c>
      <c r="C55" s="87">
        <v>1</v>
      </c>
      <c r="D55" s="87">
        <v>10</v>
      </c>
      <c r="E55" s="87">
        <v>8</v>
      </c>
      <c r="F55" s="88">
        <v>0</v>
      </c>
      <c r="G55" s="84">
        <v>0</v>
      </c>
      <c r="H55" s="84">
        <v>0</v>
      </c>
      <c r="I55" s="84">
        <v>0</v>
      </c>
      <c r="J55" s="90"/>
      <c r="K55" s="90"/>
      <c r="L55" s="90"/>
      <c r="M55" s="90"/>
      <c r="N55" s="90"/>
      <c r="Q55" s="87" t="s">
        <v>921</v>
      </c>
      <c r="R55" s="87">
        <v>1</v>
      </c>
      <c r="S55" s="84">
        <v>0</v>
      </c>
      <c r="T55" s="84">
        <v>0</v>
      </c>
      <c r="U55" s="87">
        <v>10</v>
      </c>
      <c r="V55" s="87">
        <v>8</v>
      </c>
      <c r="W55" s="87">
        <v>8</v>
      </c>
      <c r="X55" s="84">
        <v>0</v>
      </c>
      <c r="Z55" s="87" t="s">
        <v>921</v>
      </c>
      <c r="AA55" s="87">
        <v>1</v>
      </c>
      <c r="AB55" s="84">
        <v>0</v>
      </c>
      <c r="AC55" s="84">
        <v>0</v>
      </c>
      <c r="AD55" s="84">
        <v>0</v>
      </c>
      <c r="AE55" s="84">
        <v>0</v>
      </c>
      <c r="AF55" s="87">
        <v>10</v>
      </c>
      <c r="AG55" s="90"/>
    </row>
    <row r="56" spans="1:33" s="89" customFormat="1" ht="36.6" hidden="1" customHeight="1" x14ac:dyDescent="0.25">
      <c r="A56" s="86"/>
      <c r="B56" s="87" t="s">
        <v>922</v>
      </c>
      <c r="C56" s="87">
        <v>1</v>
      </c>
      <c r="D56" s="87">
        <v>11</v>
      </c>
      <c r="E56" s="87">
        <v>8</v>
      </c>
      <c r="F56" s="88">
        <v>0</v>
      </c>
      <c r="G56" s="84">
        <v>0</v>
      </c>
      <c r="H56" s="84">
        <v>0</v>
      </c>
      <c r="I56" s="84">
        <v>0</v>
      </c>
      <c r="J56" s="90"/>
      <c r="K56" s="90"/>
      <c r="L56" s="90"/>
      <c r="M56" s="90"/>
      <c r="N56" s="90"/>
      <c r="Q56" s="87" t="s">
        <v>922</v>
      </c>
      <c r="R56" s="87">
        <v>1</v>
      </c>
      <c r="S56" s="84">
        <v>0</v>
      </c>
      <c r="T56" s="84">
        <v>0</v>
      </c>
      <c r="U56" s="87">
        <v>11</v>
      </c>
      <c r="V56" s="87">
        <v>8</v>
      </c>
      <c r="W56" s="87">
        <v>8</v>
      </c>
      <c r="X56" s="84">
        <v>0</v>
      </c>
      <c r="Z56" s="87" t="s">
        <v>922</v>
      </c>
      <c r="AA56" s="87">
        <v>1</v>
      </c>
      <c r="AB56" s="84">
        <v>0</v>
      </c>
      <c r="AC56" s="84">
        <v>0</v>
      </c>
      <c r="AD56" s="84">
        <v>0</v>
      </c>
      <c r="AE56" s="84">
        <v>0</v>
      </c>
      <c r="AF56" s="87">
        <v>11</v>
      </c>
      <c r="AG56" s="90"/>
    </row>
    <row r="57" spans="1:33" s="89" customFormat="1" ht="36.6" hidden="1" customHeight="1" x14ac:dyDescent="0.25">
      <c r="A57" s="86"/>
      <c r="B57" s="87" t="s">
        <v>923</v>
      </c>
      <c r="C57" s="87">
        <v>2</v>
      </c>
      <c r="D57" s="87">
        <v>12</v>
      </c>
      <c r="E57" s="87">
        <v>8</v>
      </c>
      <c r="F57" s="88">
        <v>0</v>
      </c>
      <c r="G57" s="84">
        <v>0</v>
      </c>
      <c r="H57" s="84">
        <v>0</v>
      </c>
      <c r="I57" s="84">
        <v>0</v>
      </c>
      <c r="J57" s="90"/>
      <c r="K57" s="90"/>
      <c r="L57" s="90"/>
      <c r="M57" s="90"/>
      <c r="N57" s="90"/>
      <c r="Q57" s="87" t="s">
        <v>923</v>
      </c>
      <c r="R57" s="87">
        <v>2</v>
      </c>
      <c r="S57" s="84">
        <v>0</v>
      </c>
      <c r="T57" s="84">
        <v>0</v>
      </c>
      <c r="U57" s="87">
        <v>12</v>
      </c>
      <c r="V57" s="87">
        <v>8</v>
      </c>
      <c r="W57" s="87">
        <v>8</v>
      </c>
      <c r="X57" s="84">
        <v>0</v>
      </c>
      <c r="Z57" s="87" t="s">
        <v>923</v>
      </c>
      <c r="AA57" s="87">
        <v>2</v>
      </c>
      <c r="AB57" s="84">
        <v>0</v>
      </c>
      <c r="AC57" s="84">
        <v>0</v>
      </c>
      <c r="AD57" s="84">
        <v>0</v>
      </c>
      <c r="AE57" s="84">
        <v>0</v>
      </c>
      <c r="AF57" s="87">
        <v>12</v>
      </c>
      <c r="AG57" s="90"/>
    </row>
    <row r="58" spans="1:33" s="89" customFormat="1" ht="36.6" hidden="1" customHeight="1" x14ac:dyDescent="0.25">
      <c r="A58" s="86"/>
      <c r="B58" s="87" t="s">
        <v>924</v>
      </c>
      <c r="C58" s="87">
        <v>2</v>
      </c>
      <c r="D58" s="87">
        <v>13</v>
      </c>
      <c r="E58" s="87">
        <v>8</v>
      </c>
      <c r="F58" s="88">
        <v>0</v>
      </c>
      <c r="G58" s="84">
        <v>0</v>
      </c>
      <c r="H58" s="84">
        <v>0</v>
      </c>
      <c r="I58" s="84">
        <v>0</v>
      </c>
      <c r="J58" s="90"/>
      <c r="K58" s="90"/>
      <c r="L58" s="90"/>
      <c r="M58" s="90"/>
      <c r="N58" s="90"/>
      <c r="Q58" s="87" t="s">
        <v>924</v>
      </c>
      <c r="R58" s="87">
        <v>2</v>
      </c>
      <c r="S58" s="84">
        <v>0</v>
      </c>
      <c r="T58" s="84">
        <v>0</v>
      </c>
      <c r="U58" s="87">
        <v>13</v>
      </c>
      <c r="V58" s="87">
        <v>8</v>
      </c>
      <c r="W58" s="87">
        <v>8</v>
      </c>
      <c r="X58" s="84">
        <v>0</v>
      </c>
      <c r="Z58" s="87" t="s">
        <v>924</v>
      </c>
      <c r="AA58" s="87">
        <v>2</v>
      </c>
      <c r="AB58" s="84">
        <v>0</v>
      </c>
      <c r="AC58" s="84">
        <v>0</v>
      </c>
      <c r="AD58" s="84">
        <v>0</v>
      </c>
      <c r="AE58" s="84">
        <v>0</v>
      </c>
      <c r="AF58" s="87">
        <v>13</v>
      </c>
      <c r="AG58" s="90"/>
    </row>
    <row r="59" spans="1:33" s="89" customFormat="1" ht="36.6" hidden="1" customHeight="1" x14ac:dyDescent="0.25">
      <c r="A59" s="86"/>
      <c r="B59" s="87" t="s">
        <v>925</v>
      </c>
      <c r="C59" s="87">
        <v>2</v>
      </c>
      <c r="D59" s="87">
        <v>14</v>
      </c>
      <c r="E59" s="87">
        <v>8</v>
      </c>
      <c r="F59" s="88">
        <v>0</v>
      </c>
      <c r="G59" s="84">
        <v>0</v>
      </c>
      <c r="H59" s="84">
        <v>0</v>
      </c>
      <c r="I59" s="84">
        <v>0</v>
      </c>
      <c r="J59" s="90"/>
      <c r="K59" s="90"/>
      <c r="L59" s="90"/>
      <c r="M59" s="90"/>
      <c r="N59" s="90"/>
      <c r="Q59" s="87" t="s">
        <v>925</v>
      </c>
      <c r="R59" s="87">
        <v>2</v>
      </c>
      <c r="S59" s="84">
        <v>0</v>
      </c>
      <c r="T59" s="84">
        <v>0</v>
      </c>
      <c r="U59" s="87">
        <v>14</v>
      </c>
      <c r="V59" s="87">
        <v>8</v>
      </c>
      <c r="W59" s="87">
        <v>8</v>
      </c>
      <c r="X59" s="84">
        <v>0</v>
      </c>
      <c r="Z59" s="87" t="s">
        <v>925</v>
      </c>
      <c r="AA59" s="87">
        <v>2</v>
      </c>
      <c r="AB59" s="84">
        <v>0</v>
      </c>
      <c r="AC59" s="84">
        <v>0</v>
      </c>
      <c r="AD59" s="84">
        <v>0</v>
      </c>
      <c r="AE59" s="84">
        <v>0</v>
      </c>
      <c r="AF59" s="87">
        <v>14</v>
      </c>
      <c r="AG59" s="90"/>
    </row>
    <row r="60" spans="1:33" s="89" customFormat="1" ht="36.6" hidden="1" customHeight="1" x14ac:dyDescent="0.25">
      <c r="A60" s="86"/>
      <c r="B60" s="87" t="s">
        <v>926</v>
      </c>
      <c r="C60" s="87">
        <v>2</v>
      </c>
      <c r="D60" s="87">
        <v>15</v>
      </c>
      <c r="E60" s="87">
        <v>8</v>
      </c>
      <c r="F60" s="88">
        <v>0</v>
      </c>
      <c r="G60" s="84">
        <v>0</v>
      </c>
      <c r="H60" s="84">
        <v>0</v>
      </c>
      <c r="I60" s="84">
        <v>0</v>
      </c>
      <c r="J60" s="90"/>
      <c r="K60" s="90"/>
      <c r="L60" s="90"/>
      <c r="M60" s="90"/>
      <c r="N60" s="90"/>
      <c r="Q60" s="87" t="s">
        <v>926</v>
      </c>
      <c r="R60" s="87">
        <v>2</v>
      </c>
      <c r="S60" s="84">
        <v>0</v>
      </c>
      <c r="T60" s="84">
        <v>0</v>
      </c>
      <c r="U60" s="87">
        <v>15</v>
      </c>
      <c r="V60" s="87">
        <v>8</v>
      </c>
      <c r="W60" s="87">
        <v>8</v>
      </c>
      <c r="X60" s="84">
        <v>0</v>
      </c>
      <c r="Z60" s="87" t="s">
        <v>926</v>
      </c>
      <c r="AA60" s="87">
        <v>2</v>
      </c>
      <c r="AB60" s="84">
        <v>0</v>
      </c>
      <c r="AC60" s="84">
        <v>0</v>
      </c>
      <c r="AD60" s="84">
        <v>0</v>
      </c>
      <c r="AE60" s="84">
        <v>0</v>
      </c>
      <c r="AF60" s="87">
        <v>15</v>
      </c>
      <c r="AG60" s="90"/>
    </row>
    <row r="61" spans="1:33" s="89" customFormat="1" ht="36.6" hidden="1" customHeight="1" x14ac:dyDescent="0.25">
      <c r="A61" s="86"/>
      <c r="B61" s="87" t="s">
        <v>927</v>
      </c>
      <c r="C61" s="87">
        <v>2</v>
      </c>
      <c r="D61" s="87">
        <v>16</v>
      </c>
      <c r="E61" s="87">
        <v>8</v>
      </c>
      <c r="F61" s="88">
        <v>0</v>
      </c>
      <c r="G61" s="84">
        <v>0</v>
      </c>
      <c r="H61" s="84">
        <v>0</v>
      </c>
      <c r="I61" s="84">
        <v>0</v>
      </c>
      <c r="J61" s="90"/>
      <c r="K61" s="90"/>
      <c r="L61" s="90"/>
      <c r="M61" s="90"/>
      <c r="N61" s="90"/>
      <c r="Q61" s="87" t="s">
        <v>927</v>
      </c>
      <c r="R61" s="87">
        <v>2</v>
      </c>
      <c r="S61" s="84">
        <v>0</v>
      </c>
      <c r="T61" s="84">
        <v>0</v>
      </c>
      <c r="U61" s="87">
        <v>16</v>
      </c>
      <c r="V61" s="87">
        <v>8</v>
      </c>
      <c r="W61" s="87">
        <v>8</v>
      </c>
      <c r="X61" s="84">
        <v>0</v>
      </c>
      <c r="Z61" s="87" t="s">
        <v>927</v>
      </c>
      <c r="AA61" s="87">
        <v>2</v>
      </c>
      <c r="AB61" s="84">
        <v>0</v>
      </c>
      <c r="AC61" s="84">
        <v>0</v>
      </c>
      <c r="AD61" s="84">
        <v>0</v>
      </c>
      <c r="AE61" s="84">
        <v>0</v>
      </c>
      <c r="AF61" s="87">
        <v>16</v>
      </c>
      <c r="AG61" s="90"/>
    </row>
    <row r="62" spans="1:33" ht="57.6" customHeight="1" x14ac:dyDescent="0.25">
      <c r="A62" s="193" t="s">
        <v>928</v>
      </c>
      <c r="B62" s="79" t="s">
        <v>929</v>
      </c>
      <c r="C62" s="79">
        <v>1</v>
      </c>
      <c r="D62" s="84">
        <v>0</v>
      </c>
      <c r="E62" s="79">
        <v>8</v>
      </c>
      <c r="F62" s="84">
        <v>0</v>
      </c>
      <c r="G62" s="84">
        <v>0</v>
      </c>
      <c r="H62" s="84">
        <v>0</v>
      </c>
      <c r="I62" s="84">
        <v>0</v>
      </c>
      <c r="J62" s="1"/>
      <c r="K62" s="1"/>
      <c r="L62" s="1"/>
      <c r="M62" s="1"/>
      <c r="N62" s="1"/>
      <c r="Q62" s="79" t="s">
        <v>929</v>
      </c>
      <c r="R62" s="79">
        <v>1</v>
      </c>
      <c r="S62" s="84">
        <v>0</v>
      </c>
      <c r="T62" s="84">
        <v>0</v>
      </c>
      <c r="U62" s="84">
        <v>0</v>
      </c>
      <c r="V62" s="79">
        <v>8</v>
      </c>
      <c r="W62" s="84">
        <v>0</v>
      </c>
      <c r="X62" s="84">
        <v>0</v>
      </c>
      <c r="Z62" s="79" t="s">
        <v>929</v>
      </c>
      <c r="AA62" s="79">
        <v>1</v>
      </c>
      <c r="AB62" s="84">
        <v>0</v>
      </c>
      <c r="AC62" s="84">
        <v>0</v>
      </c>
      <c r="AD62" s="84">
        <v>0</v>
      </c>
      <c r="AE62" s="84">
        <v>0</v>
      </c>
      <c r="AF62" s="84">
        <v>0</v>
      </c>
      <c r="AG62" s="79">
        <v>8</v>
      </c>
    </row>
    <row r="63" spans="1:33" ht="44.1" customHeight="1" x14ac:dyDescent="0.25">
      <c r="A63" s="77" t="s">
        <v>930</v>
      </c>
      <c r="B63" s="79" t="s">
        <v>8</v>
      </c>
      <c r="C63" s="84">
        <v>0</v>
      </c>
      <c r="D63" s="84">
        <v>0</v>
      </c>
      <c r="E63" s="84">
        <v>0</v>
      </c>
      <c r="F63" s="84">
        <v>0</v>
      </c>
      <c r="G63" s="84">
        <v>0</v>
      </c>
      <c r="H63" s="84">
        <v>0</v>
      </c>
      <c r="I63" s="84">
        <v>0</v>
      </c>
      <c r="J63" s="1"/>
      <c r="K63" s="1"/>
      <c r="L63" s="1"/>
      <c r="M63" s="1"/>
      <c r="N63" s="1"/>
      <c r="Q63" s="79" t="s">
        <v>8</v>
      </c>
      <c r="R63" s="84">
        <v>0</v>
      </c>
      <c r="S63" s="84">
        <v>0</v>
      </c>
      <c r="T63" s="84">
        <v>0</v>
      </c>
      <c r="U63" s="84">
        <v>0</v>
      </c>
      <c r="V63" s="84">
        <v>0</v>
      </c>
      <c r="W63" s="84">
        <v>0</v>
      </c>
      <c r="X63" s="84">
        <v>0</v>
      </c>
      <c r="Z63" s="79" t="s">
        <v>8</v>
      </c>
      <c r="AA63" s="84">
        <v>0</v>
      </c>
      <c r="AB63" s="84">
        <v>0</v>
      </c>
      <c r="AC63" s="84">
        <v>0</v>
      </c>
      <c r="AD63" s="84">
        <v>0</v>
      </c>
      <c r="AE63" s="84">
        <v>0</v>
      </c>
      <c r="AF63" s="84">
        <v>0</v>
      </c>
      <c r="AG63" s="84">
        <v>0</v>
      </c>
    </row>
    <row r="64" spans="1:33" ht="46.35" customHeight="1" x14ac:dyDescent="0.25">
      <c r="A64" s="77" t="s">
        <v>931</v>
      </c>
      <c r="B64" s="79" t="s">
        <v>1</v>
      </c>
      <c r="C64" s="84">
        <v>0</v>
      </c>
      <c r="D64" s="84">
        <v>0</v>
      </c>
      <c r="E64" s="84">
        <v>0</v>
      </c>
      <c r="F64" s="84">
        <v>0</v>
      </c>
      <c r="G64" s="84">
        <v>0</v>
      </c>
      <c r="H64" s="84">
        <v>0</v>
      </c>
      <c r="I64" s="84">
        <v>0</v>
      </c>
      <c r="J64" s="1"/>
      <c r="K64" s="1"/>
      <c r="L64" s="1"/>
      <c r="M64" s="1"/>
      <c r="N64" s="1"/>
      <c r="Q64" s="79" t="s">
        <v>1</v>
      </c>
      <c r="R64" s="84">
        <v>0</v>
      </c>
      <c r="S64" s="84">
        <v>0</v>
      </c>
      <c r="T64" s="84">
        <v>0</v>
      </c>
      <c r="U64" s="84">
        <v>0</v>
      </c>
      <c r="V64" s="84">
        <v>0</v>
      </c>
      <c r="W64" s="84">
        <v>0</v>
      </c>
      <c r="X64" s="84">
        <v>0</v>
      </c>
      <c r="Z64" s="79" t="s">
        <v>1</v>
      </c>
      <c r="AA64" s="84">
        <v>0</v>
      </c>
      <c r="AB64" s="84">
        <v>0</v>
      </c>
      <c r="AC64" s="84">
        <v>0</v>
      </c>
      <c r="AD64" s="84">
        <v>0</v>
      </c>
      <c r="AE64" s="84">
        <v>0</v>
      </c>
      <c r="AF64" s="84">
        <v>0</v>
      </c>
      <c r="AG64" s="84">
        <v>0</v>
      </c>
    </row>
    <row r="65" spans="1:33" ht="36.6" customHeight="1" x14ac:dyDescent="0.25">
      <c r="A65" s="77" t="s">
        <v>932</v>
      </c>
      <c r="B65" s="79" t="s">
        <v>3</v>
      </c>
      <c r="C65" s="84">
        <v>0</v>
      </c>
      <c r="D65" s="84">
        <v>0</v>
      </c>
      <c r="E65" s="84">
        <v>0</v>
      </c>
      <c r="F65" s="84">
        <v>0</v>
      </c>
      <c r="G65" s="84">
        <v>0</v>
      </c>
      <c r="H65" s="84">
        <v>0</v>
      </c>
      <c r="I65" s="84">
        <v>0</v>
      </c>
      <c r="J65" s="79">
        <v>1</v>
      </c>
      <c r="K65" s="79"/>
      <c r="L65" s="79"/>
      <c r="M65" s="79"/>
      <c r="N65" s="79"/>
      <c r="Q65" s="79" t="s">
        <v>3</v>
      </c>
      <c r="R65" s="84">
        <v>0</v>
      </c>
      <c r="S65" s="84">
        <v>0</v>
      </c>
      <c r="T65" s="84">
        <v>0</v>
      </c>
      <c r="U65" s="84">
        <v>0</v>
      </c>
      <c r="V65" s="84">
        <v>0</v>
      </c>
      <c r="W65" s="84">
        <v>0</v>
      </c>
      <c r="X65" s="84">
        <v>0</v>
      </c>
      <c r="Z65" s="79" t="s">
        <v>3</v>
      </c>
      <c r="AA65" s="84">
        <v>0</v>
      </c>
      <c r="AB65" s="84">
        <v>0</v>
      </c>
      <c r="AC65" s="84">
        <v>0</v>
      </c>
      <c r="AD65" s="84">
        <v>0</v>
      </c>
      <c r="AE65" s="84">
        <v>0</v>
      </c>
      <c r="AF65" s="84">
        <v>0</v>
      </c>
      <c r="AG65" s="84">
        <v>0</v>
      </c>
    </row>
    <row r="66" spans="1:33" ht="36.6" customHeight="1" x14ac:dyDescent="0.25">
      <c r="A66" s="77" t="s">
        <v>933</v>
      </c>
      <c r="B66" s="79" t="s">
        <v>4</v>
      </c>
      <c r="C66" s="84">
        <v>0</v>
      </c>
      <c r="D66" s="84">
        <v>0</v>
      </c>
      <c r="E66" s="84">
        <v>0</v>
      </c>
      <c r="F66" s="84">
        <v>0</v>
      </c>
      <c r="G66" s="84">
        <v>0</v>
      </c>
      <c r="H66" s="84">
        <v>0</v>
      </c>
      <c r="I66" s="84">
        <v>0</v>
      </c>
      <c r="J66" s="79"/>
      <c r="K66" s="79">
        <v>1</v>
      </c>
      <c r="L66" s="79"/>
      <c r="M66" s="79"/>
      <c r="N66" s="79"/>
      <c r="Q66" s="79" t="s">
        <v>4</v>
      </c>
      <c r="R66" s="84">
        <v>0</v>
      </c>
      <c r="S66" s="84">
        <v>0</v>
      </c>
      <c r="T66" s="84">
        <v>0</v>
      </c>
      <c r="U66" s="84">
        <v>0</v>
      </c>
      <c r="V66" s="84">
        <v>0</v>
      </c>
      <c r="W66" s="84">
        <v>0</v>
      </c>
      <c r="X66" s="84">
        <v>0</v>
      </c>
      <c r="Z66" s="79" t="s">
        <v>4</v>
      </c>
      <c r="AA66" s="84">
        <v>0</v>
      </c>
      <c r="AB66" s="84">
        <v>0</v>
      </c>
      <c r="AC66" s="84">
        <v>0</v>
      </c>
      <c r="AD66" s="84">
        <v>0</v>
      </c>
      <c r="AE66" s="84">
        <v>0</v>
      </c>
      <c r="AF66" s="84">
        <v>0</v>
      </c>
      <c r="AG66" s="84">
        <v>0</v>
      </c>
    </row>
    <row r="67" spans="1:33" ht="36.6" customHeight="1" x14ac:dyDescent="0.25">
      <c r="A67" s="77" t="s">
        <v>934</v>
      </c>
      <c r="B67" s="79" t="s">
        <v>5</v>
      </c>
      <c r="C67" s="84">
        <v>0</v>
      </c>
      <c r="D67" s="84">
        <v>0</v>
      </c>
      <c r="E67" s="84">
        <v>0</v>
      </c>
      <c r="F67" s="84">
        <v>0</v>
      </c>
      <c r="G67" s="84">
        <v>0</v>
      </c>
      <c r="H67" s="84">
        <v>0</v>
      </c>
      <c r="I67" s="84">
        <v>0</v>
      </c>
      <c r="J67" s="79"/>
      <c r="K67" s="79"/>
      <c r="L67" s="79">
        <v>1</v>
      </c>
      <c r="M67" s="79"/>
      <c r="N67" s="79"/>
      <c r="Q67" s="79" t="s">
        <v>5</v>
      </c>
      <c r="R67" s="84">
        <v>0</v>
      </c>
      <c r="S67" s="84">
        <v>0</v>
      </c>
      <c r="T67" s="84">
        <v>0</v>
      </c>
      <c r="U67" s="84">
        <v>0</v>
      </c>
      <c r="V67" s="84">
        <v>0</v>
      </c>
      <c r="W67" s="84">
        <v>0</v>
      </c>
      <c r="X67" s="84">
        <v>0</v>
      </c>
      <c r="Z67" s="79" t="s">
        <v>5</v>
      </c>
      <c r="AA67" s="84">
        <v>0</v>
      </c>
      <c r="AB67" s="84">
        <v>0</v>
      </c>
      <c r="AC67" s="84">
        <v>0</v>
      </c>
      <c r="AD67" s="84">
        <v>0</v>
      </c>
      <c r="AE67" s="84">
        <v>0</v>
      </c>
      <c r="AF67" s="84">
        <v>0</v>
      </c>
      <c r="AG67" s="84">
        <v>0</v>
      </c>
    </row>
    <row r="68" spans="1:33" ht="36.6" customHeight="1" x14ac:dyDescent="0.25">
      <c r="A68" s="77" t="s">
        <v>935</v>
      </c>
      <c r="B68" s="79" t="s">
        <v>6</v>
      </c>
      <c r="C68" s="84">
        <v>0</v>
      </c>
      <c r="D68" s="84">
        <v>0</v>
      </c>
      <c r="E68" s="84">
        <v>0</v>
      </c>
      <c r="F68" s="84">
        <v>0</v>
      </c>
      <c r="G68" s="84">
        <v>0</v>
      </c>
      <c r="H68" s="84">
        <v>0</v>
      </c>
      <c r="I68" s="84">
        <v>0</v>
      </c>
      <c r="J68" s="79"/>
      <c r="K68" s="79"/>
      <c r="L68" s="79"/>
      <c r="M68" s="79">
        <v>1</v>
      </c>
      <c r="N68" s="79"/>
      <c r="Q68" s="79" t="s">
        <v>6</v>
      </c>
      <c r="R68" s="84">
        <v>0</v>
      </c>
      <c r="S68" s="84">
        <v>0</v>
      </c>
      <c r="T68" s="84">
        <v>0</v>
      </c>
      <c r="U68" s="84">
        <v>0</v>
      </c>
      <c r="V68" s="84">
        <v>0</v>
      </c>
      <c r="W68" s="84">
        <v>0</v>
      </c>
      <c r="X68" s="84">
        <v>0</v>
      </c>
      <c r="Z68" s="79" t="s">
        <v>6</v>
      </c>
      <c r="AA68" s="84">
        <v>0</v>
      </c>
      <c r="AB68" s="84">
        <v>0</v>
      </c>
      <c r="AC68" s="84">
        <v>0</v>
      </c>
      <c r="AD68" s="84">
        <v>0</v>
      </c>
      <c r="AE68" s="84">
        <v>0</v>
      </c>
      <c r="AF68" s="84">
        <v>0</v>
      </c>
      <c r="AG68" s="84">
        <v>0</v>
      </c>
    </row>
    <row r="69" spans="1:33" ht="36.6" customHeight="1" x14ac:dyDescent="0.25">
      <c r="A69" s="77" t="s">
        <v>936</v>
      </c>
      <c r="B69" s="79" t="s">
        <v>7</v>
      </c>
      <c r="C69" s="84">
        <v>0</v>
      </c>
      <c r="D69" s="84">
        <v>0</v>
      </c>
      <c r="E69" s="84">
        <v>0</v>
      </c>
      <c r="F69" s="84">
        <v>0</v>
      </c>
      <c r="G69" s="84">
        <v>0</v>
      </c>
      <c r="H69" s="84">
        <v>0</v>
      </c>
      <c r="I69" s="84">
        <v>0</v>
      </c>
      <c r="J69" s="79"/>
      <c r="K69" s="79"/>
      <c r="L69" s="79"/>
      <c r="M69" s="79"/>
      <c r="N69" s="79">
        <v>1</v>
      </c>
      <c r="Q69" s="79" t="s">
        <v>7</v>
      </c>
      <c r="R69" s="84">
        <v>0</v>
      </c>
      <c r="S69" s="84">
        <v>0</v>
      </c>
      <c r="T69" s="84">
        <v>0</v>
      </c>
      <c r="U69" s="84">
        <v>0</v>
      </c>
      <c r="V69" s="84">
        <v>0</v>
      </c>
      <c r="W69" s="84">
        <v>0</v>
      </c>
      <c r="X69" s="84">
        <v>0</v>
      </c>
      <c r="Z69" s="79" t="s">
        <v>7</v>
      </c>
      <c r="AA69" s="84">
        <v>0</v>
      </c>
      <c r="AB69" s="84">
        <v>0</v>
      </c>
      <c r="AC69" s="84">
        <v>0</v>
      </c>
      <c r="AD69" s="84">
        <v>0</v>
      </c>
      <c r="AE69" s="84">
        <v>0</v>
      </c>
      <c r="AF69" s="84">
        <v>0</v>
      </c>
      <c r="AG69" s="84">
        <v>0</v>
      </c>
    </row>
    <row r="70" spans="1:33" ht="36.6" customHeight="1" x14ac:dyDescent="0.25">
      <c r="A70" s="77"/>
      <c r="B70" s="79"/>
      <c r="C70" s="79"/>
      <c r="D70" s="79"/>
      <c r="E70" s="79"/>
      <c r="F70" s="79"/>
      <c r="G70" s="79"/>
      <c r="H70" s="79"/>
      <c r="I70" s="1"/>
      <c r="J70" s="1"/>
      <c r="K70" s="1"/>
      <c r="L70" s="1"/>
      <c r="M70" s="1"/>
      <c r="N70" s="1"/>
      <c r="Q70" s="79"/>
      <c r="R70" s="79"/>
      <c r="S70" s="79"/>
      <c r="T70" s="79"/>
      <c r="U70" s="79"/>
      <c r="V70" s="79"/>
      <c r="W70" s="79"/>
      <c r="X70" s="79"/>
      <c r="Z70" s="79"/>
      <c r="AA70" s="79"/>
      <c r="AB70" s="79"/>
      <c r="AC70" s="79"/>
      <c r="AD70" s="79"/>
      <c r="AE70" s="79"/>
      <c r="AF70" s="79"/>
      <c r="AG70" s="1"/>
    </row>
  </sheetData>
  <sheetProtection algorithmName="SHA-512" hashValue="eKBzbYZonY9J9MuOjGauqrFzfSH9NHVDLeTK5rlujTWIqd9NmnO3qrLghLsvqGFYytw4l+glHAwL03me24rWmg==" saltValue="lBgqd6RNmbT7zZBXi/NN+A==" spinCount="100000" sheet="1" objects="1" scenarios="1"/>
  <autoFilter ref="A3:AG69"/>
  <mergeCells count="7">
    <mergeCell ref="A34:A45"/>
    <mergeCell ref="Z2:AG2"/>
    <mergeCell ref="Q2:W2"/>
    <mergeCell ref="A6:A13"/>
    <mergeCell ref="A14:A21"/>
    <mergeCell ref="A22:A33"/>
    <mergeCell ref="B2:I2"/>
  </mergeCells>
  <phoneticPr fontId="1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4"/>
  <sheetViews>
    <sheetView tabSelected="1" zoomScale="70" zoomScaleNormal="70" workbookViewId="0">
      <pane xSplit="2" ySplit="3" topLeftCell="C4" activePane="bottomRight" state="frozen"/>
      <selection pane="topRight" activeCell="C1" sqref="C1"/>
      <selection pane="bottomLeft" activeCell="A2" sqref="A2"/>
      <selection pane="bottomRight" activeCell="B9" sqref="B9"/>
    </sheetView>
  </sheetViews>
  <sheetFormatPr defaultRowHeight="15" x14ac:dyDescent="0.25"/>
  <cols>
    <col min="1" max="1" width="69.28515625" style="78" customWidth="1"/>
    <col min="2" max="2" width="18.28515625" style="81" customWidth="1"/>
    <col min="3" max="3" width="11.85546875" style="81" customWidth="1"/>
    <col min="4" max="4" width="17.85546875" style="81" customWidth="1"/>
    <col min="5" max="5" width="20.85546875" style="81" customWidth="1"/>
    <col min="6" max="6" width="19.28515625" style="81" customWidth="1"/>
    <col min="7" max="8" width="5.42578125" customWidth="1"/>
    <col min="9" max="10" width="14.42578125" style="81" customWidth="1"/>
    <col min="11" max="11" width="19.5703125" style="81" customWidth="1"/>
    <col min="12" max="12" width="24.85546875" style="81" customWidth="1"/>
    <col min="13" max="13" width="5.5703125" customWidth="1"/>
    <col min="14" max="14" width="5.42578125" customWidth="1"/>
    <col min="15" max="15" width="11.5703125" customWidth="1"/>
    <col min="16" max="16" width="16.42578125" customWidth="1"/>
    <col min="17" max="17" width="24.28515625" customWidth="1"/>
    <col min="18" max="18" width="22.5703125" customWidth="1"/>
  </cols>
  <sheetData>
    <row r="1" spans="1:18" x14ac:dyDescent="0.25">
      <c r="B1" s="81">
        <v>1</v>
      </c>
      <c r="C1" s="81">
        <v>2</v>
      </c>
      <c r="D1" s="81">
        <v>3</v>
      </c>
      <c r="E1" s="81">
        <v>4</v>
      </c>
      <c r="F1" s="81">
        <v>5</v>
      </c>
      <c r="I1" s="81">
        <v>1</v>
      </c>
      <c r="K1" s="81">
        <v>2</v>
      </c>
      <c r="L1" s="81">
        <v>3</v>
      </c>
      <c r="O1" s="81">
        <v>1</v>
      </c>
      <c r="P1" s="81">
        <v>2</v>
      </c>
      <c r="Q1" s="81">
        <v>3</v>
      </c>
    </row>
    <row r="2" spans="1:18" ht="19.5" customHeight="1" x14ac:dyDescent="0.25">
      <c r="B2" s="221" t="s">
        <v>865</v>
      </c>
      <c r="C2" s="221"/>
      <c r="D2" s="221"/>
      <c r="E2" s="221"/>
      <c r="F2" s="221"/>
      <c r="I2" s="222" t="s">
        <v>866</v>
      </c>
      <c r="J2" s="222"/>
      <c r="K2" s="222"/>
      <c r="L2" s="222"/>
      <c r="O2" s="216" t="s">
        <v>867</v>
      </c>
      <c r="P2" s="216"/>
      <c r="Q2" s="216"/>
      <c r="R2" s="216"/>
    </row>
    <row r="3" spans="1:18" ht="22.5" customHeight="1" x14ac:dyDescent="0.25">
      <c r="A3" s="82" t="s">
        <v>868</v>
      </c>
      <c r="B3" s="83" t="s">
        <v>869</v>
      </c>
      <c r="C3" s="83" t="s">
        <v>870</v>
      </c>
      <c r="D3" s="83" t="s">
        <v>871</v>
      </c>
      <c r="E3" s="83" t="s">
        <v>872</v>
      </c>
      <c r="F3" s="92" t="s">
        <v>873</v>
      </c>
      <c r="I3" s="83" t="s">
        <v>869</v>
      </c>
      <c r="J3" s="83" t="s">
        <v>870</v>
      </c>
      <c r="K3" s="92" t="s">
        <v>873</v>
      </c>
      <c r="L3" s="92" t="s">
        <v>874</v>
      </c>
      <c r="O3" s="79" t="s">
        <v>869</v>
      </c>
      <c r="P3" s="83" t="s">
        <v>870</v>
      </c>
      <c r="Q3" s="80" t="s">
        <v>875</v>
      </c>
      <c r="R3" s="76" t="s">
        <v>876</v>
      </c>
    </row>
    <row r="4" spans="1:18" ht="30" customHeight="1" x14ac:dyDescent="0.25">
      <c r="A4" s="77" t="s">
        <v>877</v>
      </c>
      <c r="B4" s="84">
        <v>0</v>
      </c>
      <c r="C4" s="84">
        <v>0</v>
      </c>
      <c r="D4" s="84">
        <v>0</v>
      </c>
      <c r="E4" s="84">
        <v>0</v>
      </c>
      <c r="F4" s="84">
        <v>0</v>
      </c>
      <c r="I4" s="84">
        <v>0</v>
      </c>
      <c r="J4" s="84">
        <v>0</v>
      </c>
      <c r="K4" s="84">
        <v>0</v>
      </c>
      <c r="L4" s="84">
        <v>0</v>
      </c>
      <c r="O4" s="84">
        <v>0</v>
      </c>
      <c r="P4" s="84">
        <v>0</v>
      </c>
      <c r="Q4" s="84">
        <v>0</v>
      </c>
      <c r="R4" s="84">
        <v>0</v>
      </c>
    </row>
    <row r="5" spans="1:18" ht="30" customHeight="1" x14ac:dyDescent="0.25">
      <c r="A5" s="77"/>
      <c r="B5" s="79"/>
      <c r="C5" s="84"/>
      <c r="D5" s="84"/>
      <c r="E5" s="79"/>
      <c r="F5" s="84"/>
      <c r="I5" s="79"/>
      <c r="J5" s="84"/>
      <c r="K5" s="84"/>
      <c r="L5" s="79"/>
      <c r="O5" s="79"/>
      <c r="P5" s="84"/>
      <c r="Q5" s="84"/>
      <c r="R5" s="79"/>
    </row>
    <row r="6" spans="1:18" ht="30" customHeight="1" x14ac:dyDescent="0.25">
      <c r="A6" s="77"/>
      <c r="B6" s="79"/>
      <c r="C6" s="84"/>
      <c r="D6" s="84"/>
      <c r="E6" s="84"/>
      <c r="F6" s="79"/>
      <c r="I6" s="79"/>
      <c r="J6" s="84"/>
      <c r="K6" s="79"/>
      <c r="L6" s="79"/>
      <c r="O6" s="79"/>
      <c r="P6" s="84"/>
      <c r="Q6" s="79"/>
      <c r="R6" s="79"/>
    </row>
    <row r="7" spans="1:18" ht="30" customHeight="1" x14ac:dyDescent="0.25">
      <c r="A7" s="77"/>
      <c r="B7" s="79"/>
      <c r="C7" s="84"/>
      <c r="D7" s="84"/>
      <c r="E7" s="84"/>
      <c r="F7" s="79"/>
      <c r="I7" s="79"/>
      <c r="J7" s="84"/>
      <c r="K7" s="79"/>
      <c r="L7" s="79"/>
      <c r="O7" s="79"/>
      <c r="P7" s="84"/>
      <c r="Q7" s="79"/>
      <c r="R7" s="79"/>
    </row>
    <row r="8" spans="1:18" ht="30" customHeight="1" x14ac:dyDescent="0.25">
      <c r="A8" s="77"/>
      <c r="B8" s="79"/>
      <c r="C8" s="84"/>
      <c r="D8" s="84"/>
      <c r="E8" s="84"/>
      <c r="F8" s="79"/>
      <c r="I8" s="79"/>
      <c r="J8" s="84"/>
      <c r="K8" s="79"/>
      <c r="L8" s="79"/>
      <c r="O8" s="79"/>
      <c r="P8" s="84"/>
      <c r="Q8" s="79"/>
      <c r="R8" s="79"/>
    </row>
    <row r="9" spans="1:18" ht="30" customHeight="1" x14ac:dyDescent="0.25">
      <c r="A9" s="77"/>
      <c r="B9" s="79"/>
      <c r="C9" s="84"/>
      <c r="D9" s="84"/>
      <c r="E9" s="84"/>
      <c r="F9" s="79"/>
      <c r="I9" s="79"/>
      <c r="J9" s="84"/>
      <c r="K9" s="79"/>
      <c r="L9" s="79"/>
      <c r="O9" s="79"/>
      <c r="P9" s="84"/>
      <c r="Q9" s="79"/>
      <c r="R9" s="79"/>
    </row>
    <row r="10" spans="1:18" ht="30" customHeight="1" x14ac:dyDescent="0.25">
      <c r="A10" s="77"/>
      <c r="B10" s="79"/>
      <c r="C10" s="84"/>
      <c r="D10" s="84"/>
      <c r="E10" s="84"/>
      <c r="F10" s="79"/>
      <c r="I10" s="79"/>
      <c r="J10" s="84"/>
      <c r="K10" s="79"/>
      <c r="L10" s="79"/>
      <c r="O10" s="79"/>
      <c r="P10" s="84"/>
      <c r="Q10" s="79"/>
      <c r="R10" s="79"/>
    </row>
    <row r="11" spans="1:18" ht="30" customHeight="1" x14ac:dyDescent="0.25">
      <c r="A11" s="77"/>
      <c r="B11" s="79"/>
      <c r="C11" s="84"/>
      <c r="D11" s="84"/>
      <c r="E11" s="84"/>
      <c r="F11" s="79"/>
      <c r="I11" s="79"/>
      <c r="J11" s="84"/>
      <c r="K11" s="79"/>
      <c r="L11" s="79"/>
      <c r="O11" s="79"/>
      <c r="P11" s="84"/>
      <c r="Q11" s="79"/>
      <c r="R11" s="79"/>
    </row>
    <row r="12" spans="1:18" ht="30" customHeight="1" x14ac:dyDescent="0.25">
      <c r="A12" s="77"/>
      <c r="B12" s="79"/>
      <c r="C12" s="84"/>
      <c r="D12" s="84"/>
      <c r="E12" s="84"/>
      <c r="F12" s="79"/>
      <c r="I12" s="79"/>
      <c r="J12" s="84"/>
      <c r="K12" s="79"/>
      <c r="L12" s="79"/>
      <c r="O12" s="79"/>
      <c r="P12" s="84"/>
      <c r="Q12" s="79"/>
      <c r="R12" s="79"/>
    </row>
    <row r="13" spans="1:18" ht="30" customHeight="1" x14ac:dyDescent="0.25">
      <c r="A13" s="77"/>
      <c r="B13" s="79"/>
      <c r="C13" s="84"/>
      <c r="D13" s="84"/>
      <c r="E13" s="84"/>
      <c r="F13" s="79"/>
      <c r="I13" s="79"/>
      <c r="J13" s="84"/>
      <c r="K13" s="79"/>
      <c r="L13" s="79"/>
      <c r="O13" s="79"/>
      <c r="P13" s="84"/>
      <c r="Q13" s="79"/>
      <c r="R13" s="79"/>
    </row>
    <row r="14" spans="1:18" ht="30" customHeight="1" x14ac:dyDescent="0.25">
      <c r="A14" s="77"/>
      <c r="B14" s="79"/>
      <c r="C14" s="84"/>
      <c r="D14" s="79"/>
      <c r="E14" s="79"/>
      <c r="F14" s="84"/>
      <c r="I14" s="79"/>
      <c r="J14" s="84"/>
      <c r="K14" s="79"/>
      <c r="L14" s="79"/>
      <c r="O14" s="79"/>
      <c r="P14" s="84"/>
      <c r="Q14" s="79"/>
      <c r="R14" s="79"/>
    </row>
    <row r="15" spans="1:18" ht="30" customHeight="1" x14ac:dyDescent="0.25">
      <c r="A15" s="77"/>
      <c r="B15" s="79"/>
      <c r="C15" s="84"/>
      <c r="D15" s="79"/>
      <c r="E15" s="79"/>
      <c r="F15" s="84"/>
      <c r="I15" s="79"/>
      <c r="J15" s="84"/>
      <c r="K15" s="79"/>
      <c r="L15" s="79"/>
      <c r="O15" s="79"/>
      <c r="P15" s="84"/>
      <c r="Q15" s="79"/>
      <c r="R15" s="79"/>
    </row>
    <row r="16" spans="1:18" ht="30" customHeight="1" x14ac:dyDescent="0.25">
      <c r="A16" s="77"/>
      <c r="B16" s="79"/>
      <c r="C16" s="84"/>
      <c r="D16" s="79"/>
      <c r="E16" s="79"/>
      <c r="F16" s="84"/>
      <c r="I16" s="79"/>
      <c r="J16" s="84"/>
      <c r="K16" s="79"/>
      <c r="L16" s="79"/>
      <c r="O16" s="79"/>
      <c r="P16" s="84"/>
      <c r="Q16" s="79"/>
      <c r="R16" s="79"/>
    </row>
    <row r="17" spans="1:18" ht="30" customHeight="1" x14ac:dyDescent="0.25">
      <c r="A17" s="77"/>
      <c r="B17" s="79"/>
      <c r="C17" s="84"/>
      <c r="D17" s="79"/>
      <c r="E17" s="79"/>
      <c r="F17" s="84"/>
      <c r="I17" s="79"/>
      <c r="J17" s="84"/>
      <c r="K17" s="79"/>
      <c r="L17" s="79"/>
      <c r="O17" s="79"/>
      <c r="P17" s="84"/>
      <c r="Q17" s="79"/>
      <c r="R17" s="79"/>
    </row>
    <row r="18" spans="1:18" ht="30" customHeight="1" x14ac:dyDescent="0.25">
      <c r="A18" s="77"/>
      <c r="B18" s="79"/>
      <c r="C18" s="84"/>
      <c r="D18" s="79"/>
      <c r="E18" s="79"/>
      <c r="F18" s="84"/>
      <c r="I18" s="79"/>
      <c r="J18" s="84"/>
      <c r="K18" s="79"/>
      <c r="L18" s="79"/>
      <c r="O18" s="79"/>
      <c r="P18" s="84"/>
      <c r="Q18" s="79"/>
      <c r="R18" s="79"/>
    </row>
    <row r="19" spans="1:18" ht="30" customHeight="1" x14ac:dyDescent="0.25">
      <c r="A19" s="77"/>
      <c r="B19" s="79"/>
      <c r="C19" s="84"/>
      <c r="D19" s="79"/>
      <c r="E19" s="79"/>
      <c r="F19" s="84"/>
      <c r="I19" s="79"/>
      <c r="J19" s="84"/>
      <c r="K19" s="79"/>
      <c r="L19" s="79"/>
      <c r="O19" s="79"/>
      <c r="P19" s="84"/>
      <c r="Q19" s="79"/>
      <c r="R19" s="79"/>
    </row>
    <row r="20" spans="1:18" ht="30" customHeight="1" x14ac:dyDescent="0.25">
      <c r="A20" s="77"/>
      <c r="B20" s="79"/>
      <c r="C20" s="84"/>
      <c r="D20" s="79"/>
      <c r="E20" s="79"/>
      <c r="F20" s="84"/>
      <c r="I20" s="79"/>
      <c r="J20" s="84"/>
      <c r="K20" s="79"/>
      <c r="L20" s="79"/>
      <c r="O20" s="79"/>
      <c r="P20" s="84"/>
      <c r="Q20" s="79"/>
      <c r="R20" s="79"/>
    </row>
    <row r="21" spans="1:18" ht="30" customHeight="1" x14ac:dyDescent="0.25">
      <c r="A21" s="77"/>
      <c r="B21" s="79"/>
      <c r="C21" s="84"/>
      <c r="D21" s="79"/>
      <c r="E21" s="79"/>
      <c r="F21" s="84"/>
      <c r="I21" s="79"/>
      <c r="J21" s="84"/>
      <c r="K21" s="79"/>
      <c r="L21" s="79"/>
      <c r="O21" s="79"/>
      <c r="P21" s="84"/>
      <c r="Q21" s="79"/>
      <c r="R21" s="79"/>
    </row>
    <row r="22" spans="1:18" ht="30" customHeight="1" x14ac:dyDescent="0.25">
      <c r="A22" s="77"/>
      <c r="B22" s="79"/>
      <c r="C22" s="84"/>
      <c r="D22" s="79"/>
      <c r="E22" s="84"/>
      <c r="F22" s="84"/>
      <c r="I22" s="79"/>
      <c r="J22" s="84"/>
      <c r="K22" s="79"/>
      <c r="L22" s="84"/>
      <c r="O22" s="79"/>
      <c r="P22" s="84"/>
      <c r="Q22" s="79"/>
      <c r="R22" s="84"/>
    </row>
    <row r="23" spans="1:18" ht="30" customHeight="1" x14ac:dyDescent="0.25">
      <c r="A23" s="77"/>
      <c r="B23" s="79"/>
      <c r="C23" s="84"/>
      <c r="D23" s="79"/>
      <c r="E23" s="84"/>
      <c r="F23" s="84"/>
      <c r="I23" s="79"/>
      <c r="J23" s="84"/>
      <c r="K23" s="79"/>
      <c r="L23" s="84"/>
      <c r="O23" s="79"/>
      <c r="P23" s="84"/>
      <c r="Q23" s="79"/>
      <c r="R23" s="84"/>
    </row>
    <row r="24" spans="1:18" ht="30" customHeight="1" x14ac:dyDescent="0.25">
      <c r="A24" s="77"/>
      <c r="B24" s="79"/>
      <c r="C24" s="84"/>
      <c r="D24" s="79"/>
      <c r="E24" s="84"/>
      <c r="F24" s="84"/>
      <c r="I24" s="79"/>
      <c r="J24" s="84"/>
      <c r="K24" s="79"/>
      <c r="L24" s="84"/>
      <c r="O24" s="79"/>
      <c r="P24" s="84"/>
      <c r="Q24" s="79"/>
      <c r="R24" s="84"/>
    </row>
    <row r="25" spans="1:18" ht="30" customHeight="1" x14ac:dyDescent="0.25">
      <c r="A25" s="77"/>
      <c r="B25" s="79"/>
      <c r="C25" s="84"/>
      <c r="D25" s="79"/>
      <c r="E25" s="84"/>
      <c r="F25" s="84"/>
      <c r="I25" s="79"/>
      <c r="J25" s="84"/>
      <c r="K25" s="79"/>
      <c r="L25" s="84"/>
      <c r="O25" s="79"/>
      <c r="P25" s="84"/>
      <c r="Q25" s="79"/>
      <c r="R25" s="84"/>
    </row>
    <row r="26" spans="1:18" ht="30" customHeight="1" x14ac:dyDescent="0.25">
      <c r="A26" s="77"/>
      <c r="B26" s="79"/>
      <c r="C26" s="84"/>
      <c r="D26" s="79"/>
      <c r="E26" s="84"/>
      <c r="F26" s="84"/>
      <c r="I26" s="79"/>
      <c r="J26" s="84"/>
      <c r="K26" s="79"/>
      <c r="L26" s="84"/>
      <c r="O26" s="79"/>
      <c r="P26" s="84"/>
      <c r="Q26" s="79"/>
      <c r="R26" s="84"/>
    </row>
    <row r="27" spans="1:18" ht="30" customHeight="1" x14ac:dyDescent="0.25">
      <c r="A27" s="77"/>
      <c r="B27" s="79"/>
      <c r="C27" s="84"/>
      <c r="D27" s="79"/>
      <c r="E27" s="84"/>
      <c r="F27" s="84"/>
      <c r="I27" s="79"/>
      <c r="J27" s="84"/>
      <c r="K27" s="79"/>
      <c r="L27" s="84"/>
      <c r="O27" s="79"/>
      <c r="P27" s="84"/>
      <c r="Q27" s="79"/>
      <c r="R27" s="84"/>
    </row>
    <row r="28" spans="1:18" ht="30" customHeight="1" x14ac:dyDescent="0.25">
      <c r="A28" s="77"/>
      <c r="B28" s="79"/>
      <c r="C28" s="84"/>
      <c r="D28" s="79"/>
      <c r="E28" s="84"/>
      <c r="F28" s="84"/>
      <c r="I28" s="79"/>
      <c r="J28" s="84"/>
      <c r="K28" s="79"/>
      <c r="L28" s="84"/>
      <c r="O28" s="79"/>
      <c r="P28" s="84"/>
      <c r="Q28" s="79"/>
      <c r="R28" s="84"/>
    </row>
    <row r="29" spans="1:18" ht="30" customHeight="1" x14ac:dyDescent="0.25">
      <c r="A29" s="77"/>
      <c r="B29" s="79"/>
      <c r="C29" s="84"/>
      <c r="D29" s="79"/>
      <c r="E29" s="84"/>
      <c r="F29" s="84"/>
      <c r="I29" s="79"/>
      <c r="J29" s="84"/>
      <c r="K29" s="79"/>
      <c r="L29" s="84"/>
      <c r="O29" s="79"/>
      <c r="P29" s="84"/>
      <c r="Q29" s="79"/>
      <c r="R29" s="84"/>
    </row>
    <row r="30" spans="1:18" ht="30" customHeight="1" x14ac:dyDescent="0.25">
      <c r="A30" s="77"/>
      <c r="B30" s="79"/>
      <c r="C30" s="84"/>
      <c r="D30" s="79"/>
      <c r="E30" s="84"/>
      <c r="F30" s="84"/>
      <c r="I30" s="79"/>
      <c r="J30" s="84"/>
      <c r="K30" s="79"/>
      <c r="L30" s="84"/>
      <c r="O30" s="79"/>
      <c r="P30" s="84"/>
      <c r="Q30" s="79"/>
      <c r="R30" s="84"/>
    </row>
    <row r="31" spans="1:18" ht="30" customHeight="1" x14ac:dyDescent="0.25">
      <c r="A31" s="77"/>
      <c r="B31" s="79"/>
      <c r="C31" s="84"/>
      <c r="D31" s="79"/>
      <c r="E31" s="84"/>
      <c r="F31" s="84"/>
      <c r="I31" s="79"/>
      <c r="J31" s="84"/>
      <c r="K31" s="79"/>
      <c r="L31" s="84"/>
      <c r="O31" s="79"/>
      <c r="P31" s="84"/>
      <c r="Q31" s="79"/>
      <c r="R31" s="84"/>
    </row>
    <row r="32" spans="1:18" ht="30" customHeight="1" x14ac:dyDescent="0.25">
      <c r="A32" s="77"/>
      <c r="B32" s="79"/>
      <c r="C32" s="84"/>
      <c r="D32" s="79"/>
      <c r="E32" s="84"/>
      <c r="F32" s="84"/>
      <c r="I32" s="79"/>
      <c r="J32" s="84"/>
      <c r="K32" s="79"/>
      <c r="L32" s="84"/>
      <c r="O32" s="79"/>
      <c r="P32" s="84"/>
      <c r="Q32" s="79"/>
      <c r="R32" s="84"/>
    </row>
    <row r="33" spans="1:18" ht="30" customHeight="1" x14ac:dyDescent="0.25">
      <c r="A33" s="77"/>
      <c r="B33" s="79"/>
      <c r="C33" s="84"/>
      <c r="D33" s="79"/>
      <c r="E33" s="84"/>
      <c r="F33" s="84"/>
      <c r="I33" s="79"/>
      <c r="J33" s="84"/>
      <c r="K33" s="79"/>
      <c r="L33" s="84"/>
      <c r="O33" s="79"/>
      <c r="P33" s="84"/>
      <c r="Q33" s="79"/>
      <c r="R33" s="84"/>
    </row>
    <row r="34" spans="1:18" ht="30" customHeight="1" x14ac:dyDescent="0.25">
      <c r="A34" s="194"/>
      <c r="B34" s="79"/>
      <c r="C34" s="79"/>
      <c r="D34" s="79"/>
      <c r="E34" s="84"/>
      <c r="F34" s="84"/>
      <c r="I34" s="79"/>
      <c r="J34" s="79"/>
      <c r="K34" s="79"/>
      <c r="L34" s="84"/>
      <c r="O34" s="79"/>
      <c r="P34" s="79"/>
      <c r="Q34" s="79"/>
      <c r="R34" s="84"/>
    </row>
    <row r="35" spans="1:18" ht="30" customHeight="1" x14ac:dyDescent="0.25">
      <c r="A35" s="194"/>
      <c r="B35" s="79"/>
      <c r="C35" s="79"/>
      <c r="D35" s="79"/>
      <c r="E35" s="84"/>
      <c r="F35" s="84"/>
      <c r="I35" s="79"/>
      <c r="J35" s="79"/>
      <c r="K35" s="79"/>
      <c r="L35" s="84"/>
      <c r="O35" s="79"/>
      <c r="P35" s="79"/>
      <c r="Q35" s="79"/>
      <c r="R35" s="84"/>
    </row>
    <row r="36" spans="1:18" ht="30" customHeight="1" x14ac:dyDescent="0.25">
      <c r="A36" s="194"/>
      <c r="B36" s="79"/>
      <c r="C36" s="79"/>
      <c r="D36" s="79"/>
      <c r="E36" s="84"/>
      <c r="F36" s="84"/>
      <c r="I36" s="79"/>
      <c r="J36" s="79"/>
      <c r="K36" s="79"/>
      <c r="L36" s="84"/>
      <c r="O36" s="79"/>
      <c r="P36" s="79"/>
      <c r="Q36" s="79"/>
      <c r="R36" s="84"/>
    </row>
    <row r="37" spans="1:18" ht="30" customHeight="1" x14ac:dyDescent="0.25">
      <c r="A37" s="194"/>
      <c r="B37" s="79"/>
      <c r="C37" s="79"/>
      <c r="D37" s="79"/>
      <c r="E37" s="84"/>
      <c r="F37" s="84"/>
      <c r="I37" s="79"/>
      <c r="J37" s="79"/>
      <c r="K37" s="79"/>
      <c r="L37" s="84"/>
      <c r="O37" s="79"/>
      <c r="P37" s="79"/>
      <c r="Q37" s="79"/>
      <c r="R37" s="84"/>
    </row>
    <row r="38" spans="1:18" ht="30" customHeight="1" x14ac:dyDescent="0.25">
      <c r="A38" s="194"/>
      <c r="B38" s="79"/>
      <c r="C38" s="79"/>
      <c r="D38" s="79"/>
      <c r="E38" s="84"/>
      <c r="F38" s="84"/>
      <c r="I38" s="79"/>
      <c r="J38" s="79"/>
      <c r="K38" s="79"/>
      <c r="L38" s="84"/>
      <c r="O38" s="79"/>
      <c r="P38" s="79"/>
      <c r="Q38" s="79"/>
      <c r="R38" s="84"/>
    </row>
    <row r="39" spans="1:18" ht="30" customHeight="1" x14ac:dyDescent="0.25">
      <c r="A39" s="194"/>
      <c r="B39" s="79"/>
      <c r="C39" s="79"/>
      <c r="D39" s="79"/>
      <c r="E39" s="84"/>
      <c r="F39" s="84"/>
      <c r="I39" s="79"/>
      <c r="J39" s="79"/>
      <c r="K39" s="79"/>
      <c r="L39" s="84"/>
      <c r="O39" s="79"/>
      <c r="P39" s="79"/>
      <c r="Q39" s="79"/>
      <c r="R39" s="84"/>
    </row>
    <row r="40" spans="1:18" ht="30" customHeight="1" x14ac:dyDescent="0.25">
      <c r="A40" s="194"/>
      <c r="B40" s="79"/>
      <c r="C40" s="79"/>
      <c r="D40" s="79"/>
      <c r="E40" s="84"/>
      <c r="F40" s="84"/>
      <c r="I40" s="79"/>
      <c r="J40" s="79"/>
      <c r="K40" s="79"/>
      <c r="L40" s="84"/>
      <c r="O40" s="79"/>
      <c r="P40" s="79"/>
      <c r="Q40" s="79"/>
      <c r="R40" s="84"/>
    </row>
    <row r="41" spans="1:18" ht="30" customHeight="1" x14ac:dyDescent="0.25">
      <c r="A41" s="194"/>
      <c r="B41" s="79"/>
      <c r="C41" s="79"/>
      <c r="D41" s="79"/>
      <c r="E41" s="84"/>
      <c r="F41" s="84"/>
      <c r="I41" s="79"/>
      <c r="J41" s="79"/>
      <c r="K41" s="79"/>
      <c r="L41" s="84"/>
      <c r="O41" s="79"/>
      <c r="P41" s="79"/>
      <c r="Q41" s="79"/>
      <c r="R41" s="84"/>
    </row>
    <row r="42" spans="1:18" ht="30" customHeight="1" x14ac:dyDescent="0.25">
      <c r="A42" s="194"/>
      <c r="B42" s="79"/>
      <c r="C42" s="79"/>
      <c r="D42" s="79"/>
      <c r="E42" s="84"/>
      <c r="F42" s="84"/>
      <c r="I42" s="79"/>
      <c r="J42" s="79"/>
      <c r="K42" s="79"/>
      <c r="L42" s="84"/>
      <c r="O42" s="79"/>
      <c r="P42" s="79"/>
      <c r="Q42" s="79"/>
      <c r="R42" s="84"/>
    </row>
    <row r="43" spans="1:18" ht="30" customHeight="1" x14ac:dyDescent="0.25">
      <c r="A43" s="194"/>
      <c r="B43" s="79"/>
      <c r="C43" s="79"/>
      <c r="D43" s="79"/>
      <c r="E43" s="84"/>
      <c r="F43" s="84"/>
      <c r="I43" s="79"/>
      <c r="J43" s="79"/>
      <c r="K43" s="79"/>
      <c r="L43" s="84"/>
      <c r="O43" s="79"/>
      <c r="P43" s="79"/>
      <c r="Q43" s="79"/>
      <c r="R43" s="84"/>
    </row>
    <row r="44" spans="1:18" ht="30" customHeight="1" x14ac:dyDescent="0.25">
      <c r="A44" s="194"/>
      <c r="B44" s="79"/>
      <c r="C44" s="79"/>
      <c r="D44" s="79"/>
      <c r="E44" s="84"/>
      <c r="F44" s="84"/>
      <c r="I44" s="79"/>
      <c r="J44" s="79"/>
      <c r="K44" s="79"/>
      <c r="L44" s="84"/>
      <c r="O44" s="79"/>
      <c r="P44" s="79"/>
      <c r="Q44" s="79"/>
      <c r="R44" s="84"/>
    </row>
    <row r="45" spans="1:18" ht="30" customHeight="1" x14ac:dyDescent="0.25">
      <c r="A45" s="194"/>
      <c r="B45" s="79"/>
      <c r="C45" s="79"/>
      <c r="D45" s="79"/>
      <c r="E45" s="84"/>
      <c r="F45" s="84"/>
      <c r="I45" s="79"/>
      <c r="J45" s="79"/>
      <c r="K45" s="79"/>
      <c r="L45" s="84"/>
      <c r="O45" s="79"/>
      <c r="P45" s="79"/>
      <c r="Q45" s="79"/>
      <c r="R45" s="84"/>
    </row>
    <row r="46" spans="1:18" ht="41.25" customHeight="1" x14ac:dyDescent="0.25">
      <c r="A46" s="195"/>
      <c r="B46" s="79"/>
      <c r="C46" s="79"/>
      <c r="D46" s="84"/>
      <c r="E46" s="79"/>
      <c r="F46" s="84"/>
      <c r="I46" s="79"/>
      <c r="J46" s="79"/>
      <c r="K46" s="79"/>
      <c r="L46" s="84"/>
      <c r="O46" s="79"/>
      <c r="P46" s="79"/>
      <c r="Q46" s="84"/>
      <c r="R46" s="79"/>
    </row>
    <row r="47" spans="1:18" ht="42" customHeight="1" x14ac:dyDescent="0.25">
      <c r="A47" s="77"/>
      <c r="B47" s="79"/>
      <c r="C47" s="84"/>
      <c r="D47" s="84"/>
      <c r="E47" s="84"/>
      <c r="F47" s="84"/>
      <c r="I47" s="79"/>
      <c r="J47" s="84"/>
      <c r="K47" s="84"/>
      <c r="L47" s="84"/>
      <c r="O47" s="79"/>
      <c r="P47" s="84"/>
      <c r="Q47" s="84"/>
      <c r="R47" s="84"/>
    </row>
    <row r="48" spans="1:18" ht="40.5" customHeight="1" x14ac:dyDescent="0.25">
      <c r="A48" s="77"/>
      <c r="B48" s="79"/>
      <c r="C48" s="84"/>
      <c r="D48" s="84"/>
      <c r="E48" s="84"/>
      <c r="F48" s="84"/>
      <c r="I48" s="79"/>
      <c r="J48" s="84"/>
      <c r="K48" s="84"/>
      <c r="L48" s="84"/>
      <c r="O48" s="79"/>
      <c r="P48" s="84"/>
      <c r="Q48" s="84"/>
      <c r="R48" s="84"/>
    </row>
    <row r="49" spans="1:18" ht="30" customHeight="1" x14ac:dyDescent="0.25">
      <c r="A49" s="77"/>
      <c r="B49" s="79"/>
      <c r="C49" s="84"/>
      <c r="D49" s="84"/>
      <c r="E49" s="84"/>
      <c r="F49" s="84"/>
      <c r="I49" s="79"/>
      <c r="J49" s="84"/>
      <c r="K49" s="84"/>
      <c r="L49" s="84"/>
      <c r="O49" s="79"/>
      <c r="P49" s="84"/>
      <c r="Q49" s="84"/>
      <c r="R49" s="84"/>
    </row>
    <row r="50" spans="1:18" ht="30" customHeight="1" x14ac:dyDescent="0.25">
      <c r="A50" s="77"/>
      <c r="B50" s="79"/>
      <c r="C50" s="84"/>
      <c r="D50" s="84"/>
      <c r="E50" s="84"/>
      <c r="F50" s="84"/>
      <c r="I50" s="79"/>
      <c r="J50" s="84"/>
      <c r="K50" s="84"/>
      <c r="L50" s="84"/>
      <c r="O50" s="79"/>
      <c r="P50" s="84"/>
      <c r="Q50" s="84"/>
      <c r="R50" s="84"/>
    </row>
    <row r="51" spans="1:18" ht="30" customHeight="1" x14ac:dyDescent="0.25">
      <c r="A51" s="77"/>
      <c r="B51" s="79"/>
      <c r="C51" s="84"/>
      <c r="D51" s="84"/>
      <c r="E51" s="84"/>
      <c r="F51" s="84"/>
      <c r="I51" s="79"/>
      <c r="J51" s="84"/>
      <c r="K51" s="84"/>
      <c r="L51" s="84"/>
      <c r="O51" s="79"/>
      <c r="P51" s="84"/>
      <c r="Q51" s="84"/>
      <c r="R51" s="84"/>
    </row>
    <row r="52" spans="1:18" ht="30" customHeight="1" x14ac:dyDescent="0.25">
      <c r="A52" s="77"/>
      <c r="B52" s="79"/>
      <c r="C52" s="84"/>
      <c r="D52" s="84"/>
      <c r="E52" s="84"/>
      <c r="F52" s="84"/>
      <c r="I52" s="79"/>
      <c r="J52" s="84"/>
      <c r="K52" s="84"/>
      <c r="L52" s="84"/>
      <c r="O52" s="79"/>
      <c r="P52" s="84"/>
      <c r="Q52" s="84"/>
      <c r="R52" s="84"/>
    </row>
    <row r="53" spans="1:18" ht="30" customHeight="1" x14ac:dyDescent="0.25">
      <c r="A53" s="77"/>
      <c r="B53" s="79"/>
      <c r="C53" s="84"/>
      <c r="D53" s="84"/>
      <c r="E53" s="84"/>
      <c r="F53" s="84"/>
      <c r="I53" s="79"/>
      <c r="J53" s="84"/>
      <c r="K53" s="84"/>
      <c r="L53" s="84"/>
      <c r="O53" s="79"/>
      <c r="P53" s="84"/>
      <c r="Q53" s="84"/>
      <c r="R53" s="84"/>
    </row>
    <row r="54" spans="1:18" ht="30" customHeight="1" x14ac:dyDescent="0.25">
      <c r="A54" s="77"/>
      <c r="B54" s="79"/>
      <c r="C54" s="79"/>
      <c r="D54" s="79"/>
      <c r="E54" s="79"/>
      <c r="F54" s="79"/>
      <c r="I54" s="79"/>
      <c r="J54" s="79"/>
      <c r="K54" s="79"/>
      <c r="L54" s="79"/>
      <c r="O54" s="79"/>
      <c r="P54" s="79"/>
      <c r="Q54" s="1"/>
      <c r="R54" s="1"/>
    </row>
  </sheetData>
  <sheetProtection formatCells="0" formatColumns="0" formatRows="0" insertColumns="0" insertRows="0" insertHyperlinks="0" deleteColumns="0" deleteRows="0" sort="0" autoFilter="0" pivotTables="0"/>
  <mergeCells count="3">
    <mergeCell ref="O2:R2"/>
    <mergeCell ref="B2:F2"/>
    <mergeCell ref="I2:L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462EE23534368469FB9048E19F00005" ma:contentTypeVersion="14" ma:contentTypeDescription="Create a new document." ma:contentTypeScope="" ma:versionID="250dd238a25c16304f5965323713c86a">
  <xsd:schema xmlns:xsd="http://www.w3.org/2001/XMLSchema" xmlns:xs="http://www.w3.org/2001/XMLSchema" xmlns:p="http://schemas.microsoft.com/office/2006/metadata/properties" xmlns:ns2="604c754a-8d92-4343-88f3-d7650ef75bba" xmlns:ns3="125637f1-b997-40f5-9a9d-d0f045b96387" targetNamespace="http://schemas.microsoft.com/office/2006/metadata/properties" ma:root="true" ma:fieldsID="fb6ba75de7f792d5624846e2d38c6233" ns2:_="" ns3:_="">
    <xsd:import namespace="604c754a-8d92-4343-88f3-d7650ef75bba"/>
    <xsd:import namespace="125637f1-b997-40f5-9a9d-d0f045b9638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4c754a-8d92-4343-88f3-d7650ef75b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62b72aa-f2ad-421f-b636-7f0f87e2f2b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25637f1-b997-40f5-9a9d-d0f045b96387"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7a7a1a08-2909-4962-bc68-5388ad070dbf}" ma:internalName="TaxCatchAll" ma:showField="CatchAllData" ma:web="125637f1-b997-40f5-9a9d-d0f045b9638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04c754a-8d92-4343-88f3-d7650ef75bba">
      <Terms xmlns="http://schemas.microsoft.com/office/infopath/2007/PartnerControls"/>
    </lcf76f155ced4ddcb4097134ff3c332f>
    <TaxCatchAll xmlns="125637f1-b997-40f5-9a9d-d0f045b96387" xsi:nil="true"/>
  </documentManagement>
</p:properties>
</file>

<file path=customXml/itemProps1.xml><?xml version="1.0" encoding="utf-8"?>
<ds:datastoreItem xmlns:ds="http://schemas.openxmlformats.org/officeDocument/2006/customXml" ds:itemID="{71EFA6CB-EA3A-4CDC-9DA7-4CD61AD706B3}">
  <ds:schemaRefs>
    <ds:schemaRef ds:uri="http://schemas.microsoft.com/sharepoint/v3/contenttype/forms"/>
  </ds:schemaRefs>
</ds:datastoreItem>
</file>

<file path=customXml/itemProps2.xml><?xml version="1.0" encoding="utf-8"?>
<ds:datastoreItem xmlns:ds="http://schemas.openxmlformats.org/officeDocument/2006/customXml" ds:itemID="{0C1E87F2-E476-4732-9A06-48EF909BFB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4c754a-8d92-4343-88f3-d7650ef75bba"/>
    <ds:schemaRef ds:uri="125637f1-b997-40f5-9a9d-d0f045b963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024D2D-2EEB-4028-ADBD-1A2AA2442AD8}">
  <ds:schemaRefs>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purl.org/dc/dcmitype/"/>
    <ds:schemaRef ds:uri="125637f1-b997-40f5-9a9d-d0f045b96387"/>
    <ds:schemaRef ds:uri="604c754a-8d92-4343-88f3-d7650ef75bba"/>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Team B</vt:lpstr>
      <vt:lpstr>Production</vt:lpstr>
      <vt:lpstr>Pivot</vt:lpstr>
      <vt:lpstr>Covid-19 Isolated</vt:lpstr>
      <vt:lpstr>Formula</vt:lpstr>
      <vt:lpstr>TemplateSheetSymbol</vt:lpstr>
      <vt:lpstr>'Team B'!_FilterDatabase</vt:lpstr>
      <vt:lpstr>Formula</vt:lpstr>
      <vt:lpstr>Formula1</vt:lpstr>
      <vt:lpstr>Formula2</vt:lpstr>
      <vt:lpstr>'Covid-19 Isolated'!Print_Area</vt:lpstr>
      <vt:lpstr>Production!Print_Area</vt:lpstr>
      <vt:lpstr>'Covid-19 Isolated'!Print_Titles</vt:lpstr>
      <vt:lpstr>Production!Print_Titles</vt:lpstr>
    </vt:vector>
  </TitlesOfParts>
  <Manager/>
  <Company>Syngenta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u480851</dc:creator>
  <cp:keywords/>
  <dc:description/>
  <cp:lastModifiedBy>văn đức trương</cp:lastModifiedBy>
  <cp:revision/>
  <dcterms:created xsi:type="dcterms:W3CDTF">2010-08-18T04:04:48Z</dcterms:created>
  <dcterms:modified xsi:type="dcterms:W3CDTF">2024-04-22T07:13:41Z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0x0101004462EE23534368469FB9048E19F00005</vt:lpwstr>
  </property>
  <property fmtid="{D5CDD505-2E9C-101B-9397-08002B2CF9AE}" pid="3" name="MediaServiceImageTags">
    <vt:lpwstr/>
  </property>
</Properties>
</file>