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150" windowWidth="15360" windowHeight="7995" tabRatio="548"/>
  </bookViews>
  <sheets>
    <sheet name="Detail" sheetId="32" r:id="rId1"/>
    <sheet name="Setting" sheetId="10" r:id="rId2"/>
    <sheet name="use_guide" sheetId="28" r:id="rId3"/>
  </sheets>
  <externalReferences>
    <externalReference r:id="rId4"/>
  </externalReferences>
  <definedNames>
    <definedName name="Excel_BuiltIn_Print_Titles">NA()</definedName>
    <definedName name="Holiday">Setting!$C$5:$C$104</definedName>
    <definedName name="_xlnm.Print_Area" localSheetId="0">Detail!$B$1:$CH$34</definedName>
    <definedName name="_xlnm.Print_Titles" localSheetId="0">Detail!$1:$10</definedName>
    <definedName name="syupo">[1]リスト!$H$2:$H$4</definedName>
  </definedNames>
  <calcPr calcId="144525"/>
</workbook>
</file>

<file path=xl/calcChain.xml><?xml version="1.0" encoding="utf-8"?>
<calcChain xmlns="http://schemas.openxmlformats.org/spreadsheetml/2006/main">
  <c r="M19" i="32" l="1"/>
  <c r="N19" i="32" s="1"/>
  <c r="K15" i="32"/>
  <c r="L15" i="32" s="1"/>
  <c r="M11" i="32" l="1"/>
  <c r="N11" i="32" s="1"/>
  <c r="K11" i="32"/>
  <c r="L11" i="32" s="1"/>
  <c r="B11" i="32"/>
  <c r="M33" i="32" l="1"/>
  <c r="N33" i="32" s="1"/>
  <c r="K33" i="32"/>
  <c r="L33" i="32" s="1"/>
  <c r="J33" i="32"/>
  <c r="I33" i="32"/>
  <c r="H33" i="32"/>
  <c r="G33" i="32"/>
  <c r="B33" i="32"/>
  <c r="M31" i="32"/>
  <c r="N31" i="32" s="1"/>
  <c r="K31" i="32"/>
  <c r="L31" i="32" s="1"/>
  <c r="J31" i="32"/>
  <c r="I31" i="32"/>
  <c r="H31" i="32"/>
  <c r="G31" i="32"/>
  <c r="B31" i="32"/>
  <c r="M29" i="32"/>
  <c r="N29" i="32" s="1"/>
  <c r="K29" i="32"/>
  <c r="L29" i="32" s="1"/>
  <c r="J29" i="32"/>
  <c r="I29" i="32"/>
  <c r="H29" i="32"/>
  <c r="G29" i="32"/>
  <c r="B29" i="32"/>
  <c r="M27" i="32"/>
  <c r="N27" i="32" s="1"/>
  <c r="K27" i="32"/>
  <c r="L27" i="32" s="1"/>
  <c r="J27" i="32"/>
  <c r="I27" i="32"/>
  <c r="H27" i="32"/>
  <c r="G27" i="32"/>
  <c r="B27" i="32"/>
  <c r="M25" i="32"/>
  <c r="N25" i="32" s="1"/>
  <c r="K25" i="32"/>
  <c r="L25" i="32" s="1"/>
  <c r="J25" i="32"/>
  <c r="I25" i="32"/>
  <c r="H25" i="32"/>
  <c r="G25" i="32"/>
  <c r="B25" i="32"/>
  <c r="M23" i="32"/>
  <c r="N23" i="32" s="1"/>
  <c r="K23" i="32"/>
  <c r="L23" i="32" s="1"/>
  <c r="J23" i="32"/>
  <c r="I23" i="32"/>
  <c r="B23" i="32"/>
  <c r="M21" i="32"/>
  <c r="N21" i="32" s="1"/>
  <c r="K21" i="32"/>
  <c r="L21" i="32" s="1"/>
  <c r="J21" i="32"/>
  <c r="B21" i="32"/>
  <c r="K19" i="32"/>
  <c r="L19" i="32" s="1"/>
  <c r="J19" i="32"/>
  <c r="I19" i="32"/>
  <c r="B19" i="32"/>
  <c r="M17" i="32"/>
  <c r="N17" i="32" s="1"/>
  <c r="K17" i="32"/>
  <c r="L17" i="32" s="1"/>
  <c r="B17" i="32"/>
  <c r="B15" i="32"/>
  <c r="M13" i="32"/>
  <c r="N13" i="32" s="1"/>
  <c r="K13" i="32"/>
  <c r="L13" i="32" s="1"/>
  <c r="B13" i="32"/>
  <c r="Q10" i="32"/>
  <c r="R9" i="32"/>
  <c r="I15" i="32" s="1"/>
  <c r="Q8" i="32"/>
  <c r="CH2" i="32"/>
  <c r="G13" i="32" l="1"/>
  <c r="G11" i="32"/>
  <c r="I11" i="32"/>
  <c r="I13" i="32"/>
  <c r="G15" i="32"/>
  <c r="P25" i="32"/>
  <c r="P29" i="32"/>
  <c r="P33" i="32"/>
  <c r="P8" i="32"/>
  <c r="P27" i="32"/>
  <c r="P31" i="32"/>
  <c r="R10" i="32"/>
  <c r="S9" i="32"/>
  <c r="G23" i="32" s="1"/>
  <c r="R8" i="32"/>
  <c r="K8" i="32"/>
  <c r="M8" i="32"/>
  <c r="S8" i="32" l="1"/>
  <c r="S10" i="32"/>
  <c r="T9" i="32"/>
  <c r="T10" i="32" l="1"/>
  <c r="T8" i="32"/>
  <c r="U9" i="32"/>
  <c r="U8" i="32" l="1"/>
  <c r="V9" i="32"/>
  <c r="W9" i="32" s="1"/>
  <c r="U10" i="32"/>
  <c r="V10" i="32"/>
  <c r="V8" i="32" l="1"/>
  <c r="W8" i="32"/>
  <c r="W10" i="32"/>
  <c r="X9" i="32"/>
  <c r="J15" i="32" s="1"/>
  <c r="Y9" i="32" l="1"/>
  <c r="X8" i="32"/>
  <c r="X10" i="32"/>
  <c r="Z9" i="32" l="1"/>
  <c r="Y8" i="32"/>
  <c r="Y10" i="32"/>
  <c r="Z8" i="32" l="1"/>
  <c r="AA9" i="32"/>
  <c r="Z10" i="32"/>
  <c r="AA8" i="32" l="1"/>
  <c r="AB9" i="32"/>
  <c r="AA10" i="32"/>
  <c r="AB10" i="32" l="1"/>
  <c r="AB8" i="32"/>
  <c r="AC9" i="32"/>
  <c r="AD9" i="32" l="1"/>
  <c r="AC10" i="32"/>
  <c r="AC8" i="32"/>
  <c r="AD10" i="32" l="1"/>
  <c r="AE9" i="32"/>
  <c r="AD8" i="32"/>
  <c r="AE10" i="32" l="1"/>
  <c r="AE8" i="32"/>
  <c r="AF9" i="32"/>
  <c r="AG9" i="32" l="1"/>
  <c r="AF10" i="32"/>
  <c r="AF8" i="32"/>
  <c r="G21" i="32" l="1"/>
  <c r="AG10" i="32"/>
  <c r="AG8" i="32"/>
  <c r="AH9" i="32"/>
  <c r="I17" i="32" l="1"/>
  <c r="AH10" i="32"/>
  <c r="AH8" i="32"/>
  <c r="AI9" i="32"/>
  <c r="AJ9" i="32" l="1"/>
  <c r="AI8" i="32"/>
  <c r="AI10" i="32"/>
  <c r="AJ8" i="32" l="1"/>
  <c r="AJ10" i="32"/>
  <c r="AK9" i="32"/>
  <c r="AL9" i="32" l="1"/>
  <c r="AK10" i="32"/>
  <c r="AK8" i="32"/>
  <c r="AL8" i="32" l="1"/>
  <c r="AL10" i="32"/>
  <c r="AM9" i="32"/>
  <c r="AM10" i="32" l="1"/>
  <c r="AM8" i="32"/>
  <c r="AN9" i="32"/>
  <c r="G17" i="32" l="1"/>
  <c r="J13" i="32"/>
  <c r="H11" i="32"/>
  <c r="H13" i="32"/>
  <c r="AN10" i="32"/>
  <c r="AO9" i="32"/>
  <c r="AN8" i="32"/>
  <c r="P13" i="32" l="1"/>
  <c r="H15" i="32"/>
  <c r="P15" i="32" s="1"/>
  <c r="J11" i="32"/>
  <c r="P11" i="32" s="1"/>
  <c r="I21" i="32"/>
  <c r="I8" i="32" s="1"/>
  <c r="AO8" i="32"/>
  <c r="AO10" i="32"/>
  <c r="AP9" i="32"/>
  <c r="AQ9" i="32" l="1"/>
  <c r="AP8" i="32"/>
  <c r="AP10" i="32"/>
  <c r="AQ8" i="32" l="1"/>
  <c r="AQ10" i="32"/>
  <c r="AR9" i="32"/>
  <c r="G19" i="32" l="1"/>
  <c r="AR8" i="32"/>
  <c r="AR10" i="32"/>
  <c r="AS9" i="32"/>
  <c r="J17" i="32" s="1"/>
  <c r="J8" i="32" s="1"/>
  <c r="AS10" i="32" l="1"/>
  <c r="AS8" i="32"/>
  <c r="AT9" i="32"/>
  <c r="H21" i="32" s="1"/>
  <c r="P21" i="32" s="1"/>
  <c r="AT10" i="32" l="1"/>
  <c r="AU9" i="32"/>
  <c r="H19" i="32" s="1"/>
  <c r="P19" i="32" s="1"/>
  <c r="AT8" i="32"/>
  <c r="G8" i="32"/>
  <c r="AU8" i="32" l="1"/>
  <c r="AU10" i="32"/>
  <c r="AV9" i="32"/>
  <c r="H17" i="32" s="1"/>
  <c r="P17" i="32" s="1"/>
  <c r="AW9" i="32" l="1"/>
  <c r="AV8" i="32"/>
  <c r="AV10" i="32"/>
  <c r="AW8" i="32" l="1"/>
  <c r="AX9" i="32"/>
  <c r="AW10" i="32"/>
  <c r="AY9" i="32" l="1"/>
  <c r="AX8" i="32"/>
  <c r="AX10" i="32"/>
  <c r="AY8" i="32" l="1"/>
  <c r="AY10" i="32"/>
  <c r="AZ9" i="32"/>
  <c r="H23" i="32" s="1"/>
  <c r="P23" i="32" l="1"/>
  <c r="H8" i="32"/>
  <c r="AZ10" i="32"/>
  <c r="AZ8" i="32"/>
  <c r="BA9" i="32"/>
  <c r="K3" i="32" l="1"/>
  <c r="J3" i="32"/>
  <c r="I3" i="32"/>
  <c r="H3" i="32"/>
  <c r="G3" i="32"/>
  <c r="F3" i="32"/>
  <c r="BA10" i="32"/>
  <c r="BB9" i="32"/>
  <c r="BA8" i="32"/>
  <c r="BB10" i="32" l="1"/>
  <c r="BB8" i="32"/>
  <c r="BC9" i="32"/>
  <c r="BC8" i="32" l="1"/>
  <c r="BC10" i="32"/>
  <c r="BD9" i="32"/>
  <c r="BE9" i="32" l="1"/>
  <c r="BD8" i="32"/>
  <c r="BD10" i="32"/>
  <c r="BF9" i="32" l="1"/>
  <c r="BE10" i="32"/>
  <c r="BE8" i="32"/>
  <c r="BF8" i="32" l="1"/>
  <c r="BG9" i="32"/>
  <c r="BF10" i="32"/>
  <c r="BH9" i="32" l="1"/>
  <c r="BG10" i="32"/>
  <c r="BG8" i="32"/>
  <c r="BI9" i="32" l="1"/>
  <c r="BH8" i="32"/>
  <c r="BH10" i="32"/>
  <c r="BI8" i="32" l="1"/>
  <c r="BJ9" i="32"/>
  <c r="BI10" i="32"/>
  <c r="BJ8" i="32" l="1"/>
  <c r="BK9" i="32"/>
  <c r="BJ10" i="32"/>
  <c r="BL9" i="32" l="1"/>
  <c r="BK8" i="32"/>
  <c r="BK10" i="32"/>
  <c r="BL8" i="32" l="1"/>
  <c r="BL10" i="32"/>
  <c r="BM9" i="32"/>
  <c r="BM10" i="32" l="1"/>
  <c r="BM8" i="32"/>
  <c r="BN9" i="32"/>
  <c r="BN10" i="32" l="1"/>
  <c r="BO9" i="32"/>
  <c r="BN8" i="32"/>
  <c r="BO8" i="32" l="1"/>
  <c r="BO10" i="32"/>
  <c r="BP9" i="32"/>
  <c r="BP10" i="32" l="1"/>
  <c r="BP8" i="32"/>
  <c r="BQ9" i="32"/>
  <c r="BQ8" i="32" l="1"/>
  <c r="BR9" i="32"/>
  <c r="BQ10" i="32"/>
  <c r="BR8" i="32" l="1"/>
  <c r="BS9" i="32"/>
  <c r="BR10" i="32"/>
  <c r="BT9" i="32" l="1"/>
  <c r="BS8" i="32"/>
  <c r="BS10" i="32"/>
  <c r="BT10" i="32" l="1"/>
  <c r="BU9" i="32"/>
  <c r="BT8" i="32"/>
  <c r="BV9" i="32" l="1"/>
  <c r="BU10" i="32"/>
  <c r="BU8" i="32"/>
  <c r="BV8" i="32" l="1"/>
  <c r="BW9" i="32"/>
  <c r="BV10" i="32"/>
  <c r="BX9" i="32" l="1"/>
  <c r="BW10" i="32"/>
  <c r="BW8" i="32"/>
  <c r="BX8" i="32" l="1"/>
  <c r="BY9" i="32"/>
  <c r="BX10" i="32"/>
  <c r="BY10" i="32" l="1"/>
  <c r="BY8" i="32"/>
  <c r="BZ9" i="32"/>
  <c r="CA9" i="32" l="1"/>
  <c r="BZ8" i="32"/>
  <c r="BZ10" i="32"/>
  <c r="CA8" i="32" l="1"/>
  <c r="CA10" i="32"/>
  <c r="CB9" i="32"/>
  <c r="CB10" i="32" l="1"/>
  <c r="CC9" i="32"/>
  <c r="CB8" i="32"/>
  <c r="CC10" i="32" l="1"/>
  <c r="CC8" i="32"/>
  <c r="CD9" i="32"/>
  <c r="CD8" i="32" l="1"/>
  <c r="CD10" i="32"/>
  <c r="CE9" i="32"/>
  <c r="CF9" i="32" l="1"/>
  <c r="CE8" i="32"/>
  <c r="CE10" i="32"/>
  <c r="CG9" i="32" l="1"/>
  <c r="CF10" i="32"/>
  <c r="CF8" i="32"/>
  <c r="CG10" i="32" l="1"/>
  <c r="CG8" i="32"/>
</calcChain>
</file>

<file path=xl/comments1.xml><?xml version="1.0" encoding="utf-8"?>
<comments xmlns="http://schemas.openxmlformats.org/spreadsheetml/2006/main">
  <authors>
    <author>HOANG TUAN VINH</author>
  </authors>
  <commentList>
    <comment ref="Q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<sst xmlns="http://schemas.openxmlformats.org/spreadsheetml/2006/main" count="91" uniqueCount="72">
  <si>
    <t>○</t>
    <phoneticPr fontId="4"/>
  </si>
  <si>
    <t>100%</t>
    <phoneticPr fontId="4"/>
  </si>
  <si>
    <t>No</t>
    <phoneticPr fontId="4"/>
  </si>
  <si>
    <t>△</t>
    <phoneticPr fontId="4"/>
  </si>
  <si>
    <t>Task/Function</t>
    <phoneticPr fontId="4"/>
  </si>
  <si>
    <t>Person</t>
    <phoneticPr fontId="4"/>
  </si>
  <si>
    <t>Hours</t>
    <phoneticPr fontId="4"/>
  </si>
  <si>
    <t>Days</t>
    <phoneticPr fontId="4"/>
  </si>
  <si>
    <t>Progress</t>
    <phoneticPr fontId="4"/>
  </si>
  <si>
    <t>Creator:</t>
    <phoneticPr fontId="4"/>
  </si>
  <si>
    <t>Plan</t>
    <phoneticPr fontId="4"/>
  </si>
  <si>
    <t>Current Date</t>
    <phoneticPr fontId="4"/>
  </si>
  <si>
    <t>Done</t>
    <phoneticPr fontId="4"/>
  </si>
  <si>
    <t>Note</t>
    <phoneticPr fontId="4"/>
  </si>
  <si>
    <t>Day</t>
    <phoneticPr fontId="4"/>
  </si>
  <si>
    <t>Note</t>
    <phoneticPr fontId="4"/>
  </si>
  <si>
    <t>Open</t>
    <phoneticPr fontId="4"/>
  </si>
  <si>
    <t>Update:</t>
  </si>
  <si>
    <t>Actual</t>
    <phoneticPr fontId="4"/>
  </si>
  <si>
    <t>Screen No</t>
    <phoneticPr fontId="4"/>
  </si>
  <si>
    <t>0-99%</t>
    <phoneticPr fontId="4"/>
  </si>
  <si>
    <t>cong viec da hoan thanh 100%</t>
    <phoneticPr fontId="4"/>
  </si>
  <si>
    <t>cong viec da bi over deadline</t>
    <phoneticPr fontId="4"/>
  </si>
  <si>
    <t>Cong viec dang thuc hien (dung nhu plan)</t>
    <phoneticPr fontId="4"/>
  </si>
  <si>
    <t>cong viec chua start</t>
    <phoneticPr fontId="4"/>
  </si>
  <si>
    <t>Chu y:</t>
    <phoneticPr fontId="4"/>
  </si>
  <si>
    <t>Nhung cell khong duoc phep input (chuong trinh se bao loi khi co tinh change gia tri)</t>
    <phoneticPr fontId="4"/>
  </si>
  <si>
    <t>thi khong can phai input ma chuong trinh tu dong tinh toan va fill ket qua ra</t>
    <phoneticPr fontId="4"/>
  </si>
  <si>
    <t>★</t>
    <phoneticPr fontId="4"/>
  </si>
  <si>
    <t>◇</t>
    <phoneticPr fontId="4"/>
  </si>
  <si>
    <r>
      <rPr>
        <b/>
        <sz val="12"/>
        <color indexed="30"/>
        <rFont val="ＭＳ Ｐゴシック"/>
        <family val="3"/>
        <charset val="128"/>
      </rPr>
      <t>GMO</t>
    </r>
    <r>
      <rPr>
        <b/>
        <sz val="12"/>
        <rFont val="ＭＳ Ｐゴシック"/>
        <family val="3"/>
        <charset val="128"/>
      </rPr>
      <t xml:space="preserve"> RUNSYSTEM CORPORATION</t>
    </r>
    <phoneticPr fontId="4"/>
  </si>
  <si>
    <t>Cost Plan</t>
    <phoneticPr fontId="4"/>
  </si>
  <si>
    <t>Cost Actual</t>
    <phoneticPr fontId="4"/>
  </si>
  <si>
    <t>Plan</t>
    <phoneticPr fontId="4"/>
  </si>
  <si>
    <t>Actual</t>
    <phoneticPr fontId="4"/>
  </si>
  <si>
    <t>Start</t>
    <phoneticPr fontId="4"/>
  </si>
  <si>
    <t>Finish</t>
    <phoneticPr fontId="4"/>
  </si>
  <si>
    <t>Summary Information</t>
    <phoneticPr fontId="4"/>
  </si>
  <si>
    <t>独立記念日</t>
    <rPh sb="0" eb="2">
      <t>ドクリツ</t>
    </rPh>
    <rPh sb="2" eb="5">
      <t>キネンビ</t>
    </rPh>
    <phoneticPr fontId="4"/>
  </si>
  <si>
    <t>△</t>
    <phoneticPr fontId="4"/>
  </si>
  <si>
    <t>Saturday</t>
    <phoneticPr fontId="4"/>
  </si>
  <si>
    <t>Sunday, Holiday</t>
    <phoneticPr fontId="4"/>
  </si>
  <si>
    <t>◇</t>
    <phoneticPr fontId="4"/>
  </si>
  <si>
    <t>Not yet</t>
    <phoneticPr fontId="4"/>
  </si>
  <si>
    <t>Screen Name</t>
    <phoneticPr fontId="4"/>
  </si>
  <si>
    <t>▲</t>
    <phoneticPr fontId="4"/>
  </si>
  <si>
    <t>Total</t>
    <phoneticPr fontId="4"/>
  </si>
  <si>
    <t>Done</t>
    <phoneticPr fontId="4"/>
  </si>
  <si>
    <t>Open</t>
    <phoneticPr fontId="4"/>
  </si>
  <si>
    <t>Start Over</t>
    <phoneticPr fontId="4"/>
  </si>
  <si>
    <t>Finish Over</t>
    <phoneticPr fontId="4"/>
  </si>
  <si>
    <t>start over</t>
    <phoneticPr fontId="4"/>
  </si>
  <si>
    <t>finish over</t>
    <phoneticPr fontId="4"/>
  </si>
  <si>
    <t>No.</t>
    <phoneticPr fontId="4"/>
  </si>
  <si>
    <t>Holidays</t>
    <phoneticPr fontId="4"/>
  </si>
  <si>
    <t>Not Open</t>
    <phoneticPr fontId="4"/>
  </si>
  <si>
    <t>年始</t>
  </si>
  <si>
    <t>ベトナムお正月</t>
    <rPh sb="5" eb="7">
      <t>ショウガツ</t>
    </rPh>
    <phoneticPr fontId="4"/>
  </si>
  <si>
    <t>TueTC</t>
  </si>
  <si>
    <t>HaiPT</t>
  </si>
  <si>
    <t>Create enviroment</t>
  </si>
  <si>
    <t>Login page</t>
  </si>
  <si>
    <t>System admin page</t>
  </si>
  <si>
    <t>BangHH</t>
  </si>
  <si>
    <t>Sub admin page</t>
  </si>
  <si>
    <t>School admin page</t>
  </si>
  <si>
    <t>Page profile&amp; edit profile</t>
  </si>
  <si>
    <t>Teacher page</t>
  </si>
  <si>
    <t>Pupil page</t>
  </si>
  <si>
    <t>Test</t>
  </si>
  <si>
    <t>All</t>
  </si>
  <si>
    <t>KidISO Project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</si>
</sst>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yyyy/mm/dd"/>
    <numFmt numFmtId="170" formatCode="0_);[Red]\(0\)"/>
    <numFmt numFmtId="171" formatCode="0_ "/>
  </numFmts>
  <fonts count="15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b/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color indexed="3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7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7" fillId="0" borderId="0"/>
  </cellStyleXfs>
  <cellXfs count="172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Border="1">
      <alignment vertical="center"/>
    </xf>
    <xf numFmtId="0" fontId="6" fillId="0" borderId="3" xfId="0" applyFont="1" applyBorder="1">
      <alignment vertical="center"/>
    </xf>
    <xf numFmtId="0" fontId="5" fillId="0" borderId="3" xfId="0" applyFont="1" applyBorder="1">
      <alignment vertical="center"/>
    </xf>
    <xf numFmtId="0" fontId="6" fillId="0" borderId="3" xfId="0" applyFont="1" applyBorder="1" applyAlignment="1">
      <alignment horizontal="right" vertical="center"/>
    </xf>
    <xf numFmtId="0" fontId="5" fillId="0" borderId="4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2" borderId="5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9" fillId="0" borderId="0" xfId="0" applyFont="1">
      <alignment vertical="center"/>
    </xf>
    <xf numFmtId="0" fontId="5" fillId="0" borderId="0" xfId="0" applyNumberFormat="1" applyFont="1" applyAlignment="1">
      <alignment horizontal="right" vertical="center"/>
    </xf>
    <xf numFmtId="0" fontId="5" fillId="0" borderId="3" xfId="0" applyNumberFormat="1" applyFont="1" applyBorder="1" applyAlignment="1">
      <alignment horizontal="right" vertical="center"/>
    </xf>
    <xf numFmtId="0" fontId="5" fillId="0" borderId="4" xfId="0" applyNumberFormat="1" applyFont="1" applyBorder="1" applyAlignment="1">
      <alignment horizontal="right" vertical="center"/>
    </xf>
    <xf numFmtId="0" fontId="5" fillId="4" borderId="6" xfId="0" applyNumberFormat="1" applyFont="1" applyFill="1" applyBorder="1" applyAlignment="1">
      <alignment horizontal="center" vertical="center"/>
    </xf>
    <xf numFmtId="0" fontId="5" fillId="4" borderId="7" xfId="0" applyNumberFormat="1" applyFont="1" applyFill="1" applyBorder="1" applyAlignment="1">
      <alignment horizontal="center" vertical="center"/>
    </xf>
    <xf numFmtId="166" fontId="5" fillId="5" borderId="9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9" fillId="0" borderId="0" xfId="0" applyFont="1" applyFill="1">
      <alignment vertical="center"/>
    </xf>
    <xf numFmtId="0" fontId="5" fillId="6" borderId="12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Protection="1">
      <alignment vertical="center"/>
      <protection locked="0"/>
    </xf>
    <xf numFmtId="165" fontId="5" fillId="5" borderId="8" xfId="0" applyNumberFormat="1" applyFont="1" applyFill="1" applyBorder="1" applyAlignment="1" applyProtection="1">
      <alignment horizontal="center" vertical="center"/>
      <protection locked="0"/>
    </xf>
    <xf numFmtId="14" fontId="6" fillId="0" borderId="0" xfId="0" quotePrefix="1" applyNumberFormat="1" applyFont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168" fontId="5" fillId="13" borderId="17" xfId="0" applyNumberFormat="1" applyFont="1" applyFill="1" applyBorder="1">
      <alignment vertical="center"/>
    </xf>
    <xf numFmtId="168" fontId="6" fillId="13" borderId="18" xfId="0" applyNumberFormat="1" applyFont="1" applyFill="1" applyBorder="1" applyAlignment="1">
      <alignment horizontal="right" vertical="center"/>
    </xf>
    <xf numFmtId="0" fontId="5" fillId="0" borderId="0" xfId="0" applyFont="1" applyProtection="1">
      <alignment vertical="center"/>
      <protection locked="0"/>
    </xf>
    <xf numFmtId="0" fontId="5" fillId="0" borderId="0" xfId="0" applyNumberFormat="1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Protection="1">
      <alignment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12" fillId="0" borderId="0" xfId="0" applyFont="1">
      <alignment vertical="center"/>
    </xf>
    <xf numFmtId="0" fontId="12" fillId="0" borderId="0" xfId="0" applyFont="1" applyAlignment="1">
      <alignment horizontal="right" vertical="center"/>
    </xf>
    <xf numFmtId="0" fontId="12" fillId="0" borderId="3" xfId="0" applyFont="1" applyBorder="1">
      <alignment vertical="center"/>
    </xf>
    <xf numFmtId="14" fontId="12" fillId="0" borderId="0" xfId="0" quotePrefix="1" applyNumberFormat="1" applyFont="1">
      <alignment vertical="center"/>
    </xf>
    <xf numFmtId="0" fontId="12" fillId="6" borderId="10" xfId="0" applyNumberFormat="1" applyFont="1" applyFill="1" applyBorder="1" applyAlignment="1">
      <alignment horizontal="left" vertical="center"/>
    </xf>
    <xf numFmtId="165" fontId="12" fillId="5" borderId="8" xfId="0" applyNumberFormat="1" applyFont="1" applyFill="1" applyBorder="1" applyAlignment="1">
      <alignment horizontal="center" vertical="center"/>
    </xf>
    <xf numFmtId="166" fontId="12" fillId="5" borderId="9" xfId="0" applyNumberFormat="1" applyFont="1" applyFill="1" applyBorder="1" applyAlignment="1">
      <alignment horizontal="center" vertical="center"/>
    </xf>
    <xf numFmtId="170" fontId="5" fillId="7" borderId="12" xfId="0" applyNumberFormat="1" applyFont="1" applyFill="1" applyBorder="1" applyAlignment="1" applyProtection="1">
      <alignment horizontal="center" vertical="center"/>
      <protection locked="0"/>
    </xf>
    <xf numFmtId="170" fontId="12" fillId="7" borderId="12" xfId="0" applyNumberFormat="1" applyFont="1" applyFill="1" applyBorder="1" applyAlignment="1" applyProtection="1">
      <alignment horizontal="center" vertical="center"/>
      <protection locked="0"/>
    </xf>
    <xf numFmtId="170" fontId="5" fillId="7" borderId="9" xfId="0" applyNumberFormat="1" applyFont="1" applyFill="1" applyBorder="1" applyAlignment="1" applyProtection="1">
      <alignment horizontal="center" vertical="center"/>
      <protection locked="0"/>
    </xf>
    <xf numFmtId="170" fontId="12" fillId="7" borderId="9" xfId="0" applyNumberFormat="1" applyFont="1" applyFill="1" applyBorder="1" applyAlignment="1" applyProtection="1">
      <alignment horizontal="center" vertical="center"/>
      <protection locked="0"/>
    </xf>
    <xf numFmtId="0" fontId="5" fillId="15" borderId="5" xfId="0" applyFont="1" applyFill="1" applyBorder="1" applyAlignment="1">
      <alignment horizontal="center" vertical="center"/>
    </xf>
    <xf numFmtId="0" fontId="5" fillId="17" borderId="5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3" fillId="16" borderId="5" xfId="0" applyFont="1" applyFill="1" applyBorder="1" applyAlignment="1">
      <alignment horizontal="center" vertical="center"/>
    </xf>
    <xf numFmtId="0" fontId="5" fillId="18" borderId="5" xfId="0" applyFont="1" applyFill="1" applyBorder="1">
      <alignment vertical="center"/>
    </xf>
    <xf numFmtId="0" fontId="5" fillId="19" borderId="5" xfId="0" applyFont="1" applyFill="1" applyBorder="1">
      <alignment vertical="center"/>
    </xf>
    <xf numFmtId="0" fontId="9" fillId="0" borderId="55" xfId="0" applyFont="1" applyBorder="1">
      <alignment vertical="center"/>
    </xf>
    <xf numFmtId="0" fontId="9" fillId="0" borderId="56" xfId="0" applyFont="1" applyBorder="1">
      <alignment vertical="center"/>
    </xf>
    <xf numFmtId="0" fontId="9" fillId="0" borderId="23" xfId="0" applyFont="1" applyBorder="1">
      <alignment vertical="center"/>
    </xf>
    <xf numFmtId="0" fontId="9" fillId="0" borderId="45" xfId="0" applyFont="1" applyBorder="1">
      <alignment vertical="center"/>
    </xf>
    <xf numFmtId="0" fontId="9" fillId="0" borderId="0" xfId="0" applyFont="1" applyBorder="1">
      <alignment vertical="center"/>
    </xf>
    <xf numFmtId="14" fontId="5" fillId="0" borderId="0" xfId="0" quotePrefix="1" applyNumberFormat="1" applyFont="1" applyBorder="1">
      <alignment vertical="center"/>
    </xf>
    <xf numFmtId="0" fontId="9" fillId="0" borderId="0" xfId="0" applyFont="1" applyFill="1" applyBorder="1">
      <alignment vertical="center"/>
    </xf>
    <xf numFmtId="0" fontId="9" fillId="0" borderId="46" xfId="0" applyFont="1" applyBorder="1">
      <alignment vertical="center"/>
    </xf>
    <xf numFmtId="0" fontId="9" fillId="0" borderId="45" xfId="0" applyFont="1" applyFill="1" applyBorder="1">
      <alignment vertical="center"/>
    </xf>
    <xf numFmtId="14" fontId="5" fillId="0" borderId="0" xfId="0" quotePrefix="1" applyNumberFormat="1" applyFont="1" applyFill="1" applyBorder="1">
      <alignment vertical="center"/>
    </xf>
    <xf numFmtId="0" fontId="5" fillId="0" borderId="46" xfId="0" applyFont="1" applyFill="1" applyBorder="1">
      <alignment vertical="center"/>
    </xf>
    <xf numFmtId="9" fontId="5" fillId="0" borderId="0" xfId="0" quotePrefix="1" applyNumberFormat="1" applyFont="1" applyBorder="1">
      <alignment vertical="center"/>
    </xf>
    <xf numFmtId="0" fontId="5" fillId="0" borderId="47" xfId="0" applyFont="1" applyFill="1" applyBorder="1">
      <alignment vertical="center"/>
    </xf>
    <xf numFmtId="0" fontId="5" fillId="0" borderId="11" xfId="0" applyFont="1" applyFill="1" applyBorder="1">
      <alignment vertical="center"/>
    </xf>
    <xf numFmtId="0" fontId="9" fillId="0" borderId="11" xfId="0" applyFont="1" applyBorder="1">
      <alignment vertical="center"/>
    </xf>
    <xf numFmtId="0" fontId="5" fillId="0" borderId="48" xfId="0" applyFont="1" applyFill="1" applyBorder="1">
      <alignment vertical="center"/>
    </xf>
    <xf numFmtId="0" fontId="6" fillId="0" borderId="0" xfId="0" applyFont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horizontal="right" vertical="center"/>
      <protection locked="0"/>
    </xf>
    <xf numFmtId="0" fontId="14" fillId="12" borderId="5" xfId="0" applyFont="1" applyFill="1" applyBorder="1" applyAlignment="1">
      <alignment horizontal="center" vertical="center"/>
    </xf>
    <xf numFmtId="169" fontId="14" fillId="12" borderId="5" xfId="0" applyNumberFormat="1" applyFont="1" applyFill="1" applyBorder="1" applyAlignment="1">
      <alignment horizontal="center" vertical="center"/>
    </xf>
    <xf numFmtId="0" fontId="9" fillId="20" borderId="0" xfId="0" applyFont="1" applyFill="1">
      <alignment vertical="center"/>
    </xf>
    <xf numFmtId="0" fontId="9" fillId="0" borderId="5" xfId="0" applyFont="1" applyFill="1" applyBorder="1">
      <alignment vertical="center"/>
    </xf>
    <xf numFmtId="169" fontId="9" fillId="0" borderId="5" xfId="0" applyNumberFormat="1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Protection="1">
      <alignment vertical="center"/>
      <protection locked="0"/>
    </xf>
    <xf numFmtId="0" fontId="9" fillId="0" borderId="5" xfId="0" applyFont="1" applyFill="1" applyBorder="1" applyAlignment="1" applyProtection="1">
      <alignment horizontal="center" vertical="center"/>
      <protection locked="0"/>
    </xf>
    <xf numFmtId="14" fontId="6" fillId="12" borderId="5" xfId="0" applyNumberFormat="1" applyFont="1" applyFill="1" applyBorder="1" applyAlignment="1">
      <alignment horizontal="center" vertical="center"/>
    </xf>
    <xf numFmtId="0" fontId="6" fillId="12" borderId="5" xfId="0" applyFont="1" applyFill="1" applyBorder="1" applyAlignment="1" applyProtection="1">
      <alignment horizontal="center" vertical="center"/>
    </xf>
    <xf numFmtId="14" fontId="6" fillId="12" borderId="5" xfId="0" quotePrefix="1" applyNumberFormat="1" applyFont="1" applyFill="1" applyBorder="1" applyAlignment="1" applyProtection="1">
      <alignment horizontal="center" vertical="center"/>
    </xf>
    <xf numFmtId="0" fontId="6" fillId="14" borderId="5" xfId="0" applyNumberFormat="1" applyFont="1" applyFill="1" applyBorder="1" applyAlignment="1" applyProtection="1">
      <alignment horizontal="center" vertical="center"/>
    </xf>
    <xf numFmtId="171" fontId="6" fillId="0" borderId="5" xfId="0" applyNumberFormat="1" applyFont="1" applyBorder="1" applyAlignment="1" applyProtection="1">
      <alignment horizontal="center" vertical="center"/>
    </xf>
    <xf numFmtId="0" fontId="5" fillId="0" borderId="50" xfId="0" applyFont="1" applyBorder="1" applyAlignment="1" applyProtection="1">
      <alignment horizontal="left" vertical="center"/>
      <protection locked="0"/>
    </xf>
    <xf numFmtId="0" fontId="6" fillId="14" borderId="17" xfId="0" applyNumberFormat="1" applyFont="1" applyFill="1" applyBorder="1" applyAlignment="1" applyProtection="1">
      <alignment horizontal="center" vertical="center"/>
    </xf>
    <xf numFmtId="0" fontId="6" fillId="14" borderId="18" xfId="0" applyNumberFormat="1" applyFont="1" applyFill="1" applyBorder="1" applyAlignment="1" applyProtection="1">
      <alignment horizontal="center" vertical="center"/>
    </xf>
    <xf numFmtId="171" fontId="6" fillId="0" borderId="17" xfId="0" applyNumberFormat="1" applyFont="1" applyBorder="1" applyAlignment="1" applyProtection="1">
      <alignment horizontal="center" vertical="center"/>
    </xf>
    <xf numFmtId="171" fontId="6" fillId="0" borderId="18" xfId="0" applyNumberFormat="1" applyFont="1" applyBorder="1" applyAlignment="1" applyProtection="1">
      <alignment horizontal="center" vertical="center"/>
    </xf>
    <xf numFmtId="14" fontId="6" fillId="0" borderId="0" xfId="0" quotePrefix="1" applyNumberFormat="1" applyFont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49" fontId="5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5" fillId="0" borderId="35" xfId="0" applyFont="1" applyFill="1" applyBorder="1" applyAlignment="1" applyProtection="1">
      <alignment horizontal="left" vertical="center" wrapText="1"/>
      <protection locked="0"/>
    </xf>
    <xf numFmtId="0" fontId="5" fillId="0" borderId="36" xfId="0" applyFont="1" applyFill="1" applyBorder="1" applyAlignment="1" applyProtection="1">
      <alignment horizontal="left" vertical="center" wrapText="1"/>
      <protection locked="0"/>
    </xf>
    <xf numFmtId="0" fontId="5" fillId="0" borderId="25" xfId="0" applyFont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6" fillId="12" borderId="5" xfId="0" applyNumberFormat="1" applyFont="1" applyFill="1" applyBorder="1" applyAlignment="1">
      <alignment horizontal="right" vertical="center"/>
    </xf>
    <xf numFmtId="0" fontId="6" fillId="12" borderId="17" xfId="0" applyNumberFormat="1" applyFont="1" applyFill="1" applyBorder="1" applyAlignment="1">
      <alignment horizontal="right" vertical="center"/>
    </xf>
    <xf numFmtId="14" fontId="5" fillId="0" borderId="25" xfId="0" applyNumberFormat="1" applyFont="1" applyBorder="1" applyAlignment="1">
      <alignment horizontal="center" vertical="center"/>
    </xf>
    <xf numFmtId="14" fontId="5" fillId="0" borderId="26" xfId="0" applyNumberFormat="1" applyFont="1" applyBorder="1" applyAlignment="1">
      <alignment horizontal="center" vertical="center"/>
    </xf>
    <xf numFmtId="0" fontId="5" fillId="0" borderId="27" xfId="0" applyNumberFormat="1" applyFont="1" applyBorder="1" applyAlignment="1">
      <alignment horizontal="right" vertical="center"/>
    </xf>
    <xf numFmtId="0" fontId="5" fillId="0" borderId="28" xfId="0" applyNumberFormat="1" applyFont="1" applyBorder="1" applyAlignment="1">
      <alignment horizontal="right" vertical="center"/>
    </xf>
    <xf numFmtId="0" fontId="5" fillId="0" borderId="29" xfId="0" applyNumberFormat="1" applyFont="1" applyBorder="1" applyAlignment="1">
      <alignment horizontal="right" vertical="center"/>
    </xf>
    <xf numFmtId="0" fontId="5" fillId="0" borderId="30" xfId="0" applyNumberFormat="1" applyFont="1" applyBorder="1" applyAlignment="1">
      <alignment horizontal="right" vertical="center"/>
    </xf>
    <xf numFmtId="167" fontId="5" fillId="0" borderId="31" xfId="0" applyNumberFormat="1" applyFont="1" applyFill="1" applyBorder="1" applyAlignment="1" applyProtection="1">
      <alignment horizontal="right" vertical="center"/>
      <protection locked="0"/>
    </xf>
    <xf numFmtId="167" fontId="5" fillId="0" borderId="32" xfId="0" applyNumberFormat="1" applyFont="1" applyFill="1" applyBorder="1" applyAlignment="1" applyProtection="1">
      <alignment horizontal="right" vertical="center"/>
      <protection locked="0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8" borderId="5" xfId="0" applyFont="1" applyFill="1" applyBorder="1" applyAlignment="1" applyProtection="1">
      <alignment horizontal="center" vertical="center"/>
      <protection locked="0"/>
    </xf>
    <xf numFmtId="0" fontId="5" fillId="4" borderId="37" xfId="0" applyFont="1" applyFill="1" applyBorder="1" applyAlignment="1" applyProtection="1">
      <alignment horizontal="center" vertical="center"/>
      <protection locked="0"/>
    </xf>
    <xf numFmtId="0" fontId="5" fillId="4" borderId="38" xfId="0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 wrapText="1"/>
      <protection locked="0"/>
    </xf>
    <xf numFmtId="0" fontId="5" fillId="4" borderId="40" xfId="0" applyFont="1" applyFill="1" applyBorder="1" applyAlignment="1" applyProtection="1">
      <alignment horizontal="center" vertical="center" wrapText="1"/>
      <protection locked="0"/>
    </xf>
    <xf numFmtId="0" fontId="5" fillId="4" borderId="37" xfId="0" applyFont="1" applyFill="1" applyBorder="1" applyAlignment="1" applyProtection="1">
      <alignment horizontal="center" vertical="center" wrapText="1"/>
      <protection locked="0"/>
    </xf>
    <xf numFmtId="0" fontId="5" fillId="4" borderId="38" xfId="0" applyFont="1" applyFill="1" applyBorder="1" applyAlignment="1" applyProtection="1">
      <alignment horizontal="center" vertical="center" wrapText="1"/>
      <protection locked="0"/>
    </xf>
    <xf numFmtId="0" fontId="5" fillId="4" borderId="0" xfId="0" applyFont="1" applyFill="1" applyBorder="1" applyAlignment="1" applyProtection="1">
      <alignment horizontal="center" vertical="center"/>
      <protection locked="0"/>
    </xf>
    <xf numFmtId="0" fontId="5" fillId="4" borderId="11" xfId="0" applyFont="1" applyFill="1" applyBorder="1" applyAlignment="1" applyProtection="1">
      <alignment horizontal="center" vertical="center"/>
      <protection locked="0"/>
    </xf>
    <xf numFmtId="0" fontId="5" fillId="4" borderId="41" xfId="0" applyFont="1" applyFill="1" applyBorder="1" applyAlignment="1" applyProtection="1">
      <alignment horizontal="center" vertical="center"/>
      <protection locked="0"/>
    </xf>
    <xf numFmtId="0" fontId="5" fillId="4" borderId="42" xfId="0" applyFont="1" applyFill="1" applyBorder="1" applyAlignment="1" applyProtection="1">
      <alignment horizontal="center" vertical="center"/>
      <protection locked="0"/>
    </xf>
    <xf numFmtId="0" fontId="5" fillId="4" borderId="43" xfId="0" applyNumberFormat="1" applyFont="1" applyFill="1" applyBorder="1" applyAlignment="1">
      <alignment horizontal="center" vertical="center"/>
    </xf>
    <xf numFmtId="0" fontId="5" fillId="4" borderId="44" xfId="0" applyNumberFormat="1" applyFont="1" applyFill="1" applyBorder="1" applyAlignment="1">
      <alignment horizontal="center" vertical="center"/>
    </xf>
    <xf numFmtId="0" fontId="5" fillId="4" borderId="45" xfId="0" applyFont="1" applyFill="1" applyBorder="1" applyAlignment="1">
      <alignment horizontal="center" vertical="center"/>
    </xf>
    <xf numFmtId="0" fontId="5" fillId="4" borderId="46" xfId="0" applyFont="1" applyFill="1" applyBorder="1" applyAlignment="1">
      <alignment horizontal="center" vertical="center"/>
    </xf>
    <xf numFmtId="0" fontId="5" fillId="4" borderId="47" xfId="0" applyFont="1" applyFill="1" applyBorder="1" applyAlignment="1">
      <alignment horizontal="center" vertical="center"/>
    </xf>
    <xf numFmtId="0" fontId="5" fillId="4" borderId="48" xfId="0" applyFont="1" applyFill="1" applyBorder="1" applyAlignment="1">
      <alignment horizontal="center" vertical="center"/>
    </xf>
    <xf numFmtId="0" fontId="5" fillId="4" borderId="49" xfId="0" applyNumberFormat="1" applyFont="1" applyFill="1" applyBorder="1" applyAlignment="1">
      <alignment horizontal="center" vertical="center"/>
    </xf>
    <xf numFmtId="0" fontId="5" fillId="0" borderId="55" xfId="0" applyFont="1" applyBorder="1" applyAlignment="1" applyProtection="1">
      <alignment horizontal="left" vertical="center"/>
      <protection locked="0"/>
    </xf>
    <xf numFmtId="0" fontId="5" fillId="0" borderId="56" xfId="0" applyFont="1" applyBorder="1" applyAlignment="1" applyProtection="1">
      <alignment horizontal="left" vertical="center"/>
      <protection locked="0"/>
    </xf>
    <xf numFmtId="0" fontId="5" fillId="0" borderId="23" xfId="0" applyFont="1" applyBorder="1" applyAlignment="1" applyProtection="1">
      <alignment horizontal="left" vertical="center"/>
      <protection locked="0"/>
    </xf>
    <xf numFmtId="0" fontId="5" fillId="0" borderId="47" xfId="0" applyFont="1" applyBorder="1" applyAlignment="1" applyProtection="1">
      <alignment horizontal="left" vertical="center"/>
      <protection locked="0"/>
    </xf>
    <xf numFmtId="0" fontId="5" fillId="0" borderId="11" xfId="0" applyFont="1" applyBorder="1" applyAlignment="1" applyProtection="1">
      <alignment horizontal="left" vertical="center"/>
      <protection locked="0"/>
    </xf>
    <xf numFmtId="0" fontId="5" fillId="0" borderId="48" xfId="0" applyFont="1" applyBorder="1" applyAlignment="1" applyProtection="1">
      <alignment horizontal="left" vertical="center"/>
      <protection locked="0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6" fillId="12" borderId="17" xfId="0" applyFont="1" applyFill="1" applyBorder="1" applyAlignment="1" applyProtection="1">
      <alignment horizontal="center" vertical="center"/>
      <protection locked="0"/>
    </xf>
    <xf numFmtId="0" fontId="6" fillId="12" borderId="24" xfId="0" applyFont="1" applyFill="1" applyBorder="1" applyAlignment="1" applyProtection="1">
      <alignment horizontal="center" vertical="center"/>
      <protection locked="0"/>
    </xf>
    <xf numFmtId="0" fontId="6" fillId="12" borderId="18" xfId="0" applyFont="1" applyFill="1" applyBorder="1" applyAlignment="1" applyProtection="1">
      <alignment horizontal="center" vertical="center"/>
      <protection locked="0"/>
    </xf>
    <xf numFmtId="0" fontId="14" fillId="12" borderId="17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4" fillId="12" borderId="18" xfId="0" applyFont="1" applyFill="1" applyBorder="1" applyAlignment="1">
      <alignment horizontal="center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9" borderId="53" xfId="0" applyFill="1" applyBorder="1" applyAlignment="1">
      <alignment horizontal="right" vertical="center"/>
    </xf>
    <xf numFmtId="0" fontId="0" fillId="9" borderId="54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10" borderId="53" xfId="0" applyFill="1" applyBorder="1" applyAlignment="1">
      <alignment horizontal="right" vertical="center"/>
    </xf>
    <xf numFmtId="0" fontId="0" fillId="10" borderId="54" xfId="0" applyFill="1" applyBorder="1" applyAlignment="1">
      <alignment horizontal="right" vertical="center"/>
    </xf>
    <xf numFmtId="0" fontId="0" fillId="11" borderId="51" xfId="0" applyFill="1" applyBorder="1" applyAlignment="1">
      <alignment horizontal="right" vertical="center"/>
    </xf>
    <xf numFmtId="0" fontId="0" fillId="11" borderId="52" xfId="0" applyFill="1" applyBorder="1" applyAlignment="1">
      <alignment horizontal="right" vertical="center"/>
    </xf>
    <xf numFmtId="0" fontId="0" fillId="11" borderId="53" xfId="0" applyFill="1" applyBorder="1" applyAlignment="1">
      <alignment horizontal="right" vertical="center"/>
    </xf>
    <xf numFmtId="0" fontId="0" fillId="11" borderId="54" xfId="0" applyFill="1" applyBorder="1" applyAlignment="1">
      <alignment horizontal="right" vertical="center"/>
    </xf>
    <xf numFmtId="0" fontId="0" fillId="7" borderId="51" xfId="0" applyFill="1" applyBorder="1" applyAlignment="1">
      <alignment horizontal="right" vertical="center"/>
    </xf>
    <xf numFmtId="0" fontId="0" fillId="7" borderId="52" xfId="0" applyFill="1" applyBorder="1" applyAlignment="1">
      <alignment horizontal="right" vertical="center"/>
    </xf>
    <xf numFmtId="0" fontId="0" fillId="7" borderId="53" xfId="0" applyFill="1" applyBorder="1" applyAlignment="1">
      <alignment horizontal="right" vertical="center"/>
    </xf>
    <xf numFmtId="0" fontId="0" fillId="7" borderId="54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772"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8585"/>
      <color rgb="FFFFCC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6</xdr:row>
      <xdr:rowOff>104775</xdr:rowOff>
    </xdr:from>
    <xdr:to>
      <xdr:col>18</xdr:col>
      <xdr:colOff>381000</xdr:colOff>
      <xdr:row>37</xdr:row>
      <xdr:rowOff>9525</xdr:rowOff>
    </xdr:to>
    <xdr:pic>
      <xdr:nvPicPr>
        <xdr:cNvPr id="7037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5475" y="1133475"/>
          <a:ext cx="11896725" cy="5219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95250</xdr:colOff>
      <xdr:row>13</xdr:row>
      <xdr:rowOff>104775</xdr:rowOff>
    </xdr:from>
    <xdr:to>
      <xdr:col>12</xdr:col>
      <xdr:colOff>409575</xdr:colOff>
      <xdr:row>15</xdr:row>
      <xdr:rowOff>19050</xdr:rowOff>
    </xdr:to>
    <xdr:sp macro="" textlink="">
      <xdr:nvSpPr>
        <xdr:cNvPr id="70377" name="Flowchart: Process 3"/>
        <xdr:cNvSpPr>
          <a:spLocks noChangeArrowheads="1"/>
        </xdr:cNvSpPr>
      </xdr:nvSpPr>
      <xdr:spPr bwMode="auto">
        <a:xfrm>
          <a:off x="9391650" y="2333625"/>
          <a:ext cx="314325" cy="257175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12</xdr:col>
      <xdr:colOff>342900</xdr:colOff>
      <xdr:row>4</xdr:row>
      <xdr:rowOff>142875</xdr:rowOff>
    </xdr:from>
    <xdr:to>
      <xdr:col>14</xdr:col>
      <xdr:colOff>457200</xdr:colOff>
      <xdr:row>10</xdr:row>
      <xdr:rowOff>57150</xdr:rowOff>
    </xdr:to>
    <xdr:sp macro="" textlink="">
      <xdr:nvSpPr>
        <xdr:cNvPr id="5" name="Rounded Rectangular Callout 4"/>
        <xdr:cNvSpPr/>
      </xdr:nvSpPr>
      <xdr:spPr bwMode="auto">
        <a:xfrm>
          <a:off x="8572500" y="828675"/>
          <a:ext cx="1485900" cy="942975"/>
        </a:xfrm>
        <a:prstGeom prst="wedgeRoundRectCallout">
          <a:avLst>
            <a:gd name="adj1" fmla="val -52579"/>
            <a:gd name="adj2" fmla="val 121536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Step2</a:t>
          </a:r>
          <a:r>
            <a:rPr kumimoji="1" lang="en-US" altLang="ja-JP" sz="1100"/>
            <a:t>: nhap</a:t>
          </a:r>
          <a:r>
            <a:rPr kumimoji="1" lang="en-US" altLang="ja-JP" sz="1100" baseline="0"/>
            <a:t> ngay start, cac ngay con lai se tu dong thay doi theo</a:t>
          </a:r>
        </a:p>
        <a:p>
          <a:pPr algn="l"/>
          <a:r>
            <a:rPr kumimoji="1" lang="en-US" altLang="ja-JP" sz="1100" baseline="0"/>
            <a:t>ex) 2012/10/1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552450</xdr:colOff>
      <xdr:row>21</xdr:row>
      <xdr:rowOff>76200</xdr:rowOff>
    </xdr:from>
    <xdr:to>
      <xdr:col>13</xdr:col>
      <xdr:colOff>657225</xdr:colOff>
      <xdr:row>22</xdr:row>
      <xdr:rowOff>161925</xdr:rowOff>
    </xdr:to>
    <xdr:sp macro="" textlink="">
      <xdr:nvSpPr>
        <xdr:cNvPr id="70379" name="Flowchart: Process 5"/>
        <xdr:cNvSpPr>
          <a:spLocks noChangeArrowheads="1"/>
        </xdr:cNvSpPr>
      </xdr:nvSpPr>
      <xdr:spPr bwMode="auto">
        <a:xfrm>
          <a:off x="9848850" y="3676650"/>
          <a:ext cx="790575" cy="257175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14</xdr:col>
      <xdr:colOff>561975</xdr:colOff>
      <xdr:row>4</xdr:row>
      <xdr:rowOff>152400</xdr:rowOff>
    </xdr:from>
    <xdr:to>
      <xdr:col>16</xdr:col>
      <xdr:colOff>390525</xdr:colOff>
      <xdr:row>9</xdr:row>
      <xdr:rowOff>85725</xdr:rowOff>
    </xdr:to>
    <xdr:sp macro="" textlink="">
      <xdr:nvSpPr>
        <xdr:cNvPr id="7" name="Rounded Rectangular Callout 6"/>
        <xdr:cNvSpPr/>
      </xdr:nvSpPr>
      <xdr:spPr bwMode="auto">
        <a:xfrm>
          <a:off x="10163175" y="838200"/>
          <a:ext cx="1200150" cy="790575"/>
        </a:xfrm>
        <a:prstGeom prst="wedgeRoundRectCallout">
          <a:avLst>
            <a:gd name="adj1" fmla="val -125595"/>
            <a:gd name="adj2" fmla="val 148041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Ngay hien tai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247650</xdr:colOff>
      <xdr:row>18</xdr:row>
      <xdr:rowOff>152399</xdr:rowOff>
    </xdr:from>
    <xdr:to>
      <xdr:col>16</xdr:col>
      <xdr:colOff>209550</xdr:colOff>
      <xdr:row>22</xdr:row>
      <xdr:rowOff>123824</xdr:rowOff>
    </xdr:to>
    <xdr:sp macro="" textlink="">
      <xdr:nvSpPr>
        <xdr:cNvPr id="8" name="Rounded Rectangular Callout 7"/>
        <xdr:cNvSpPr/>
      </xdr:nvSpPr>
      <xdr:spPr bwMode="auto">
        <a:xfrm>
          <a:off x="10915650" y="3238499"/>
          <a:ext cx="1333500" cy="657225"/>
        </a:xfrm>
        <a:prstGeom prst="wedgeRoundRectCallout">
          <a:avLst>
            <a:gd name="adj1" fmla="val -79484"/>
            <a:gd name="adj2" fmla="val 4583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Step4: </a:t>
          </a:r>
          <a:r>
            <a:rPr kumimoji="1" lang="en-US" altLang="ja-JP" sz="1100"/>
            <a:t>nhap so gio</a:t>
          </a:r>
          <a:r>
            <a:rPr kumimoji="1" lang="en-US" altLang="ja-JP" sz="1100" baseline="0"/>
            <a:t> du dinh  vao o ben tren (nhap luc tao plan)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552450</xdr:colOff>
      <xdr:row>23</xdr:row>
      <xdr:rowOff>9525</xdr:rowOff>
    </xdr:from>
    <xdr:to>
      <xdr:col>13</xdr:col>
      <xdr:colOff>657225</xdr:colOff>
      <xdr:row>24</xdr:row>
      <xdr:rowOff>95250</xdr:rowOff>
    </xdr:to>
    <xdr:sp macro="" textlink="">
      <xdr:nvSpPr>
        <xdr:cNvPr id="70382" name="Flowchart: Process 9"/>
        <xdr:cNvSpPr>
          <a:spLocks noChangeArrowheads="1"/>
        </xdr:cNvSpPr>
      </xdr:nvSpPr>
      <xdr:spPr bwMode="auto">
        <a:xfrm>
          <a:off x="9848850" y="3952875"/>
          <a:ext cx="790575" cy="257175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123825</xdr:colOff>
      <xdr:row>29</xdr:row>
      <xdr:rowOff>28575</xdr:rowOff>
    </xdr:from>
    <xdr:to>
      <xdr:col>18</xdr:col>
      <xdr:colOff>533400</xdr:colOff>
      <xdr:row>32</xdr:row>
      <xdr:rowOff>28575</xdr:rowOff>
    </xdr:to>
    <xdr:sp macro="" textlink="">
      <xdr:nvSpPr>
        <xdr:cNvPr id="70383" name="Flowchart: Process 10"/>
        <xdr:cNvSpPr>
          <a:spLocks noChangeArrowheads="1"/>
        </xdr:cNvSpPr>
      </xdr:nvSpPr>
      <xdr:spPr bwMode="auto">
        <a:xfrm>
          <a:off x="1876425" y="5000625"/>
          <a:ext cx="12068175" cy="514350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0</xdr:col>
      <xdr:colOff>400049</xdr:colOff>
      <xdr:row>24</xdr:row>
      <xdr:rowOff>133350</xdr:rowOff>
    </xdr:from>
    <xdr:to>
      <xdr:col>0</xdr:col>
      <xdr:colOff>1743074</xdr:colOff>
      <xdr:row>31</xdr:row>
      <xdr:rowOff>28575</xdr:rowOff>
    </xdr:to>
    <xdr:sp macro="" textlink="">
      <xdr:nvSpPr>
        <xdr:cNvPr id="12" name="Rounded Rectangular Callout 11"/>
        <xdr:cNvSpPr/>
      </xdr:nvSpPr>
      <xdr:spPr bwMode="auto">
        <a:xfrm>
          <a:off x="400049" y="4248150"/>
          <a:ext cx="1343025" cy="1095375"/>
        </a:xfrm>
        <a:prstGeom prst="wedgeRoundRectCallout">
          <a:avLst>
            <a:gd name="adj1" fmla="val 60515"/>
            <a:gd name="adj2" fmla="val 35521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khi xoa hoac add them 1 task thi </a:t>
          </a:r>
          <a:r>
            <a:rPr kumimoji="1" lang="en-US" altLang="ja-JP" sz="1100" b="1">
              <a:solidFill>
                <a:srgbClr val="FF0000"/>
              </a:solidFill>
            </a:rPr>
            <a:t>bat buoc </a:t>
          </a:r>
          <a:r>
            <a:rPr kumimoji="1" lang="en-US" altLang="ja-JP" sz="1100"/>
            <a:t>phai copy 2 rows roi delete/ insert cung 1 luc</a:t>
          </a:r>
          <a:endParaRPr kumimoji="1" lang="ja-JP" altLang="en-US" sz="1100"/>
        </a:p>
      </xdr:txBody>
    </xdr:sp>
    <xdr:clientData/>
  </xdr:twoCellAnchor>
  <xdr:twoCellAnchor>
    <xdr:from>
      <xdr:col>0</xdr:col>
      <xdr:colOff>533400</xdr:colOff>
      <xdr:row>7</xdr:row>
      <xdr:rowOff>76200</xdr:rowOff>
    </xdr:from>
    <xdr:to>
      <xdr:col>0</xdr:col>
      <xdr:colOff>1733550</xdr:colOff>
      <xdr:row>10</xdr:row>
      <xdr:rowOff>161925</xdr:rowOff>
    </xdr:to>
    <xdr:sp macro="" textlink="">
      <xdr:nvSpPr>
        <xdr:cNvPr id="13" name="Rounded Rectangular Callout 12"/>
        <xdr:cNvSpPr/>
      </xdr:nvSpPr>
      <xdr:spPr bwMode="auto">
        <a:xfrm>
          <a:off x="533400" y="1276350"/>
          <a:ext cx="1200150" cy="600075"/>
        </a:xfrm>
        <a:prstGeom prst="wedgeRoundRectCallout">
          <a:avLst>
            <a:gd name="adj1" fmla="val 83135"/>
            <a:gd name="adj2" fmla="val 7077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Step1</a:t>
          </a:r>
          <a:r>
            <a:rPr kumimoji="1" lang="en-US" altLang="ja-JP" sz="1100"/>
            <a:t>: Thay doi ten project tuong ung</a:t>
          </a:r>
          <a:endParaRPr kumimoji="1" lang="ja-JP" altLang="en-US" sz="1100"/>
        </a:p>
      </xdr:txBody>
    </xdr:sp>
    <xdr:clientData/>
  </xdr:twoCellAnchor>
  <xdr:twoCellAnchor>
    <xdr:from>
      <xdr:col>0</xdr:col>
      <xdr:colOff>361950</xdr:colOff>
      <xdr:row>13</xdr:row>
      <xdr:rowOff>142875</xdr:rowOff>
    </xdr:from>
    <xdr:to>
      <xdr:col>0</xdr:col>
      <xdr:colOff>1600200</xdr:colOff>
      <xdr:row>21</xdr:row>
      <xdr:rowOff>0</xdr:rowOff>
    </xdr:to>
    <xdr:sp macro="" textlink="">
      <xdr:nvSpPr>
        <xdr:cNvPr id="14" name="Rounded Rectangular Callout 13"/>
        <xdr:cNvSpPr/>
      </xdr:nvSpPr>
      <xdr:spPr bwMode="auto">
        <a:xfrm>
          <a:off x="361950" y="2371725"/>
          <a:ext cx="1238250" cy="1228725"/>
        </a:xfrm>
        <a:prstGeom prst="wedgeRoundRectCallout">
          <a:avLst>
            <a:gd name="adj1" fmla="val 106212"/>
            <a:gd name="adj2" fmla="val 3201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Step3: </a:t>
          </a:r>
          <a:r>
            <a:rPr kumimoji="1" lang="en-US" altLang="ja-JP" sz="1100"/>
            <a:t>Nhap cac</a:t>
          </a:r>
          <a:r>
            <a:rPr kumimoji="1" lang="en-US" altLang="ja-JP" sz="1100" baseline="0"/>
            <a:t> thong tin lien quan den task:</a:t>
          </a:r>
        </a:p>
        <a:p>
          <a:pPr algn="l"/>
          <a:r>
            <a:rPr kumimoji="1" lang="en-US" altLang="ja-JP" sz="1100" baseline="0"/>
            <a:t>ScreenNo, Screen name, function name, PG name</a:t>
          </a:r>
          <a:endParaRPr kumimoji="1" lang="ja-JP" altLang="en-US" sz="1100"/>
        </a:p>
      </xdr:txBody>
    </xdr:sp>
    <xdr:clientData/>
  </xdr:twoCellAnchor>
  <xdr:twoCellAnchor>
    <xdr:from>
      <xdr:col>1</xdr:col>
      <xdr:colOff>514350</xdr:colOff>
      <xdr:row>16</xdr:row>
      <xdr:rowOff>47625</xdr:rowOff>
    </xdr:from>
    <xdr:to>
      <xdr:col>8</xdr:col>
      <xdr:colOff>314325</xdr:colOff>
      <xdr:row>19</xdr:row>
      <xdr:rowOff>47625</xdr:rowOff>
    </xdr:to>
    <xdr:sp macro="" textlink="">
      <xdr:nvSpPr>
        <xdr:cNvPr id="70387" name="Flowchart: Process 14"/>
        <xdr:cNvSpPr>
          <a:spLocks noChangeArrowheads="1"/>
        </xdr:cNvSpPr>
      </xdr:nvSpPr>
      <xdr:spPr bwMode="auto">
        <a:xfrm>
          <a:off x="2266950" y="2790825"/>
          <a:ext cx="4600575" cy="514350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11</xdr:col>
      <xdr:colOff>361950</xdr:colOff>
      <xdr:row>16</xdr:row>
      <xdr:rowOff>38100</xdr:rowOff>
    </xdr:from>
    <xdr:to>
      <xdr:col>11</xdr:col>
      <xdr:colOff>657225</xdr:colOff>
      <xdr:row>28</xdr:row>
      <xdr:rowOff>47625</xdr:rowOff>
    </xdr:to>
    <xdr:sp macro="" textlink="">
      <xdr:nvSpPr>
        <xdr:cNvPr id="70388" name="Flowchart: Process 15"/>
        <xdr:cNvSpPr>
          <a:spLocks noChangeArrowheads="1"/>
        </xdr:cNvSpPr>
      </xdr:nvSpPr>
      <xdr:spPr bwMode="auto">
        <a:xfrm>
          <a:off x="8972550" y="2781300"/>
          <a:ext cx="295275" cy="2066925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9</xdr:col>
      <xdr:colOff>523875</xdr:colOff>
      <xdr:row>0</xdr:row>
      <xdr:rowOff>161926</xdr:rowOff>
    </xdr:from>
    <xdr:to>
      <xdr:col>11</xdr:col>
      <xdr:colOff>485775</xdr:colOff>
      <xdr:row>5</xdr:row>
      <xdr:rowOff>9526</xdr:rowOff>
    </xdr:to>
    <xdr:sp macro="" textlink="">
      <xdr:nvSpPr>
        <xdr:cNvPr id="17" name="Rounded Rectangular Callout 16"/>
        <xdr:cNvSpPr/>
      </xdr:nvSpPr>
      <xdr:spPr bwMode="auto">
        <a:xfrm>
          <a:off x="7762875" y="161926"/>
          <a:ext cx="1333500" cy="704850"/>
        </a:xfrm>
        <a:prstGeom prst="wedgeRoundRectCallout">
          <a:avLst>
            <a:gd name="adj1" fmla="val -45199"/>
            <a:gd name="adj2" fmla="val 103395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Step5: </a:t>
          </a:r>
          <a:r>
            <a:rPr kumimoji="1" lang="en-US" altLang="ja-JP" sz="1100"/>
            <a:t>nhap thong tin ngay change</a:t>
          </a:r>
          <a:r>
            <a:rPr kumimoji="1" lang="en-US" altLang="ja-JP" sz="1100" baseline="0"/>
            <a:t> va nguoi change</a:t>
          </a:r>
          <a:endParaRPr kumimoji="1" lang="ja-JP" altLang="en-US" sz="1100"/>
        </a:p>
      </xdr:txBody>
    </xdr:sp>
    <xdr:clientData/>
  </xdr:twoCellAnchor>
  <xdr:twoCellAnchor>
    <xdr:from>
      <xdr:col>9</xdr:col>
      <xdr:colOff>219075</xdr:colOff>
      <xdr:row>7</xdr:row>
      <xdr:rowOff>76200</xdr:rowOff>
    </xdr:from>
    <xdr:to>
      <xdr:col>10</xdr:col>
      <xdr:colOff>390525</xdr:colOff>
      <xdr:row>10</xdr:row>
      <xdr:rowOff>9525</xdr:rowOff>
    </xdr:to>
    <xdr:sp macro="" textlink="">
      <xdr:nvSpPr>
        <xdr:cNvPr id="70390" name="Flowchart: Process 17"/>
        <xdr:cNvSpPr>
          <a:spLocks noChangeArrowheads="1"/>
        </xdr:cNvSpPr>
      </xdr:nvSpPr>
      <xdr:spPr bwMode="auto">
        <a:xfrm>
          <a:off x="7458075" y="1276350"/>
          <a:ext cx="857250" cy="447675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466725</xdr:colOff>
      <xdr:row>45</xdr:row>
      <xdr:rowOff>95250</xdr:rowOff>
    </xdr:from>
    <xdr:to>
      <xdr:col>14</xdr:col>
      <xdr:colOff>428625</xdr:colOff>
      <xdr:row>50</xdr:row>
      <xdr:rowOff>161925</xdr:rowOff>
    </xdr:to>
    <xdr:sp macro="" textlink="">
      <xdr:nvSpPr>
        <xdr:cNvPr id="20" name="Rounded Rectangular Callout 19"/>
        <xdr:cNvSpPr/>
      </xdr:nvSpPr>
      <xdr:spPr bwMode="auto">
        <a:xfrm>
          <a:off x="9763125" y="7810500"/>
          <a:ext cx="1333500" cy="923925"/>
        </a:xfrm>
        <a:prstGeom prst="wedgeRoundRectCallout">
          <a:avLst>
            <a:gd name="adj1" fmla="val -137341"/>
            <a:gd name="adj2" fmla="val -51077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Step6: </a:t>
          </a:r>
          <a:r>
            <a:rPr kumimoji="1" lang="en-US" altLang="ja-JP" sz="1100"/>
            <a:t>nhap ngay nghi le trong nam vao sheet</a:t>
          </a:r>
          <a:r>
            <a:rPr kumimoji="1" lang="en-US" altLang="ja-JP" sz="1100" baseline="0"/>
            <a:t> </a:t>
          </a:r>
          <a:r>
            <a:rPr kumimoji="1" lang="en-US" altLang="ja-JP" sz="1100" b="1" baseline="0">
              <a:solidFill>
                <a:srgbClr val="FF0000"/>
              </a:solidFill>
            </a:rPr>
            <a:t>Setting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400050</xdr:colOff>
      <xdr:row>37</xdr:row>
      <xdr:rowOff>38100</xdr:rowOff>
    </xdr:from>
    <xdr:to>
      <xdr:col>14</xdr:col>
      <xdr:colOff>457200</xdr:colOff>
      <xdr:row>44</xdr:row>
      <xdr:rowOff>95250</xdr:rowOff>
    </xdr:to>
    <xdr:cxnSp macro="">
      <xdr:nvCxnSpPr>
        <xdr:cNvPr id="70393" name="Straight Arrow Connector 22"/>
        <xdr:cNvCxnSpPr>
          <a:cxnSpLocks noChangeShapeType="1"/>
        </xdr:cNvCxnSpPr>
      </xdr:nvCxnSpPr>
      <xdr:spPr bwMode="auto">
        <a:xfrm flipV="1">
          <a:off x="8324850" y="6381750"/>
          <a:ext cx="2800350" cy="1285875"/>
        </a:xfrm>
        <a:prstGeom prst="straightConnector1">
          <a:avLst/>
        </a:prstGeom>
        <a:noFill/>
        <a:ln w="9525" algn="ctr">
          <a:solidFill>
            <a:srgbClr val="4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14</xdr:col>
      <xdr:colOff>666749</xdr:colOff>
      <xdr:row>39</xdr:row>
      <xdr:rowOff>133350</xdr:rowOff>
    </xdr:from>
    <xdr:to>
      <xdr:col>17</xdr:col>
      <xdr:colOff>123824</xdr:colOff>
      <xdr:row>48</xdr:row>
      <xdr:rowOff>47625</xdr:rowOff>
    </xdr:to>
    <xdr:sp macro="" textlink="">
      <xdr:nvSpPr>
        <xdr:cNvPr id="24" name="Rounded Rectangular Callout 23"/>
        <xdr:cNvSpPr/>
      </xdr:nvSpPr>
      <xdr:spPr bwMode="auto">
        <a:xfrm>
          <a:off x="11334749" y="6819900"/>
          <a:ext cx="1514475" cy="1457325"/>
        </a:xfrm>
        <a:prstGeom prst="wedgeRoundRectCallout">
          <a:avLst>
            <a:gd name="adj1" fmla="val -119731"/>
            <a:gd name="adj2" fmla="val -53038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khi set</a:t>
          </a:r>
          <a:r>
            <a:rPr kumimoji="1" lang="en-US" altLang="ja-JP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ngay thi la 2012/10/08 thi tren sheet schedule mau cua cot tuong ung voi ngay do se change thanh mau giong ngay chu nhat</a:t>
          </a:r>
          <a:endParaRPr kumimoji="1" lang="ja-JP" alt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57150</xdr:colOff>
      <xdr:row>25</xdr:row>
      <xdr:rowOff>76199</xdr:rowOff>
    </xdr:from>
    <xdr:to>
      <xdr:col>15</xdr:col>
      <xdr:colOff>19050</xdr:colOff>
      <xdr:row>31</xdr:row>
      <xdr:rowOff>95250</xdr:rowOff>
    </xdr:to>
    <xdr:sp macro="" textlink="">
      <xdr:nvSpPr>
        <xdr:cNvPr id="25" name="Rounded Rectangular Callout 24"/>
        <xdr:cNvSpPr/>
      </xdr:nvSpPr>
      <xdr:spPr bwMode="auto">
        <a:xfrm>
          <a:off x="10039350" y="4362449"/>
          <a:ext cx="1333500" cy="1047751"/>
        </a:xfrm>
        <a:prstGeom prst="wedgeRoundRectCallout">
          <a:avLst>
            <a:gd name="adj1" fmla="val -47342"/>
            <a:gd name="adj2" fmla="val -77675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Step7: </a:t>
          </a:r>
          <a:r>
            <a:rPr kumimoji="1" lang="en-US" altLang="ja-JP" sz="1100"/>
            <a:t>nhap so gio</a:t>
          </a:r>
          <a:r>
            <a:rPr kumimoji="1" lang="en-US" altLang="ja-JP" sz="1100" baseline="0"/>
            <a:t> da thuc hien that vao o ben duoi (nhap sau khi ket thuc 1 ngay lam viec)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28575</xdr:colOff>
      <xdr:row>33</xdr:row>
      <xdr:rowOff>85725</xdr:rowOff>
    </xdr:from>
    <xdr:to>
      <xdr:col>12</xdr:col>
      <xdr:colOff>676275</xdr:colOff>
      <xdr:row>38</xdr:row>
      <xdr:rowOff>133351</xdr:rowOff>
    </xdr:to>
    <xdr:sp macro="" textlink="">
      <xdr:nvSpPr>
        <xdr:cNvPr id="26" name="Rounded Rectangular Callout 25"/>
        <xdr:cNvSpPr/>
      </xdr:nvSpPr>
      <xdr:spPr bwMode="auto">
        <a:xfrm>
          <a:off x="8639175" y="5743575"/>
          <a:ext cx="1333500" cy="904876"/>
        </a:xfrm>
        <a:prstGeom prst="wedgeRoundRectCallout">
          <a:avLst>
            <a:gd name="adj1" fmla="val -10914"/>
            <a:gd name="adj2" fmla="val -155904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Step8: </a:t>
          </a:r>
          <a:r>
            <a:rPr kumimoji="1" lang="en-US" altLang="ja-JP" sz="1100"/>
            <a:t>nhap so phan tram</a:t>
          </a:r>
          <a:r>
            <a:rPr kumimoji="1" lang="en-US" altLang="ja-JP" sz="1100" baseline="0"/>
            <a:t> cong viec da hoan thanh (tu PG uoc luong va input)</a:t>
          </a:r>
          <a:endParaRPr kumimoji="1" lang="ja-JP" altLang="en-US" sz="1100"/>
        </a:p>
      </xdr:txBody>
    </xdr:sp>
    <xdr:clientData/>
  </xdr:twoCellAnchor>
  <xdr:twoCellAnchor>
    <xdr:from>
      <xdr:col>10</xdr:col>
      <xdr:colOff>466725</xdr:colOff>
      <xdr:row>5</xdr:row>
      <xdr:rowOff>171449</xdr:rowOff>
    </xdr:from>
    <xdr:to>
      <xdr:col>12</xdr:col>
      <xdr:colOff>200025</xdr:colOff>
      <xdr:row>9</xdr:row>
      <xdr:rowOff>133350</xdr:rowOff>
    </xdr:to>
    <xdr:sp macro="" textlink="">
      <xdr:nvSpPr>
        <xdr:cNvPr id="27" name="Rounded Rectangular Callout 26"/>
        <xdr:cNvSpPr/>
      </xdr:nvSpPr>
      <xdr:spPr bwMode="auto">
        <a:xfrm>
          <a:off x="8391525" y="1028699"/>
          <a:ext cx="1104900" cy="647701"/>
        </a:xfrm>
        <a:prstGeom prst="wedgeRoundRectCallout">
          <a:avLst>
            <a:gd name="adj1" fmla="val -20299"/>
            <a:gd name="adj2" fmla="val 100242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cost</a:t>
          </a:r>
          <a:r>
            <a:rPr kumimoji="1" lang="en-US" altLang="ja-JP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du dinh va cost that su (tu dong tinh toan)</a:t>
          </a:r>
          <a:endParaRPr kumimoji="1" lang="ja-JP" altLang="en-US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H34"/>
  <sheetViews>
    <sheetView showGridLines="0" tabSelected="1" zoomScale="90" zoomScaleNormal="90" zoomScaleSheetLayoutView="85" workbookViewId="0">
      <pane xSplit="16" ySplit="10" topLeftCell="R11" activePane="bottomRight" state="frozen"/>
      <selection pane="topRight" activeCell="W1" sqref="W1"/>
      <selection pane="bottomLeft" activeCell="A9" sqref="A9"/>
      <selection pane="bottomRight" activeCell="U23" sqref="U23"/>
    </sheetView>
  </sheetViews>
  <sheetFormatPr defaultColWidth="4.625" defaultRowHeight="15" customHeight="1"/>
  <cols>
    <col min="1" max="1" width="1.375" style="2" customWidth="1"/>
    <col min="2" max="2" width="4.125" style="2" customWidth="1"/>
    <col min="3" max="3" width="12.5" style="2" customWidth="1"/>
    <col min="4" max="4" width="21" style="2" customWidth="1"/>
    <col min="5" max="5" width="39.75" style="2" bestFit="1" customWidth="1"/>
    <col min="6" max="6" width="9.375" style="2" customWidth="1"/>
    <col min="7" max="10" width="9.625" style="2" customWidth="1"/>
    <col min="11" max="14" width="4.5" style="17" customWidth="1"/>
    <col min="15" max="15" width="5.5" style="2" customWidth="1"/>
    <col min="16" max="16" width="3.875" style="9" customWidth="1"/>
    <col min="17" max="17" width="4.25" style="2" customWidth="1"/>
    <col min="18" max="18" width="4.625" style="46" customWidth="1"/>
    <col min="19" max="85" width="3.125" style="46" customWidth="1"/>
    <col min="86" max="86" width="6.875" style="2" customWidth="1"/>
    <col min="87" max="87" width="1.125" style="2" customWidth="1"/>
    <col min="88" max="98" width="2.875" style="2" customWidth="1"/>
    <col min="99" max="16384" width="4.625" style="2"/>
  </cols>
  <sheetData>
    <row r="1" spans="1:86" ht="8.25" customHeight="1">
      <c r="D1" s="40"/>
      <c r="E1" s="40"/>
      <c r="F1" s="40"/>
      <c r="G1" s="40"/>
      <c r="H1" s="40"/>
      <c r="I1" s="40"/>
      <c r="J1" s="40"/>
      <c r="K1" s="41"/>
      <c r="L1" s="41"/>
      <c r="M1" s="41"/>
      <c r="N1" s="41"/>
      <c r="O1" s="40"/>
      <c r="P1" s="42"/>
      <c r="Q1" s="40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</row>
    <row r="2" spans="1:86" ht="19.5" customHeight="1">
      <c r="B2" s="1" t="s">
        <v>30</v>
      </c>
      <c r="C2" s="3"/>
      <c r="D2" s="43"/>
      <c r="E2" s="80"/>
      <c r="F2" s="90" t="s">
        <v>46</v>
      </c>
      <c r="G2" s="90" t="s">
        <v>47</v>
      </c>
      <c r="H2" s="90" t="s">
        <v>48</v>
      </c>
      <c r="I2" s="91" t="s">
        <v>55</v>
      </c>
      <c r="J2" s="92" t="s">
        <v>49</v>
      </c>
      <c r="K2" s="95" t="s">
        <v>50</v>
      </c>
      <c r="L2" s="96"/>
      <c r="M2" s="40"/>
      <c r="N2" s="80" t="s">
        <v>17</v>
      </c>
      <c r="O2" s="99">
        <v>41803</v>
      </c>
      <c r="P2" s="99"/>
      <c r="Q2" s="40"/>
      <c r="R2" s="80"/>
      <c r="S2" s="30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G2" s="47"/>
      <c r="CH2" s="15" t="str">
        <f ca="1">"Date："&amp;TEXT(TODAY()," yyyy/mm/dd")</f>
        <v>Date： 2014/06/13</v>
      </c>
    </row>
    <row r="3" spans="1:86" ht="18.75" customHeight="1">
      <c r="B3" s="28" t="s">
        <v>71</v>
      </c>
      <c r="C3" s="4"/>
      <c r="D3" s="44"/>
      <c r="E3" s="81"/>
      <c r="F3" s="93">
        <f ca="1">COUNTIF(P13:P34,"=△") + COUNTIF(P13:P34,"=○") +COUNTIF(P13:P34,"=★") + COUNTIF(P13:P34,"=◇")+ COUNTIF(P13:P34,"=▲")</f>
        <v>8</v>
      </c>
      <c r="G3" s="93">
        <f ca="1">COUNTIF(P13:P34,"=○")</f>
        <v>0</v>
      </c>
      <c r="H3" s="93">
        <f ca="1">COUNTIF(P13:P34,"=△") + COUNTIF(P13:P34,"=▲")  +  COUNTIF(P13:P34,"=★")</f>
        <v>0</v>
      </c>
      <c r="I3" s="93">
        <f ca="1">COUNTIF(P13:P34,"=◇")</f>
        <v>8</v>
      </c>
      <c r="J3" s="93">
        <f ca="1">COUNTIF(P13:P34,"=▲")</f>
        <v>0</v>
      </c>
      <c r="K3" s="97">
        <f ca="1">COUNTIF(P13:P34,"=★")</f>
        <v>0</v>
      </c>
      <c r="L3" s="98"/>
      <c r="M3" s="40"/>
      <c r="N3" s="81" t="s">
        <v>9</v>
      </c>
      <c r="O3" s="100" t="s">
        <v>59</v>
      </c>
      <c r="P3" s="100"/>
      <c r="Q3" s="40"/>
      <c r="R3" s="81"/>
      <c r="S3" s="31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H3" s="33" t="s">
        <v>30</v>
      </c>
    </row>
    <row r="4" spans="1:86" ht="5.25" customHeight="1" thickBot="1">
      <c r="B4" s="5"/>
      <c r="C4" s="5"/>
      <c r="D4" s="5"/>
      <c r="E4" s="6"/>
      <c r="F4" s="6"/>
      <c r="G4" s="6"/>
      <c r="H4" s="6"/>
      <c r="I4" s="6"/>
      <c r="J4" s="6"/>
      <c r="K4" s="18"/>
      <c r="L4" s="18"/>
      <c r="M4" s="18"/>
      <c r="N4" s="18"/>
      <c r="O4" s="6"/>
      <c r="P4" s="10"/>
      <c r="Q4" s="6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7"/>
    </row>
    <row r="5" spans="1:86" ht="3.75" customHeight="1" thickTop="1">
      <c r="B5" s="3"/>
      <c r="C5" s="3"/>
      <c r="D5" s="3"/>
      <c r="F5" s="8"/>
      <c r="G5" s="8"/>
      <c r="H5" s="8"/>
      <c r="I5" s="8"/>
      <c r="J5" s="8"/>
      <c r="K5" s="19"/>
      <c r="L5" s="19"/>
      <c r="M5" s="19"/>
      <c r="N5" s="19"/>
      <c r="O5" s="8"/>
      <c r="U5" s="49"/>
    </row>
    <row r="6" spans="1:86" ht="3.7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U6" s="49"/>
    </row>
    <row r="7" spans="1:86" ht="18.75" customHeight="1">
      <c r="A7" s="27"/>
      <c r="B7" s="141"/>
      <c r="C7" s="142"/>
      <c r="D7" s="142"/>
      <c r="E7" s="142"/>
      <c r="F7" s="143"/>
      <c r="G7" s="150" t="s">
        <v>37</v>
      </c>
      <c r="H7" s="151"/>
      <c r="I7" s="151"/>
      <c r="J7" s="151"/>
      <c r="K7" s="151"/>
      <c r="L7" s="151"/>
      <c r="M7" s="151"/>
      <c r="N7" s="152"/>
      <c r="O7" s="27"/>
      <c r="P7" s="27"/>
      <c r="U7" s="49"/>
    </row>
    <row r="8" spans="1:86" ht="18.75" customHeight="1">
      <c r="A8" s="27"/>
      <c r="B8" s="144"/>
      <c r="C8" s="145"/>
      <c r="D8" s="145"/>
      <c r="E8" s="145"/>
      <c r="F8" s="146"/>
      <c r="G8" s="89">
        <f>MIN(G13:G34)</f>
        <v>41806</v>
      </c>
      <c r="H8" s="89">
        <f>MAX(H13:H34)</f>
        <v>41824</v>
      </c>
      <c r="I8" s="89" t="str">
        <f>IF(MIN(I13:I34)=DATE(1900,1,0),"",MIN(I13:I34))</f>
        <v/>
      </c>
      <c r="J8" s="89" t="str">
        <f>IF(MAX(J13:J34)=DATE(1900,1,0),"",MAX(J13:J34))</f>
        <v/>
      </c>
      <c r="K8" s="111">
        <f>SUM(L13:L34)</f>
        <v>34</v>
      </c>
      <c r="L8" s="112"/>
      <c r="M8" s="111">
        <f>SUM(N13:N34)</f>
        <v>0</v>
      </c>
      <c r="N8" s="112"/>
      <c r="O8" s="38"/>
      <c r="P8" s="39" t="str">
        <f>TEXT(R9,"yyyy")</f>
        <v>2014</v>
      </c>
      <c r="Q8" s="26" t="str">
        <f>TEXT(Q9,"m")</f>
        <v>6</v>
      </c>
      <c r="R8" s="50" t="str">
        <f>IF(TEXT(R9,"d")="1",TEXT(R9,"m"),"")</f>
        <v/>
      </c>
      <c r="S8" s="50" t="str">
        <f t="shared" ref="S8:CB8" si="0">IF(TEXT(S9,"d")="1",TEXT(S9,"m"),"")</f>
        <v/>
      </c>
      <c r="T8" s="50" t="str">
        <f t="shared" si="0"/>
        <v/>
      </c>
      <c r="U8" s="50" t="str">
        <f t="shared" si="0"/>
        <v/>
      </c>
      <c r="V8" s="50" t="str">
        <f t="shared" si="0"/>
        <v/>
      </c>
      <c r="W8" s="50" t="str">
        <f t="shared" si="0"/>
        <v/>
      </c>
      <c r="X8" s="50" t="str">
        <f t="shared" si="0"/>
        <v/>
      </c>
      <c r="Y8" s="50" t="str">
        <f t="shared" si="0"/>
        <v/>
      </c>
      <c r="Z8" s="50" t="str">
        <f t="shared" si="0"/>
        <v/>
      </c>
      <c r="AA8" s="50" t="str">
        <f t="shared" si="0"/>
        <v/>
      </c>
      <c r="AB8" s="50" t="str">
        <f t="shared" si="0"/>
        <v/>
      </c>
      <c r="AC8" s="50" t="str">
        <f t="shared" si="0"/>
        <v/>
      </c>
      <c r="AD8" s="50" t="str">
        <f t="shared" si="0"/>
        <v/>
      </c>
      <c r="AE8" s="50" t="str">
        <f t="shared" si="0"/>
        <v/>
      </c>
      <c r="AF8" s="50" t="str">
        <f t="shared" si="0"/>
        <v/>
      </c>
      <c r="AG8" s="50" t="str">
        <f t="shared" si="0"/>
        <v/>
      </c>
      <c r="AH8" s="50" t="str">
        <f t="shared" si="0"/>
        <v/>
      </c>
      <c r="AI8" s="50" t="str">
        <f t="shared" si="0"/>
        <v/>
      </c>
      <c r="AJ8" s="50" t="str">
        <f t="shared" si="0"/>
        <v>7</v>
      </c>
      <c r="AK8" s="50" t="str">
        <f t="shared" si="0"/>
        <v/>
      </c>
      <c r="AL8" s="50" t="str">
        <f t="shared" si="0"/>
        <v/>
      </c>
      <c r="AM8" s="50" t="str">
        <f t="shared" si="0"/>
        <v/>
      </c>
      <c r="AN8" s="50" t="str">
        <f t="shared" si="0"/>
        <v/>
      </c>
      <c r="AO8" s="50" t="str">
        <f t="shared" si="0"/>
        <v/>
      </c>
      <c r="AP8" s="50" t="str">
        <f t="shared" si="0"/>
        <v/>
      </c>
      <c r="AQ8" s="50" t="str">
        <f t="shared" si="0"/>
        <v/>
      </c>
      <c r="AR8" s="50" t="str">
        <f t="shared" si="0"/>
        <v/>
      </c>
      <c r="AS8" s="50" t="str">
        <f t="shared" si="0"/>
        <v/>
      </c>
      <c r="AT8" s="50" t="str">
        <f t="shared" si="0"/>
        <v/>
      </c>
      <c r="AU8" s="50" t="str">
        <f t="shared" si="0"/>
        <v/>
      </c>
      <c r="AV8" s="50" t="str">
        <f t="shared" si="0"/>
        <v/>
      </c>
      <c r="AW8" s="50" t="str">
        <f t="shared" si="0"/>
        <v/>
      </c>
      <c r="AX8" s="50" t="str">
        <f t="shared" si="0"/>
        <v/>
      </c>
      <c r="AY8" s="50" t="str">
        <f t="shared" si="0"/>
        <v/>
      </c>
      <c r="AZ8" s="50" t="str">
        <f t="shared" si="0"/>
        <v/>
      </c>
      <c r="BA8" s="50" t="str">
        <f t="shared" si="0"/>
        <v/>
      </c>
      <c r="BB8" s="50" t="str">
        <f t="shared" si="0"/>
        <v/>
      </c>
      <c r="BC8" s="50" t="str">
        <f t="shared" si="0"/>
        <v/>
      </c>
      <c r="BD8" s="50" t="str">
        <f t="shared" si="0"/>
        <v/>
      </c>
      <c r="BE8" s="50" t="str">
        <f t="shared" si="0"/>
        <v/>
      </c>
      <c r="BF8" s="50" t="str">
        <f t="shared" si="0"/>
        <v/>
      </c>
      <c r="BG8" s="50" t="str">
        <f t="shared" si="0"/>
        <v/>
      </c>
      <c r="BH8" s="50" t="str">
        <f t="shared" si="0"/>
        <v/>
      </c>
      <c r="BI8" s="50" t="str">
        <f t="shared" si="0"/>
        <v/>
      </c>
      <c r="BJ8" s="50" t="str">
        <f t="shared" si="0"/>
        <v/>
      </c>
      <c r="BK8" s="50" t="str">
        <f t="shared" si="0"/>
        <v/>
      </c>
      <c r="BL8" s="50" t="str">
        <f t="shared" si="0"/>
        <v/>
      </c>
      <c r="BM8" s="50" t="str">
        <f t="shared" si="0"/>
        <v/>
      </c>
      <c r="BN8" s="50" t="str">
        <f t="shared" si="0"/>
        <v/>
      </c>
      <c r="BO8" s="50" t="str">
        <f t="shared" si="0"/>
        <v>8</v>
      </c>
      <c r="BP8" s="50" t="str">
        <f t="shared" si="0"/>
        <v/>
      </c>
      <c r="BQ8" s="50" t="str">
        <f t="shared" si="0"/>
        <v/>
      </c>
      <c r="BR8" s="50" t="str">
        <f t="shared" si="0"/>
        <v/>
      </c>
      <c r="BS8" s="50" t="str">
        <f t="shared" si="0"/>
        <v/>
      </c>
      <c r="BT8" s="50" t="str">
        <f t="shared" si="0"/>
        <v/>
      </c>
      <c r="BU8" s="50" t="str">
        <f t="shared" si="0"/>
        <v/>
      </c>
      <c r="BV8" s="50" t="str">
        <f t="shared" si="0"/>
        <v/>
      </c>
      <c r="BW8" s="50" t="str">
        <f t="shared" si="0"/>
        <v/>
      </c>
      <c r="BX8" s="50" t="str">
        <f t="shared" si="0"/>
        <v/>
      </c>
      <c r="BY8" s="50" t="str">
        <f t="shared" si="0"/>
        <v/>
      </c>
      <c r="BZ8" s="50" t="str">
        <f t="shared" si="0"/>
        <v/>
      </c>
      <c r="CA8" s="50" t="str">
        <f t="shared" si="0"/>
        <v/>
      </c>
      <c r="CB8" s="50" t="str">
        <f t="shared" si="0"/>
        <v/>
      </c>
      <c r="CC8" s="50" t="str">
        <f>IF(TEXT(CC9,"d")="1",TEXT(CC9,"m"),"")</f>
        <v/>
      </c>
      <c r="CD8" s="50" t="str">
        <f>IF(TEXT(CD9,"d")="1",TEXT(CD9,"m"),"")</f>
        <v/>
      </c>
      <c r="CE8" s="50" t="str">
        <f>IF(TEXT(CE9,"d")="1",TEXT(CE9,"m"),"")</f>
        <v/>
      </c>
      <c r="CF8" s="50" t="str">
        <f>IF(TEXT(CF9,"d")="1",TEXT(CF9,"m"),"")</f>
        <v/>
      </c>
      <c r="CG8" s="50" t="str">
        <f>IF(TEXT(CG9,"d")="1",TEXT(CG9,"m"),"")</f>
        <v/>
      </c>
      <c r="CH8" s="123" t="s">
        <v>13</v>
      </c>
    </row>
    <row r="9" spans="1:86" ht="18.75" customHeight="1">
      <c r="B9" s="124" t="s">
        <v>2</v>
      </c>
      <c r="C9" s="126" t="s">
        <v>19</v>
      </c>
      <c r="D9" s="128" t="s">
        <v>44</v>
      </c>
      <c r="E9" s="130" t="s">
        <v>4</v>
      </c>
      <c r="F9" s="132" t="s">
        <v>5</v>
      </c>
      <c r="G9" s="147" t="s">
        <v>33</v>
      </c>
      <c r="H9" s="148"/>
      <c r="I9" s="147" t="s">
        <v>34</v>
      </c>
      <c r="J9" s="149"/>
      <c r="K9" s="134" t="s">
        <v>31</v>
      </c>
      <c r="L9" s="135"/>
      <c r="M9" s="140" t="s">
        <v>32</v>
      </c>
      <c r="N9" s="135"/>
      <c r="O9" s="136" t="s">
        <v>8</v>
      </c>
      <c r="P9" s="137"/>
      <c r="Q9" s="29">
        <v>41802</v>
      </c>
      <c r="R9" s="51">
        <f>Q9+1</f>
        <v>41803</v>
      </c>
      <c r="S9" s="51">
        <f>R9+1</f>
        <v>41804</v>
      </c>
      <c r="T9" s="51">
        <f>S9+1</f>
        <v>41805</v>
      </c>
      <c r="U9" s="51">
        <f>T9+1</f>
        <v>41806</v>
      </c>
      <c r="V9" s="51">
        <f>U9+1</f>
        <v>41807</v>
      </c>
      <c r="W9" s="51">
        <f t="shared" ref="W9:CB9" si="1">V9+1</f>
        <v>41808</v>
      </c>
      <c r="X9" s="51">
        <f t="shared" si="1"/>
        <v>41809</v>
      </c>
      <c r="Y9" s="51">
        <f t="shared" si="1"/>
        <v>41810</v>
      </c>
      <c r="Z9" s="51">
        <f t="shared" si="1"/>
        <v>41811</v>
      </c>
      <c r="AA9" s="51">
        <f>Z9+1</f>
        <v>41812</v>
      </c>
      <c r="AB9" s="51">
        <f t="shared" si="1"/>
        <v>41813</v>
      </c>
      <c r="AC9" s="51">
        <f t="shared" si="1"/>
        <v>41814</v>
      </c>
      <c r="AD9" s="51">
        <f t="shared" si="1"/>
        <v>41815</v>
      </c>
      <c r="AE9" s="51">
        <f t="shared" si="1"/>
        <v>41816</v>
      </c>
      <c r="AF9" s="51">
        <f t="shared" si="1"/>
        <v>41817</v>
      </c>
      <c r="AG9" s="51">
        <f t="shared" si="1"/>
        <v>41818</v>
      </c>
      <c r="AH9" s="51">
        <f t="shared" si="1"/>
        <v>41819</v>
      </c>
      <c r="AI9" s="51">
        <f t="shared" si="1"/>
        <v>41820</v>
      </c>
      <c r="AJ9" s="51">
        <f t="shared" si="1"/>
        <v>41821</v>
      </c>
      <c r="AK9" s="51">
        <f t="shared" si="1"/>
        <v>41822</v>
      </c>
      <c r="AL9" s="51">
        <f t="shared" si="1"/>
        <v>41823</v>
      </c>
      <c r="AM9" s="51">
        <f t="shared" si="1"/>
        <v>41824</v>
      </c>
      <c r="AN9" s="51">
        <f t="shared" si="1"/>
        <v>41825</v>
      </c>
      <c r="AO9" s="51">
        <f t="shared" si="1"/>
        <v>41826</v>
      </c>
      <c r="AP9" s="51">
        <f t="shared" si="1"/>
        <v>41827</v>
      </c>
      <c r="AQ9" s="51">
        <f t="shared" si="1"/>
        <v>41828</v>
      </c>
      <c r="AR9" s="51">
        <f t="shared" si="1"/>
        <v>41829</v>
      </c>
      <c r="AS9" s="51">
        <f t="shared" si="1"/>
        <v>41830</v>
      </c>
      <c r="AT9" s="51">
        <f t="shared" si="1"/>
        <v>41831</v>
      </c>
      <c r="AU9" s="51">
        <f t="shared" si="1"/>
        <v>41832</v>
      </c>
      <c r="AV9" s="51">
        <f t="shared" si="1"/>
        <v>41833</v>
      </c>
      <c r="AW9" s="51">
        <f t="shared" si="1"/>
        <v>41834</v>
      </c>
      <c r="AX9" s="51">
        <f t="shared" si="1"/>
        <v>41835</v>
      </c>
      <c r="AY9" s="51">
        <f t="shared" si="1"/>
        <v>41836</v>
      </c>
      <c r="AZ9" s="51">
        <f t="shared" si="1"/>
        <v>41837</v>
      </c>
      <c r="BA9" s="51">
        <f t="shared" si="1"/>
        <v>41838</v>
      </c>
      <c r="BB9" s="51">
        <f t="shared" si="1"/>
        <v>41839</v>
      </c>
      <c r="BC9" s="51">
        <f t="shared" si="1"/>
        <v>41840</v>
      </c>
      <c r="BD9" s="51">
        <f t="shared" si="1"/>
        <v>41841</v>
      </c>
      <c r="BE9" s="51">
        <f t="shared" si="1"/>
        <v>41842</v>
      </c>
      <c r="BF9" s="51">
        <f t="shared" si="1"/>
        <v>41843</v>
      </c>
      <c r="BG9" s="51">
        <f t="shared" si="1"/>
        <v>41844</v>
      </c>
      <c r="BH9" s="51">
        <f t="shared" si="1"/>
        <v>41845</v>
      </c>
      <c r="BI9" s="51">
        <f t="shared" si="1"/>
        <v>41846</v>
      </c>
      <c r="BJ9" s="51">
        <f t="shared" si="1"/>
        <v>41847</v>
      </c>
      <c r="BK9" s="51">
        <f t="shared" si="1"/>
        <v>41848</v>
      </c>
      <c r="BL9" s="51">
        <f t="shared" si="1"/>
        <v>41849</v>
      </c>
      <c r="BM9" s="51">
        <f t="shared" si="1"/>
        <v>41850</v>
      </c>
      <c r="BN9" s="51">
        <f t="shared" si="1"/>
        <v>41851</v>
      </c>
      <c r="BO9" s="51">
        <f t="shared" si="1"/>
        <v>41852</v>
      </c>
      <c r="BP9" s="51">
        <f t="shared" si="1"/>
        <v>41853</v>
      </c>
      <c r="BQ9" s="51">
        <f t="shared" si="1"/>
        <v>41854</v>
      </c>
      <c r="BR9" s="51">
        <f t="shared" si="1"/>
        <v>41855</v>
      </c>
      <c r="BS9" s="51">
        <f t="shared" si="1"/>
        <v>41856</v>
      </c>
      <c r="BT9" s="51">
        <f t="shared" si="1"/>
        <v>41857</v>
      </c>
      <c r="BU9" s="51">
        <f t="shared" si="1"/>
        <v>41858</v>
      </c>
      <c r="BV9" s="51">
        <f t="shared" si="1"/>
        <v>41859</v>
      </c>
      <c r="BW9" s="51">
        <f t="shared" si="1"/>
        <v>41860</v>
      </c>
      <c r="BX9" s="51">
        <f t="shared" si="1"/>
        <v>41861</v>
      </c>
      <c r="BY9" s="51">
        <f t="shared" si="1"/>
        <v>41862</v>
      </c>
      <c r="BZ9" s="51">
        <f t="shared" si="1"/>
        <v>41863</v>
      </c>
      <c r="CA9" s="51">
        <f t="shared" si="1"/>
        <v>41864</v>
      </c>
      <c r="CB9" s="51">
        <f t="shared" si="1"/>
        <v>41865</v>
      </c>
      <c r="CC9" s="51">
        <f>CB9+1</f>
        <v>41866</v>
      </c>
      <c r="CD9" s="51">
        <f>CC9+1</f>
        <v>41867</v>
      </c>
      <c r="CE9" s="51">
        <f>CD9+1</f>
        <v>41868</v>
      </c>
      <c r="CF9" s="51">
        <f>CE9+1</f>
        <v>41869</v>
      </c>
      <c r="CG9" s="51">
        <f>CF9+1</f>
        <v>41870</v>
      </c>
      <c r="CH9" s="123"/>
    </row>
    <row r="10" spans="1:86" ht="18.75" customHeight="1">
      <c r="B10" s="125"/>
      <c r="C10" s="127"/>
      <c r="D10" s="129"/>
      <c r="E10" s="131"/>
      <c r="F10" s="133"/>
      <c r="G10" s="34" t="s">
        <v>35</v>
      </c>
      <c r="H10" s="35" t="s">
        <v>36</v>
      </c>
      <c r="I10" s="36" t="s">
        <v>35</v>
      </c>
      <c r="J10" s="37" t="s">
        <v>36</v>
      </c>
      <c r="K10" s="20" t="s">
        <v>6</v>
      </c>
      <c r="L10" s="21" t="s">
        <v>7</v>
      </c>
      <c r="M10" s="20" t="s">
        <v>6</v>
      </c>
      <c r="N10" s="21" t="s">
        <v>7</v>
      </c>
      <c r="O10" s="138"/>
      <c r="P10" s="139"/>
      <c r="Q10" s="22">
        <f t="shared" ref="Q10:CB10" si="2">Q9</f>
        <v>41802</v>
      </c>
      <c r="R10" s="52">
        <f t="shared" si="2"/>
        <v>41803</v>
      </c>
      <c r="S10" s="52">
        <f t="shared" si="2"/>
        <v>41804</v>
      </c>
      <c r="T10" s="52">
        <f t="shared" si="2"/>
        <v>41805</v>
      </c>
      <c r="U10" s="52">
        <f t="shared" si="2"/>
        <v>41806</v>
      </c>
      <c r="V10" s="52">
        <f t="shared" si="2"/>
        <v>41807</v>
      </c>
      <c r="W10" s="52">
        <f t="shared" si="2"/>
        <v>41808</v>
      </c>
      <c r="X10" s="52">
        <f t="shared" si="2"/>
        <v>41809</v>
      </c>
      <c r="Y10" s="52">
        <f t="shared" si="2"/>
        <v>41810</v>
      </c>
      <c r="Z10" s="52">
        <f t="shared" si="2"/>
        <v>41811</v>
      </c>
      <c r="AA10" s="52">
        <f t="shared" si="2"/>
        <v>41812</v>
      </c>
      <c r="AB10" s="52">
        <f t="shared" si="2"/>
        <v>41813</v>
      </c>
      <c r="AC10" s="52">
        <f t="shared" si="2"/>
        <v>41814</v>
      </c>
      <c r="AD10" s="52">
        <f t="shared" si="2"/>
        <v>41815</v>
      </c>
      <c r="AE10" s="52">
        <f t="shared" si="2"/>
        <v>41816</v>
      </c>
      <c r="AF10" s="52">
        <f t="shared" si="2"/>
        <v>41817</v>
      </c>
      <c r="AG10" s="52">
        <f t="shared" si="2"/>
        <v>41818</v>
      </c>
      <c r="AH10" s="52">
        <f t="shared" si="2"/>
        <v>41819</v>
      </c>
      <c r="AI10" s="52">
        <f t="shared" si="2"/>
        <v>41820</v>
      </c>
      <c r="AJ10" s="52">
        <f t="shared" si="2"/>
        <v>41821</v>
      </c>
      <c r="AK10" s="52">
        <f t="shared" si="2"/>
        <v>41822</v>
      </c>
      <c r="AL10" s="52">
        <f t="shared" si="2"/>
        <v>41823</v>
      </c>
      <c r="AM10" s="52">
        <f t="shared" si="2"/>
        <v>41824</v>
      </c>
      <c r="AN10" s="52">
        <f t="shared" si="2"/>
        <v>41825</v>
      </c>
      <c r="AO10" s="52">
        <f t="shared" si="2"/>
        <v>41826</v>
      </c>
      <c r="AP10" s="52">
        <f t="shared" si="2"/>
        <v>41827</v>
      </c>
      <c r="AQ10" s="52">
        <f t="shared" si="2"/>
        <v>41828</v>
      </c>
      <c r="AR10" s="52">
        <f t="shared" si="2"/>
        <v>41829</v>
      </c>
      <c r="AS10" s="52">
        <f t="shared" si="2"/>
        <v>41830</v>
      </c>
      <c r="AT10" s="52">
        <f t="shared" si="2"/>
        <v>41831</v>
      </c>
      <c r="AU10" s="52">
        <f t="shared" si="2"/>
        <v>41832</v>
      </c>
      <c r="AV10" s="52">
        <f t="shared" si="2"/>
        <v>41833</v>
      </c>
      <c r="AW10" s="52">
        <f t="shared" si="2"/>
        <v>41834</v>
      </c>
      <c r="AX10" s="52">
        <f t="shared" si="2"/>
        <v>41835</v>
      </c>
      <c r="AY10" s="52">
        <f t="shared" si="2"/>
        <v>41836</v>
      </c>
      <c r="AZ10" s="52">
        <f t="shared" si="2"/>
        <v>41837</v>
      </c>
      <c r="BA10" s="52">
        <f t="shared" si="2"/>
        <v>41838</v>
      </c>
      <c r="BB10" s="52">
        <f t="shared" si="2"/>
        <v>41839</v>
      </c>
      <c r="BC10" s="52">
        <f t="shared" si="2"/>
        <v>41840</v>
      </c>
      <c r="BD10" s="52">
        <f t="shared" si="2"/>
        <v>41841</v>
      </c>
      <c r="BE10" s="52">
        <f t="shared" si="2"/>
        <v>41842</v>
      </c>
      <c r="BF10" s="52">
        <f t="shared" si="2"/>
        <v>41843</v>
      </c>
      <c r="BG10" s="52">
        <f t="shared" si="2"/>
        <v>41844</v>
      </c>
      <c r="BH10" s="52">
        <f t="shared" si="2"/>
        <v>41845</v>
      </c>
      <c r="BI10" s="52">
        <f t="shared" si="2"/>
        <v>41846</v>
      </c>
      <c r="BJ10" s="52">
        <f t="shared" si="2"/>
        <v>41847</v>
      </c>
      <c r="BK10" s="52">
        <f t="shared" si="2"/>
        <v>41848</v>
      </c>
      <c r="BL10" s="52">
        <f t="shared" si="2"/>
        <v>41849</v>
      </c>
      <c r="BM10" s="52">
        <f t="shared" si="2"/>
        <v>41850</v>
      </c>
      <c r="BN10" s="52">
        <f t="shared" si="2"/>
        <v>41851</v>
      </c>
      <c r="BO10" s="52">
        <f t="shared" si="2"/>
        <v>41852</v>
      </c>
      <c r="BP10" s="52">
        <f t="shared" si="2"/>
        <v>41853</v>
      </c>
      <c r="BQ10" s="52">
        <f t="shared" si="2"/>
        <v>41854</v>
      </c>
      <c r="BR10" s="52">
        <f t="shared" si="2"/>
        <v>41855</v>
      </c>
      <c r="BS10" s="52">
        <f t="shared" si="2"/>
        <v>41856</v>
      </c>
      <c r="BT10" s="52">
        <f t="shared" si="2"/>
        <v>41857</v>
      </c>
      <c r="BU10" s="52">
        <f t="shared" si="2"/>
        <v>41858</v>
      </c>
      <c r="BV10" s="52">
        <f t="shared" si="2"/>
        <v>41859</v>
      </c>
      <c r="BW10" s="52">
        <f t="shared" si="2"/>
        <v>41860</v>
      </c>
      <c r="BX10" s="52">
        <f t="shared" si="2"/>
        <v>41861</v>
      </c>
      <c r="BY10" s="52">
        <f t="shared" si="2"/>
        <v>41862</v>
      </c>
      <c r="BZ10" s="52">
        <f t="shared" si="2"/>
        <v>41863</v>
      </c>
      <c r="CA10" s="52">
        <f t="shared" si="2"/>
        <v>41864</v>
      </c>
      <c r="CB10" s="52">
        <f t="shared" si="2"/>
        <v>41865</v>
      </c>
      <c r="CC10" s="52">
        <f>CC9</f>
        <v>41866</v>
      </c>
      <c r="CD10" s="52">
        <f>CD9</f>
        <v>41867</v>
      </c>
      <c r="CE10" s="52">
        <f>CE9</f>
        <v>41868</v>
      </c>
      <c r="CF10" s="52">
        <f>CF9</f>
        <v>41869</v>
      </c>
      <c r="CG10" s="52">
        <f>CG9</f>
        <v>41870</v>
      </c>
      <c r="CH10" s="123"/>
    </row>
    <row r="11" spans="1:86" ht="17.25" customHeight="1">
      <c r="B11" s="101">
        <f t="shared" ref="B11:B29" si="3">(ROW()-10)/2+0.5</f>
        <v>1</v>
      </c>
      <c r="C11" s="103"/>
      <c r="D11" s="105"/>
      <c r="E11" s="107" t="s">
        <v>60</v>
      </c>
      <c r="F11" s="109" t="s">
        <v>59</v>
      </c>
      <c r="G11" s="113">
        <f>IF(ISNA(MATCH(TRUE,INDEX(LEN(Q11:CG11)&gt;0,0),0)),"",INDEX(Q$9:CG$9,1,MATCH(TRUE,INDEX(LEN(Q11:CG11)&gt;0,0),0)))</f>
        <v>41803</v>
      </c>
      <c r="H11" s="113">
        <f>IF(ISNA(MATCH(TRUE,INDEX(LEN(Q11:CG11)&gt;0,0),0)),"",MAX(INDEX(Q$9:CG$9,1,IF(ISNA(MAX(MATCH("*",Q11:CG11,-1))),DATE(1900,1,1),MAX(MATCH("*",Q11:CG11,-1)))),INDEX(Q$9:CG$9,1,IF(ISNA(MAX(MATCH(0,Q11:CG11,-1))),DATE(1900,1,1),MAX(MATCH(0,Q11:CG11,-1))))))</f>
        <v>41806</v>
      </c>
      <c r="I11" s="113" t="str">
        <f>IF(ISNA(MATCH(TRUE,INDEX(LEN(Q12:CG12)&gt;0,0),0)),"",INDEX(Q$9:CG$9,1,MATCH(TRUE,INDEX(LEN(Q12:CG12)&gt;0,0),0)))</f>
        <v/>
      </c>
      <c r="J11" s="113" t="str">
        <f>IF(OR(ISNA(MATCH(TRUE,INDEX(LEN(Q12:CG12)&gt;0,0),0)),O11&lt;&gt;100),"",MAX(INDEX(Q$9:CG$9,1,IF(ISNA(MAX(MATCH("*",Q12:CG12,-1))),DATE(1900,1,1),MAX(MATCH("*",Q12:CG12,-1)))),INDEX(Q$9:CG$9,1,IF(ISNA(MAX(MATCH(0,Q12:CG12,-1))),DATE(1900,1,1),MAX(MATCH(0,Q12:CG12,-1))))))</f>
        <v/>
      </c>
      <c r="K11" s="115">
        <f>IF(SUM(Q11:CG11)=0,"",SUM(Q11:CG11))</f>
        <v>8</v>
      </c>
      <c r="L11" s="117">
        <f>IF(K11="","",ROUND(K11/8,2))</f>
        <v>1</v>
      </c>
      <c r="M11" s="115" t="str">
        <f>IF(SUM(Q12:CG12)=0,"",SUM(Q12:CG12))</f>
        <v/>
      </c>
      <c r="N11" s="117" t="str">
        <f t="shared" ref="N11" si="4">IF(M11="","",ROUND(M11/8,2))</f>
        <v/>
      </c>
      <c r="O11" s="119"/>
      <c r="P11" s="121" t="str">
        <f t="shared" ref="P11" ca="1" si="5">IF(B11="","",IF(AND(I11&lt;&gt;"",J11&lt;&gt;""),"○",IF(AND(J11="",H11&lt;TODAY()),"★",IF(I11&lt;&gt;"","△",IF(AND(G11&lt;=TODAY(),I11=""),"▲",IF(AND(G11&lt;&gt;""),"◇",""))))))</f>
        <v>▲</v>
      </c>
      <c r="Q11" s="54"/>
      <c r="R11" s="54">
        <v>4</v>
      </c>
      <c r="S11" s="54"/>
      <c r="T11" s="54"/>
      <c r="U11" s="54">
        <v>4</v>
      </c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94"/>
    </row>
    <row r="12" spans="1:86" ht="17.25" customHeight="1">
      <c r="B12" s="102"/>
      <c r="C12" s="104"/>
      <c r="D12" s="106"/>
      <c r="E12" s="108"/>
      <c r="F12" s="110"/>
      <c r="G12" s="114"/>
      <c r="H12" s="114"/>
      <c r="I12" s="114"/>
      <c r="J12" s="114"/>
      <c r="K12" s="116"/>
      <c r="L12" s="118"/>
      <c r="M12" s="116"/>
      <c r="N12" s="118"/>
      <c r="O12" s="120"/>
      <c r="P12" s="122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94"/>
    </row>
    <row r="13" spans="1:86" ht="17.25" customHeight="1">
      <c r="B13" s="101">
        <f t="shared" si="3"/>
        <v>2</v>
      </c>
      <c r="C13" s="103"/>
      <c r="D13" s="105"/>
      <c r="E13" s="107" t="s">
        <v>61</v>
      </c>
      <c r="F13" s="109" t="s">
        <v>59</v>
      </c>
      <c r="G13" s="113">
        <f>IF(ISNA(MATCH(TRUE,INDEX(LEN(Q13:CG13)&gt;0,0),0)),"",INDEX(Q$9:CG$9,1,MATCH(TRUE,INDEX(LEN(Q13:CG13)&gt;0,0),0)))</f>
        <v>41807</v>
      </c>
      <c r="H13" s="113">
        <f>IF(ISNA(MATCH(TRUE,INDEX(LEN(Q13:CG13)&gt;0,0),0)),"",MAX(INDEX(Q$9:CG$9,1,IF(ISNA(MAX(MATCH("*",Q13:CG13,-1))),DATE(1900,1,1),MAX(MATCH("*",Q13:CG13,-1)))),INDEX(Q$9:CG$9,1,IF(ISNA(MAX(MATCH(0,Q13:CG13,-1))),DATE(1900,1,1),MAX(MATCH(0,Q13:CG13,-1))))))</f>
        <v>41808</v>
      </c>
      <c r="I13" s="113" t="str">
        <f>IF(ISNA(MATCH(TRUE,INDEX(LEN(Q14:CG14)&gt;0,0),0)),"",INDEX(Q$9:CG$9,1,MATCH(TRUE,INDEX(LEN(Q14:CG14)&gt;0,0),0)))</f>
        <v/>
      </c>
      <c r="J13" s="113" t="str">
        <f>IF(OR(ISNA(MATCH(TRUE,INDEX(LEN(Q14:CG14)&gt;0,0),0)),O13&lt;&gt;100),"",MAX(INDEX(Q$9:CG$9,1,IF(ISNA(MAX(MATCH("*",Q14:CG14,-1))),DATE(1900,1,1),MAX(MATCH("*",Q14:CG14,-1)))),INDEX(Q$9:CG$9,1,IF(ISNA(MAX(MATCH(0,Q14:CG14,-1))),DATE(1900,1,1),MAX(MATCH(0,Q14:CG14,-1))))))</f>
        <v/>
      </c>
      <c r="K13" s="115">
        <f>IF(SUM(Q13:CG13)=0,"",SUM(Q13:CG13))</f>
        <v>12</v>
      </c>
      <c r="L13" s="117">
        <f>IF(K13="","",ROUND(K13/8,2))</f>
        <v>1.5</v>
      </c>
      <c r="M13" s="115" t="str">
        <f>IF(SUM(Q14:CG14)=0,"",SUM(Q14:CG14))</f>
        <v/>
      </c>
      <c r="N13" s="117" t="str">
        <f t="shared" ref="N13:N21" si="6">IF(M13="","",ROUND(M13/8,2))</f>
        <v/>
      </c>
      <c r="O13" s="119"/>
      <c r="P13" s="121" t="str">
        <f t="shared" ref="P13" ca="1" si="7">IF(B13="","",IF(AND(I13&lt;&gt;"",J13&lt;&gt;""),"○",IF(AND(J13="",H13&lt;TODAY()),"★",IF(I13&lt;&gt;"","△",IF(AND(G13&lt;=TODAY(),I13=""),"▲",IF(AND(G13&lt;&gt;""),"◇",""))))))</f>
        <v>◇</v>
      </c>
      <c r="Q13" s="53"/>
      <c r="R13" s="54"/>
      <c r="S13" s="54"/>
      <c r="T13" s="54"/>
      <c r="U13" s="54"/>
      <c r="V13" s="54">
        <v>8</v>
      </c>
      <c r="W13" s="54">
        <v>4</v>
      </c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94"/>
    </row>
    <row r="14" spans="1:86" ht="17.25" customHeight="1">
      <c r="B14" s="102"/>
      <c r="C14" s="104"/>
      <c r="D14" s="106"/>
      <c r="E14" s="108"/>
      <c r="F14" s="110"/>
      <c r="G14" s="114"/>
      <c r="H14" s="114"/>
      <c r="I14" s="114"/>
      <c r="J14" s="114"/>
      <c r="K14" s="116"/>
      <c r="L14" s="118"/>
      <c r="M14" s="116"/>
      <c r="N14" s="118"/>
      <c r="O14" s="120"/>
      <c r="P14" s="122"/>
      <c r="Q14" s="55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94"/>
    </row>
    <row r="15" spans="1:86" ht="17.25" customHeight="1">
      <c r="B15" s="101">
        <f t="shared" si="3"/>
        <v>3</v>
      </c>
      <c r="C15" s="103"/>
      <c r="D15" s="105"/>
      <c r="E15" s="107" t="s">
        <v>62</v>
      </c>
      <c r="F15" s="109" t="s">
        <v>63</v>
      </c>
      <c r="G15" s="113">
        <f>IF(ISNA(MATCH(TRUE,INDEX(LEN(Q15:CG15)&gt;0,0),0)),"",INDEX(Q$9:CG$9,1,MATCH(TRUE,INDEX(LEN(Q15:CG15)&gt;0,0),0)))</f>
        <v>41806</v>
      </c>
      <c r="H15" s="113">
        <f>IF(ISNA(MATCH(TRUE,INDEX(LEN(Q15:CG15)&gt;0,0),0)),"",MAX(INDEX(Q$9:CG$9,1,IF(ISNA(MAX(MATCH("*",Q15:CG15,-1))),DATE(1900,1,1),MAX(MATCH("*",Q15:CG15,-1)))),INDEX(Q$9:CG$9,1,IF(ISNA(MAX(MATCH(0,Q15:CG15,-1))),DATE(1900,1,1),MAX(MATCH(0,Q15:CG15,-1))))))</f>
        <v>41808</v>
      </c>
      <c r="I15" s="113" t="str">
        <f>IF(ISNA(MATCH(TRUE,INDEX(LEN(Q16:CG16)&gt;0,0),0)),"",INDEX(Q$9:CG$9,1,MATCH(TRUE,INDEX(LEN(Q16:CG16)&gt;0,0),0)))</f>
        <v/>
      </c>
      <c r="J15" s="113" t="str">
        <f>IF(OR(ISNA(MATCH(TRUE,INDEX(LEN(Q16:CG16)&gt;0,0),0)),O15&lt;&gt;100),"",MAX(INDEX(Q$9:CG$9,1,IF(ISNA(MAX(MATCH("*",Q16:CG16,-1))),DATE(1900,1,1),MAX(MATCH("*",Q16:CG16,-1)))),INDEX(Q$9:CG$9,1,IF(ISNA(MAX(MATCH(0,Q16:CG16,-1))),DATE(1900,1,1),MAX(MATCH(0,Q16:CG16,-1))))))</f>
        <v/>
      </c>
      <c r="K15" s="115">
        <f>IF(SUM(Q15:CG15)=0,"",SUM(Q15:CG15))</f>
        <v>24</v>
      </c>
      <c r="L15" s="117">
        <f>IF(K15="","",ROUND(K15/8,2))</f>
        <v>3</v>
      </c>
      <c r="M15" s="115"/>
      <c r="N15" s="117"/>
      <c r="O15" s="119"/>
      <c r="P15" s="121" t="str">
        <f t="shared" ref="P15" ca="1" si="8">IF(B15="","",IF(AND(I15&lt;&gt;"",J15&lt;&gt;""),"○",IF(AND(J15="",H15&lt;TODAY()),"★",IF(I15&lt;&gt;"","△",IF(AND(G15&lt;=TODAY(),I15=""),"▲",IF(AND(G15&lt;&gt;""),"◇",""))))))</f>
        <v>◇</v>
      </c>
      <c r="Q15" s="53"/>
      <c r="R15" s="54"/>
      <c r="S15" s="54"/>
      <c r="T15" s="54"/>
      <c r="U15" s="54">
        <v>8</v>
      </c>
      <c r="V15" s="54">
        <v>8</v>
      </c>
      <c r="W15" s="54">
        <v>8</v>
      </c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94"/>
    </row>
    <row r="16" spans="1:86" ht="17.25" customHeight="1">
      <c r="B16" s="102"/>
      <c r="C16" s="104"/>
      <c r="D16" s="106"/>
      <c r="E16" s="108"/>
      <c r="F16" s="110"/>
      <c r="G16" s="114"/>
      <c r="H16" s="114"/>
      <c r="I16" s="114"/>
      <c r="J16" s="114"/>
      <c r="K16" s="116"/>
      <c r="L16" s="118"/>
      <c r="M16" s="116"/>
      <c r="N16" s="118"/>
      <c r="O16" s="120"/>
      <c r="P16" s="122"/>
      <c r="Q16" s="55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94"/>
    </row>
    <row r="17" spans="2:86" ht="17.25" customHeight="1">
      <c r="B17" s="101">
        <f t="shared" si="3"/>
        <v>4</v>
      </c>
      <c r="C17" s="103"/>
      <c r="D17" s="105"/>
      <c r="E17" s="107" t="s">
        <v>64</v>
      </c>
      <c r="F17" s="109" t="s">
        <v>63</v>
      </c>
      <c r="G17" s="113">
        <f>IF(ISNA(MATCH(TRUE,INDEX(LEN(Q17:CG17)&gt;0,0),0)),"",INDEX(Q$9:CG$9,1,MATCH(TRUE,INDEX(LEN(Q17:CG17)&gt;0,0),0)))</f>
        <v>41809</v>
      </c>
      <c r="H17" s="113">
        <f>IF(ISNA(MATCH(TRUE,INDEX(LEN(Q17:CG17)&gt;0,0),0)),"",MAX(INDEX(Q$9:CG$9,1,IF(ISNA(MAX(MATCH("*",Q17:CG17,-1))),DATE(1900,1,1),MAX(MATCH("*",Q17:CG17,-1)))),INDEX(Q$9:CG$9,1,IF(ISNA(MAX(MATCH(0,Q17:CG17,-1))),DATE(1900,1,1),MAX(MATCH(0,Q17:CG17,-1))))))</f>
        <v>41813</v>
      </c>
      <c r="I17" s="113" t="str">
        <f>IF(ISNA(MATCH(TRUE,INDEX(LEN(Q18:CG18)&gt;0,0),0)),"",INDEX(Q$9:CG$9,1,MATCH(TRUE,INDEX(LEN(Q18:CG18)&gt;0,0),0)))</f>
        <v/>
      </c>
      <c r="J17" s="113" t="str">
        <f>IF(OR(ISNA(MATCH(TRUE,INDEX(LEN(Q18:CG18)&gt;0,0),0)),O17&lt;&gt;100),"",MAX(INDEX(Q$9:CG$9,1,IF(ISNA(MAX(MATCH("*",Q18:CG18,-1))),DATE(1900,1,1),MAX(MATCH("*",Q18:CG18,-1)))),INDEX(Q$9:CG$9,1,IF(ISNA(MAX(MATCH(0,Q18:CG18,-1))),DATE(1900,1,1),MAX(MATCH(0,Q18:CG18,-1))))))</f>
        <v/>
      </c>
      <c r="K17" s="115">
        <f>IF(SUM(Q17:CG17)=0,"",SUM(Q17:CG17))</f>
        <v>20</v>
      </c>
      <c r="L17" s="117">
        <f>IF(K17="","",ROUND(K17/8,2))</f>
        <v>2.5</v>
      </c>
      <c r="M17" s="115" t="str">
        <f>IF(SUM(Q18:CG18)=0,"",SUM(Q18:CG18))</f>
        <v/>
      </c>
      <c r="N17" s="117" t="str">
        <f t="shared" si="6"/>
        <v/>
      </c>
      <c r="O17" s="119"/>
      <c r="P17" s="121" t="str">
        <f t="shared" ref="P17" ca="1" si="9">IF(B17="","",IF(AND(I17&lt;&gt;"",J17&lt;&gt;""),"○",IF(AND(J17="",H17&lt;TODAY()),"★",IF(I17&lt;&gt;"","△",IF(AND(G17&lt;=TODAY(),I17=""),"▲",IF(AND(G17&lt;&gt;""),"◇",""))))))</f>
        <v>◇</v>
      </c>
      <c r="Q17" s="53"/>
      <c r="R17" s="54"/>
      <c r="S17" s="54"/>
      <c r="T17" s="54"/>
      <c r="U17" s="54"/>
      <c r="V17" s="54"/>
      <c r="W17" s="54"/>
      <c r="X17" s="54">
        <v>8</v>
      </c>
      <c r="Y17" s="54">
        <v>8</v>
      </c>
      <c r="Z17" s="54"/>
      <c r="AA17" s="54"/>
      <c r="AB17" s="54">
        <v>4</v>
      </c>
      <c r="AC17" s="54"/>
      <c r="AD17" s="54"/>
      <c r="AE17" s="54"/>
      <c r="AF17" s="54"/>
      <c r="AG17" s="54"/>
      <c r="AH17" s="54"/>
      <c r="AI17" s="54"/>
      <c r="AJ17" s="54"/>
      <c r="AK17" s="56"/>
      <c r="AL17" s="56"/>
      <c r="AM17" s="56"/>
      <c r="AN17" s="54"/>
      <c r="AO17" s="54"/>
      <c r="AP17" s="54"/>
      <c r="AQ17" s="54"/>
      <c r="AR17" s="54"/>
      <c r="AS17" s="54"/>
      <c r="AT17" s="56"/>
      <c r="AU17" s="56"/>
      <c r="AV17" s="56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94"/>
    </row>
    <row r="18" spans="2:86" ht="17.25" customHeight="1">
      <c r="B18" s="102"/>
      <c r="C18" s="104"/>
      <c r="D18" s="106"/>
      <c r="E18" s="108"/>
      <c r="F18" s="110"/>
      <c r="G18" s="114"/>
      <c r="H18" s="114"/>
      <c r="I18" s="114"/>
      <c r="J18" s="114"/>
      <c r="K18" s="116"/>
      <c r="L18" s="118"/>
      <c r="M18" s="116"/>
      <c r="N18" s="118"/>
      <c r="O18" s="120"/>
      <c r="P18" s="122"/>
      <c r="Q18" s="55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94"/>
    </row>
    <row r="19" spans="2:86" ht="17.25" customHeight="1">
      <c r="B19" s="101">
        <f t="shared" si="3"/>
        <v>5</v>
      </c>
      <c r="C19" s="103"/>
      <c r="D19" s="105"/>
      <c r="E19" s="107" t="s">
        <v>65</v>
      </c>
      <c r="F19" s="109" t="s">
        <v>63</v>
      </c>
      <c r="G19" s="113">
        <f>IF(ISNA(MATCH(TRUE,INDEX(LEN(Q19:CG19)&gt;0,0),0)),"",INDEX(Q$9:CG$9,1,MATCH(TRUE,INDEX(LEN(Q19:CG19)&gt;0,0),0)))</f>
        <v>41813</v>
      </c>
      <c r="H19" s="113">
        <f>IF(ISNA(MATCH(TRUE,INDEX(LEN(Q19:CG19)&gt;0,0),0)),"",MAX(INDEX(Q$9:CG$9,1,IF(ISNA(MAX(MATCH("*",Q19:CG19,-1))),DATE(1900,1,1),MAX(MATCH("*",Q19:CG19,-1)))),INDEX(Q$9:CG$9,1,IF(ISNA(MAX(MATCH(0,Q19:CG19,-1))),DATE(1900,1,1),MAX(MATCH(0,Q19:CG19,-1))))))</f>
        <v>41815</v>
      </c>
      <c r="I19" s="113" t="str">
        <f>IF(ISNA(MATCH(TRUE,INDEX(LEN(Q20:CG20)&gt;0,0),0)),"",INDEX(Q$9:CG$9,1,MATCH(TRUE,INDEX(LEN(Q20:CG20)&gt;0,0),0)))</f>
        <v/>
      </c>
      <c r="J19" s="113" t="str">
        <f>IF(OR(ISNA(MATCH(TRUE,INDEX(LEN(Q20:CG20)&gt;0,0),0)),O19&lt;&gt;100),"",MAX(INDEX(Q$9:CG$9,1,IF(ISNA(MAX(MATCH("*",Q20:CG20,-1))),DATE(1900,1,1),MAX(MATCH("*",Q20:CG20,-1)))),INDEX(Q$9:CG$9,1,IF(ISNA(MAX(MATCH(0,Q20:CG20,-1))),DATE(1900,1,1),MAX(MATCH(0,Q20:CG20,-1))))))</f>
        <v/>
      </c>
      <c r="K19" s="115">
        <f>IF(SUM(Q19:CG19)=0,"",SUM(Q19:CG19))</f>
        <v>20</v>
      </c>
      <c r="L19" s="117">
        <f>IF(K19="","",ROUND(K19/8,2))</f>
        <v>2.5</v>
      </c>
      <c r="M19" s="115" t="str">
        <f>IF(SUM(Q20:CG20)=0,"",SUM(Q20:CG20))</f>
        <v/>
      </c>
      <c r="N19" s="117" t="str">
        <f t="shared" si="6"/>
        <v/>
      </c>
      <c r="O19" s="119"/>
      <c r="P19" s="121" t="str">
        <f t="shared" ref="P19" ca="1" si="10">IF(B19="","",IF(AND(I19&lt;&gt;"",J19&lt;&gt;""),"○",IF(AND(J19="",H19&lt;TODAY()),"★",IF(I19&lt;&gt;"","△",IF(AND(G19&lt;=TODAY(),I19=""),"▲",IF(AND(G19&lt;&gt;""),"◇",""))))))</f>
        <v>◇</v>
      </c>
      <c r="Q19" s="53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>
        <v>4</v>
      </c>
      <c r="AC19" s="54">
        <v>8</v>
      </c>
      <c r="AD19" s="54">
        <v>8</v>
      </c>
      <c r="AE19" s="54"/>
      <c r="AF19" s="54"/>
      <c r="AG19" s="54"/>
      <c r="AH19" s="54"/>
      <c r="AI19" s="54"/>
      <c r="AJ19" s="54"/>
      <c r="AK19" s="54"/>
      <c r="AL19" s="56"/>
      <c r="AM19" s="56"/>
      <c r="AN19" s="56"/>
      <c r="AO19" s="56"/>
      <c r="AP19" s="54"/>
      <c r="AQ19" s="54"/>
      <c r="AR19" s="54"/>
      <c r="AS19" s="54"/>
      <c r="AT19" s="54"/>
      <c r="AU19" s="54"/>
      <c r="AV19" s="56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94"/>
    </row>
    <row r="20" spans="2:86" ht="17.25" customHeight="1">
      <c r="B20" s="102"/>
      <c r="C20" s="104"/>
      <c r="D20" s="106"/>
      <c r="E20" s="108"/>
      <c r="F20" s="110"/>
      <c r="G20" s="114"/>
      <c r="H20" s="114"/>
      <c r="I20" s="114"/>
      <c r="J20" s="114"/>
      <c r="K20" s="116"/>
      <c r="L20" s="118"/>
      <c r="M20" s="116"/>
      <c r="N20" s="118"/>
      <c r="O20" s="120"/>
      <c r="P20" s="122"/>
      <c r="Q20" s="55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94"/>
    </row>
    <row r="21" spans="2:86" ht="17.25" customHeight="1">
      <c r="B21" s="101">
        <f t="shared" si="3"/>
        <v>6</v>
      </c>
      <c r="C21" s="103"/>
      <c r="D21" s="105"/>
      <c r="E21" s="107" t="s">
        <v>66</v>
      </c>
      <c r="F21" s="109" t="s">
        <v>63</v>
      </c>
      <c r="G21" s="113">
        <f>IF(ISNA(MATCH(TRUE,INDEX(LEN(Q21:CG21)&gt;0,0),0)),"",INDEX(Q$9:CG$9,1,MATCH(TRUE,INDEX(LEN(Q21:CG21)&gt;0,0),0)))</f>
        <v>41816</v>
      </c>
      <c r="H21" s="113">
        <f>IF(ISNA(MATCH(TRUE,INDEX(LEN(Q21:CG21)&gt;0,0),0)),"",MAX(INDEX(Q$9:CG$9,1,IF(ISNA(MAX(MATCH("*",Q21:CG21,-1))),DATE(1900,1,1),MAX(MATCH("*",Q21:CG21,-1)))),INDEX(Q$9:CG$9,1,IF(ISNA(MAX(MATCH(0,Q21:CG21,-1))),DATE(1900,1,1),MAX(MATCH(0,Q21:CG21,-1))))))</f>
        <v>41817</v>
      </c>
      <c r="I21" s="113" t="str">
        <f>IF(ISNA(MATCH(TRUE,INDEX(LEN(Q22:CG22)&gt;0,0),0)),"",INDEX(Q$9:CG$9,1,MATCH(TRUE,INDEX(LEN(Q22:CG22)&gt;0,0),0)))</f>
        <v/>
      </c>
      <c r="J21" s="113" t="str">
        <f>IF(OR(ISNA(MATCH(TRUE,INDEX(LEN(Q22:CG22)&gt;0,0),0)),O21&lt;&gt;100),"",MAX(INDEX(Q$9:CG$9,1,IF(ISNA(MAX(MATCH("*",Q22:CG22,-1))),DATE(1900,1,1),MAX(MATCH("*",Q22:CG22,-1)))),INDEX(Q$9:CG$9,1,IF(ISNA(MAX(MATCH(0,Q22:CG22,-1))),DATE(1900,1,1),MAX(MATCH(0,Q22:CG22,-1))))))</f>
        <v/>
      </c>
      <c r="K21" s="115">
        <f>IF(SUM(Q21:CG21)=0,"",SUM(Q21:CG21))</f>
        <v>16</v>
      </c>
      <c r="L21" s="117">
        <f>IF(K21="","",ROUND(K21/8,2))</f>
        <v>2</v>
      </c>
      <c r="M21" s="115" t="str">
        <f>IF(SUM(Q22:CG22)=0,"",SUM(Q22:CG22))</f>
        <v/>
      </c>
      <c r="N21" s="117" t="str">
        <f t="shared" si="6"/>
        <v/>
      </c>
      <c r="O21" s="119"/>
      <c r="P21" s="121" t="str">
        <f t="shared" ref="P21" ca="1" si="11">IF(B21="","",IF(AND(I21&lt;&gt;"",J21&lt;&gt;""),"○",IF(AND(J21="",H21&lt;TODAY()),"★",IF(I21&lt;&gt;"","△",IF(AND(G21&lt;=TODAY(),I21=""),"▲",IF(AND(G21&lt;&gt;""),"◇",""))))))</f>
        <v>◇</v>
      </c>
      <c r="Q21" s="53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>
        <v>8</v>
      </c>
      <c r="AF21" s="54">
        <v>8</v>
      </c>
      <c r="AG21" s="54"/>
      <c r="AH21" s="54"/>
      <c r="AI21" s="54"/>
      <c r="AJ21" s="54"/>
      <c r="AK21" s="56"/>
      <c r="AL21" s="56"/>
      <c r="AM21" s="56"/>
      <c r="AN21" s="56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94"/>
    </row>
    <row r="22" spans="2:86" ht="17.25" customHeight="1">
      <c r="B22" s="102"/>
      <c r="C22" s="104"/>
      <c r="D22" s="106"/>
      <c r="E22" s="108"/>
      <c r="F22" s="110"/>
      <c r="G22" s="114"/>
      <c r="H22" s="114"/>
      <c r="I22" s="114"/>
      <c r="J22" s="114"/>
      <c r="K22" s="116"/>
      <c r="L22" s="118"/>
      <c r="M22" s="116"/>
      <c r="N22" s="118"/>
      <c r="O22" s="120"/>
      <c r="P22" s="122"/>
      <c r="Q22" s="55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94"/>
    </row>
    <row r="23" spans="2:86" ht="17.25" customHeight="1">
      <c r="B23" s="101">
        <f t="shared" si="3"/>
        <v>7</v>
      </c>
      <c r="C23" s="103"/>
      <c r="D23" s="105"/>
      <c r="E23" s="107" t="s">
        <v>67</v>
      </c>
      <c r="F23" s="109" t="s">
        <v>59</v>
      </c>
      <c r="G23" s="113">
        <f>IF(ISNA(MATCH(TRUE,INDEX(LEN(Q23:CG23)&gt;0,0),0)),"",INDEX(Q$9:CG$9,1,MATCH(TRUE,INDEX(LEN(Q23:CG23)&gt;0,0),0)))</f>
        <v>41808</v>
      </c>
      <c r="H23" s="113">
        <f>IF(ISNA(MATCH(TRUE,INDEX(LEN(Q23:CG23)&gt;0,0),0)),"",MAX(INDEX(Q$9:CG$9,1,IF(ISNA(MAX(MATCH("*",Q23:CG23,-1))),DATE(1900,1,1),MAX(MATCH("*",Q23:CG23,-1)))),INDEX(Q$9:CG$9,1,IF(ISNA(MAX(MATCH(0,Q23:CG23,-1))),DATE(1900,1,1),MAX(MATCH(0,Q23:CG23,-1))))))</f>
        <v>41817</v>
      </c>
      <c r="I23" s="113" t="str">
        <f>IF(ISNA(MATCH(TRUE,INDEX(LEN(Q24:CG24)&gt;0,0),0)),"",INDEX(Q$9:CG$9,1,MATCH(TRUE,INDEX(LEN(Q24:CG24)&gt;0,0),0)))</f>
        <v/>
      </c>
      <c r="J23" s="113" t="str">
        <f>IF(OR(ISNA(MATCH(TRUE,INDEX(LEN(Q24:CG24)&gt;0,0),0)),O23&lt;&gt;100),"",MAX(INDEX(Q$9:CG$9,1,IF(ISNA(MAX(MATCH("*",Q24:CG24,-1))),DATE(1900,1,1),MAX(MATCH("*",Q24:CG24,-1)))),INDEX(Q$9:CG$9,1,IF(ISNA(MAX(MATCH(0,Q24:CG24,-1))),DATE(1900,1,1),MAX(MATCH(0,Q24:CG24,-1))))))</f>
        <v/>
      </c>
      <c r="K23" s="115">
        <f>IF(SUM(Q23:CG23)=0,"",SUM(Q23:CG23))</f>
        <v>60</v>
      </c>
      <c r="L23" s="117">
        <f>IF(K23="","",ROUND(K23/8,2))</f>
        <v>7.5</v>
      </c>
      <c r="M23" s="115" t="str">
        <f>IF(SUM(Q24:CG24)=0,"",SUM(Q24:CG24))</f>
        <v/>
      </c>
      <c r="N23" s="117" t="str">
        <f t="shared" ref="N23:N33" si="12">IF(M23="","",ROUND(M23/8,2))</f>
        <v/>
      </c>
      <c r="O23" s="119"/>
      <c r="P23" s="121" t="str">
        <f t="shared" ref="P23" ca="1" si="13">IF(B23="","",IF(AND(I23&lt;&gt;"",J23&lt;&gt;""),"○",IF(AND(J23="",H23&lt;TODAY()),"★",IF(I23&lt;&gt;"","△",IF(AND(G23&lt;=TODAY(),I23=""),"▲",IF(AND(G23&lt;&gt;""),"◇",""))))))</f>
        <v>◇</v>
      </c>
      <c r="Q23" s="53"/>
      <c r="R23" s="54"/>
      <c r="S23" s="54"/>
      <c r="T23" s="54"/>
      <c r="U23" s="54"/>
      <c r="V23" s="54"/>
      <c r="W23" s="54">
        <v>4</v>
      </c>
      <c r="X23" s="54">
        <v>8</v>
      </c>
      <c r="Y23" s="54">
        <v>8</v>
      </c>
      <c r="Z23" s="54"/>
      <c r="AA23" s="54"/>
      <c r="AB23" s="54">
        <v>8</v>
      </c>
      <c r="AC23" s="54">
        <v>8</v>
      </c>
      <c r="AD23" s="54">
        <v>8</v>
      </c>
      <c r="AE23" s="54">
        <v>8</v>
      </c>
      <c r="AF23" s="54">
        <v>8</v>
      </c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94"/>
    </row>
    <row r="24" spans="2:86" ht="17.25" customHeight="1">
      <c r="B24" s="102"/>
      <c r="C24" s="104"/>
      <c r="D24" s="106"/>
      <c r="E24" s="108"/>
      <c r="F24" s="110"/>
      <c r="G24" s="114"/>
      <c r="H24" s="114"/>
      <c r="I24" s="114"/>
      <c r="J24" s="114"/>
      <c r="K24" s="116"/>
      <c r="L24" s="118"/>
      <c r="M24" s="116"/>
      <c r="N24" s="118"/>
      <c r="O24" s="120"/>
      <c r="P24" s="122"/>
      <c r="Q24" s="55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94"/>
    </row>
    <row r="25" spans="2:86" ht="17.25" customHeight="1">
      <c r="B25" s="101">
        <f t="shared" si="3"/>
        <v>8</v>
      </c>
      <c r="C25" s="103"/>
      <c r="D25" s="105"/>
      <c r="E25" s="107" t="s">
        <v>68</v>
      </c>
      <c r="F25" s="109" t="s">
        <v>58</v>
      </c>
      <c r="G25" s="113">
        <f>IF(ISNA(MATCH(TRUE,INDEX(LEN(Q25:CG25)&gt;0,0),0)),"",INDEX(Q$9:CG$9,1,MATCH(TRUE,INDEX(LEN(Q25:CG25)&gt;0,0),0)))</f>
        <v>41806</v>
      </c>
      <c r="H25" s="113">
        <f>IF(ISNA(MATCH(TRUE,INDEX(LEN(Q25:CG25)&gt;0,0),0)),"",MAX(INDEX(Q$9:CG$9,1,IF(ISNA(MAX(MATCH("*",Q25:CG25,-1))),DATE(1900,1,1),MAX(MATCH("*",Q25:CG25,-1)))),INDEX(Q$9:CG$9,1,IF(ISNA(MAX(MATCH(0,Q25:CG25,-1))),DATE(1900,1,1),MAX(MATCH(0,Q25:CG25,-1))))))</f>
        <v>41817</v>
      </c>
      <c r="I25" s="113" t="str">
        <f>IF(ISNA(MATCH(TRUE,INDEX(LEN(Q26:CG26)&gt;0,0),0)),"",INDEX(Q$9:CG$9,1,MATCH(TRUE,INDEX(LEN(Q26:CG26)&gt;0,0),0)))</f>
        <v/>
      </c>
      <c r="J25" s="113" t="str">
        <f>IF(OR(ISNA(MATCH(TRUE,INDEX(LEN(Q26:CG26)&gt;0,0),0)),O25&lt;&gt;100),"",MAX(INDEX(Q$9:CG$9,1,IF(ISNA(MAX(MATCH("*",Q26:CG26,-1))),DATE(1900,1,1),MAX(MATCH("*",Q26:CG26,-1)))),INDEX(Q$9:CG$9,1,IF(ISNA(MAX(MATCH(0,Q26:CG26,-1))),DATE(1900,1,1),MAX(MATCH(0,Q26:CG26,-1))))))</f>
        <v/>
      </c>
      <c r="K25" s="115">
        <f>IF(SUM(Q25:CG25)=0,"",SUM(Q25:CG25))</f>
        <v>80</v>
      </c>
      <c r="L25" s="117">
        <f>IF(K25="","",ROUND(K25/8,2))</f>
        <v>10</v>
      </c>
      <c r="M25" s="115" t="str">
        <f>IF(SUM(Q26:CG26)=0,"",SUM(Q26:CG26))</f>
        <v/>
      </c>
      <c r="N25" s="117" t="str">
        <f t="shared" si="12"/>
        <v/>
      </c>
      <c r="O25" s="119"/>
      <c r="P25" s="121" t="str">
        <f t="shared" ref="P25" ca="1" si="14">IF(B25="","",IF(AND(I25&lt;&gt;"",J25&lt;&gt;""),"○",IF(AND(J25="",H25&lt;TODAY()),"★",IF(I25&lt;&gt;"","△",IF(AND(G25&lt;=TODAY(),I25=""),"▲",IF(AND(G25&lt;&gt;""),"◇",""))))))</f>
        <v>◇</v>
      </c>
      <c r="Q25" s="53"/>
      <c r="R25" s="54"/>
      <c r="S25" s="54"/>
      <c r="T25" s="54"/>
      <c r="U25" s="54">
        <v>8</v>
      </c>
      <c r="V25" s="54">
        <v>8</v>
      </c>
      <c r="W25" s="54">
        <v>8</v>
      </c>
      <c r="X25" s="54">
        <v>8</v>
      </c>
      <c r="Y25" s="54">
        <v>8</v>
      </c>
      <c r="Z25" s="54"/>
      <c r="AA25" s="54"/>
      <c r="AB25" s="54">
        <v>8</v>
      </c>
      <c r="AC25" s="54">
        <v>8</v>
      </c>
      <c r="AD25" s="54">
        <v>8</v>
      </c>
      <c r="AE25" s="54">
        <v>8</v>
      </c>
      <c r="AF25" s="54">
        <v>8</v>
      </c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94"/>
    </row>
    <row r="26" spans="2:86" ht="17.25" customHeight="1">
      <c r="B26" s="102"/>
      <c r="C26" s="104"/>
      <c r="D26" s="106"/>
      <c r="E26" s="108"/>
      <c r="F26" s="110"/>
      <c r="G26" s="114"/>
      <c r="H26" s="114"/>
      <c r="I26" s="114"/>
      <c r="J26" s="114"/>
      <c r="K26" s="116"/>
      <c r="L26" s="118"/>
      <c r="M26" s="116"/>
      <c r="N26" s="118"/>
      <c r="O26" s="120"/>
      <c r="P26" s="122"/>
      <c r="Q26" s="55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94"/>
    </row>
    <row r="27" spans="2:86" ht="17.25" customHeight="1">
      <c r="B27" s="101">
        <f t="shared" si="3"/>
        <v>9</v>
      </c>
      <c r="C27" s="103"/>
      <c r="D27" s="105"/>
      <c r="E27" s="107" t="s">
        <v>69</v>
      </c>
      <c r="F27" s="109" t="s">
        <v>70</v>
      </c>
      <c r="G27" s="113">
        <f>IF(ISNA(MATCH(TRUE,INDEX(LEN(Q27:CG27)&gt;0,0),0)),"",INDEX(Q$9:CG$9,1,MATCH(TRUE,INDEX(LEN(Q27:CG27)&gt;0,0),0)))</f>
        <v>41820</v>
      </c>
      <c r="H27" s="113">
        <f>IF(ISNA(MATCH(TRUE,INDEX(LEN(Q27:CG27)&gt;0,0),0)),"",MAX(INDEX(Q$9:CG$9,1,IF(ISNA(MAX(MATCH("*",Q27:CG27,-1))),DATE(1900,1,1),MAX(MATCH("*",Q27:CG27,-1)))),INDEX(Q$9:CG$9,1,IF(ISNA(MAX(MATCH(0,Q27:CG27,-1))),DATE(1900,1,1),MAX(MATCH(0,Q27:CG27,-1))))))</f>
        <v>41824</v>
      </c>
      <c r="I27" s="113" t="str">
        <f>IF(ISNA(MATCH(TRUE,INDEX(LEN(Q28:CG28)&gt;0,0),0)),"",INDEX(Q$9:CG$9,1,MATCH(TRUE,INDEX(LEN(Q28:CG28)&gt;0,0),0)))</f>
        <v/>
      </c>
      <c r="J27" s="113" t="str">
        <f>IF(OR(ISNA(MATCH(TRUE,INDEX(LEN(Q28:CG28)&gt;0,0),0)),O27&lt;&gt;100),"",MAX(INDEX(Q$9:CG$9,1,IF(ISNA(MAX(MATCH("*",Q28:CG28,-1))),DATE(1900,1,1),MAX(MATCH("*",Q28:CG28,-1)))),INDEX(Q$9:CG$9,1,IF(ISNA(MAX(MATCH(0,Q28:CG28,-1))),DATE(1900,1,1),MAX(MATCH(0,Q28:CG28,-1))))))</f>
        <v/>
      </c>
      <c r="K27" s="115">
        <f>IF(SUM(Q27:CG27)=0,"",SUM(Q27:CG27))</f>
        <v>40</v>
      </c>
      <c r="L27" s="117">
        <f>IF(K27="","",ROUND(K27/8,2))</f>
        <v>5</v>
      </c>
      <c r="M27" s="115" t="str">
        <f>IF(SUM(Q28:CG28)=0,"",SUM(Q28:CG28))</f>
        <v/>
      </c>
      <c r="N27" s="117" t="str">
        <f t="shared" si="12"/>
        <v/>
      </c>
      <c r="O27" s="119"/>
      <c r="P27" s="121" t="str">
        <f t="shared" ref="P27" ca="1" si="15">IF(B27="","",IF(AND(I27&lt;&gt;"",J27&lt;&gt;""),"○",IF(AND(J27="",H27&lt;TODAY()),"★",IF(I27&lt;&gt;"","△",IF(AND(G27&lt;=TODAY(),I27=""),"▲",IF(AND(G27&lt;&gt;""),"◇",""))))))</f>
        <v>◇</v>
      </c>
      <c r="Q27" s="53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>
        <v>8</v>
      </c>
      <c r="AJ27" s="54">
        <v>8</v>
      </c>
      <c r="AK27" s="54">
        <v>8</v>
      </c>
      <c r="AL27" s="54">
        <v>8</v>
      </c>
      <c r="AM27" s="54">
        <v>8</v>
      </c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94"/>
    </row>
    <row r="28" spans="2:86" ht="17.25" customHeight="1">
      <c r="B28" s="102"/>
      <c r="C28" s="104"/>
      <c r="D28" s="106"/>
      <c r="E28" s="108"/>
      <c r="F28" s="110"/>
      <c r="G28" s="114"/>
      <c r="H28" s="114"/>
      <c r="I28" s="114"/>
      <c r="J28" s="114"/>
      <c r="K28" s="116"/>
      <c r="L28" s="118"/>
      <c r="M28" s="116"/>
      <c r="N28" s="118"/>
      <c r="O28" s="120"/>
      <c r="P28" s="122"/>
      <c r="Q28" s="55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94"/>
    </row>
    <row r="29" spans="2:86" ht="17.25" customHeight="1">
      <c r="B29" s="101">
        <f t="shared" si="3"/>
        <v>10</v>
      </c>
      <c r="C29" s="103"/>
      <c r="D29" s="105"/>
      <c r="E29" s="107"/>
      <c r="F29" s="109"/>
      <c r="G29" s="113" t="str">
        <f>IF(ISNA(MATCH(TRUE,INDEX(LEN(Q29:CG29)&gt;0,0),0)),"",INDEX(Q$9:CG$9,1,MATCH(TRUE,INDEX(LEN(Q29:CG29)&gt;0,0),0)))</f>
        <v/>
      </c>
      <c r="H29" s="113" t="str">
        <f>IF(ISNA(MATCH(TRUE,INDEX(LEN(Q29:CG29)&gt;0,0),0)),"",MAX(INDEX(Q$9:CG$9,1,IF(ISNA(MAX(MATCH("*",Q29:CG29,-1))),DATE(1900,1,1),MAX(MATCH("*",Q29:CG29,-1)))),INDEX(Q$9:CG$9,1,IF(ISNA(MAX(MATCH(0,Q29:CG29,-1))),DATE(1900,1,1),MAX(MATCH(0,Q29:CG29,-1))))))</f>
        <v/>
      </c>
      <c r="I29" s="113" t="str">
        <f>IF(ISNA(MATCH(TRUE,INDEX(LEN(Q30:CG30)&gt;0,0),0)),"",INDEX(Q$9:CG$9,1,MATCH(TRUE,INDEX(LEN(Q30:CG30)&gt;0,0),0)))</f>
        <v/>
      </c>
      <c r="J29" s="113" t="str">
        <f>IF(OR(ISNA(MATCH(TRUE,INDEX(LEN(Q30:CG30)&gt;0,0),0)),O29&lt;&gt;100),"",MAX(INDEX(Q$9:CG$9,1,IF(ISNA(MAX(MATCH("*",Q30:CG30,-1))),DATE(1900,1,1),MAX(MATCH("*",Q30:CG30,-1)))),INDEX(Q$9:CG$9,1,IF(ISNA(MAX(MATCH(0,Q30:CG30,-1))),DATE(1900,1,1),MAX(MATCH(0,Q30:CG30,-1))))))</f>
        <v/>
      </c>
      <c r="K29" s="115" t="str">
        <f>IF(SUM(Q29:CG29)=0,"",SUM(Q29:CG29))</f>
        <v/>
      </c>
      <c r="L29" s="117" t="str">
        <f>IF(K29="","",ROUND(K29/8,2))</f>
        <v/>
      </c>
      <c r="M29" s="115" t="str">
        <f>IF(SUM(Q30:CG30)=0,"",SUM(Q30:CG30))</f>
        <v/>
      </c>
      <c r="N29" s="117" t="str">
        <f t="shared" si="12"/>
        <v/>
      </c>
      <c r="O29" s="119"/>
      <c r="P29" s="121" t="str">
        <f t="shared" ref="P29" ca="1" si="16">IF(B29="","",IF(AND(I29&lt;&gt;"",J29&lt;&gt;""),"○",IF(AND(J29="",H29&lt;TODAY()),"★",IF(I29&lt;&gt;"","△",IF(AND(G29&lt;=TODAY(),I29=""),"▲",IF(AND(G29&lt;&gt;""),"◇",""))))))</f>
        <v/>
      </c>
      <c r="Q29" s="53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94"/>
    </row>
    <row r="30" spans="2:86" ht="17.25" customHeight="1">
      <c r="B30" s="102"/>
      <c r="C30" s="104"/>
      <c r="D30" s="106"/>
      <c r="E30" s="108"/>
      <c r="F30" s="110"/>
      <c r="G30" s="114"/>
      <c r="H30" s="114"/>
      <c r="I30" s="114"/>
      <c r="J30" s="114"/>
      <c r="K30" s="116"/>
      <c r="L30" s="118"/>
      <c r="M30" s="116"/>
      <c r="N30" s="118"/>
      <c r="O30" s="120"/>
      <c r="P30" s="122"/>
      <c r="Q30" s="55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94"/>
    </row>
    <row r="31" spans="2:86" ht="17.25" customHeight="1">
      <c r="B31" s="101">
        <f>(ROW()-10)/2+0.5</f>
        <v>11</v>
      </c>
      <c r="C31" s="103"/>
      <c r="D31" s="105"/>
      <c r="E31" s="107"/>
      <c r="F31" s="109"/>
      <c r="G31" s="113" t="str">
        <f>IF(ISNA(MATCH(TRUE,INDEX(LEN(Q31:CG31)&gt;0,0),0)),"",INDEX(Q$9:CG$9,1,MATCH(TRUE,INDEX(LEN(Q31:CG31)&gt;0,0),0)))</f>
        <v/>
      </c>
      <c r="H31" s="113" t="str">
        <f>IF(ISNA(MATCH(TRUE,INDEX(LEN(Q31:CG31)&gt;0,0),0)),"",MAX(INDEX(Q$9:CG$9,1,IF(ISNA(MAX(MATCH("*",Q31:CG31,-1))),DATE(1900,1,1),MAX(MATCH("*",Q31:CG31,-1)))),INDEX(Q$9:CG$9,1,IF(ISNA(MAX(MATCH(0,Q31:CG31,-1))),DATE(1900,1,1),MAX(MATCH(0,Q31:CG31,-1))))))</f>
        <v/>
      </c>
      <c r="I31" s="113" t="str">
        <f>IF(ISNA(MATCH(TRUE,INDEX(LEN(Q32:CG32)&gt;0,0),0)),"",INDEX(Q$9:CG$9,1,MATCH(TRUE,INDEX(LEN(Q32:CG32)&gt;0,0),0)))</f>
        <v/>
      </c>
      <c r="J31" s="113" t="str">
        <f>IF(OR(ISNA(MATCH(TRUE,INDEX(LEN(Q32:CG32)&gt;0,0),0)),O31&lt;&gt;100),"",MAX(INDEX(Q$9:CG$9,1,IF(ISNA(MAX(MATCH("*",Q32:CG32,-1))),DATE(1900,1,1),MAX(MATCH("*",Q32:CG32,-1)))),INDEX(Q$9:CG$9,1,IF(ISNA(MAX(MATCH(0,Q32:CG32,-1))),DATE(1900,1,1),MAX(MATCH(0,Q32:CG32,-1))))))</f>
        <v/>
      </c>
      <c r="K31" s="115" t="str">
        <f>IF(SUM(Q31:CG31)=0,"",SUM(Q31:CG31))</f>
        <v/>
      </c>
      <c r="L31" s="117" t="str">
        <f>IF(K31="","",ROUND(K31/8,2))</f>
        <v/>
      </c>
      <c r="M31" s="115" t="str">
        <f>IF(SUM(Q32:CG32)=0,"",SUM(Q32:CG32))</f>
        <v/>
      </c>
      <c r="N31" s="117" t="str">
        <f t="shared" si="12"/>
        <v/>
      </c>
      <c r="O31" s="119"/>
      <c r="P31" s="121" t="str">
        <f t="shared" ref="P31" ca="1" si="17">IF(B31="","",IF(AND(I31&lt;&gt;"",J31&lt;&gt;""),"○",IF(AND(J31="",H31&lt;TODAY()),"★",IF(I31&lt;&gt;"","△",IF(AND(G31&lt;=TODAY(),I31=""),"▲",IF(AND(G31&lt;&gt;""),"◇",""))))))</f>
        <v/>
      </c>
      <c r="Q31" s="53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94"/>
    </row>
    <row r="32" spans="2:86" ht="17.25" customHeight="1">
      <c r="B32" s="102"/>
      <c r="C32" s="104"/>
      <c r="D32" s="106"/>
      <c r="E32" s="108"/>
      <c r="F32" s="110"/>
      <c r="G32" s="114"/>
      <c r="H32" s="114"/>
      <c r="I32" s="114"/>
      <c r="J32" s="114"/>
      <c r="K32" s="116"/>
      <c r="L32" s="118"/>
      <c r="M32" s="116"/>
      <c r="N32" s="118"/>
      <c r="O32" s="120"/>
      <c r="P32" s="122"/>
      <c r="Q32" s="55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94"/>
    </row>
    <row r="33" spans="2:86" ht="17.25" customHeight="1">
      <c r="B33" s="101">
        <f>(ROW()-10)/2+0.5</f>
        <v>12</v>
      </c>
      <c r="C33" s="103"/>
      <c r="D33" s="105"/>
      <c r="E33" s="107"/>
      <c r="F33" s="109"/>
      <c r="G33" s="113" t="str">
        <f>IF(ISNA(MATCH(TRUE,INDEX(LEN(Q33:CG33)&gt;0,0),0)),"",INDEX(Q$9:CG$9,1,MATCH(TRUE,INDEX(LEN(Q33:CG33)&gt;0,0),0)))</f>
        <v/>
      </c>
      <c r="H33" s="113" t="str">
        <f>IF(ISNA(MATCH(TRUE,INDEX(LEN(Q33:CG33)&gt;0,0),0)),"",MAX(INDEX(Q$9:CG$9,1,IF(ISNA(MAX(MATCH("*",Q33:CG33,-1))),DATE(1900,1,1),MAX(MATCH("*",Q33:CG33,-1)))),INDEX(Q$9:CG$9,1,IF(ISNA(MAX(MATCH(0,Q33:CG33,-1))),DATE(1900,1,1),MAX(MATCH(0,Q33:CG33,-1))))))</f>
        <v/>
      </c>
      <c r="I33" s="113" t="str">
        <f>IF(ISNA(MATCH(TRUE,INDEX(LEN(Q34:CG34)&gt;0,0),0)),"",INDEX(Q$9:CG$9,1,MATCH(TRUE,INDEX(LEN(Q34:CG34)&gt;0,0),0)))</f>
        <v/>
      </c>
      <c r="J33" s="113" t="str">
        <f>IF(OR(ISNA(MATCH(TRUE,INDEX(LEN(Q34:CG34)&gt;0,0),0)),O33&lt;&gt;100),"",MAX(INDEX(Q$9:CG$9,1,IF(ISNA(MAX(MATCH("*",Q34:CG34,-1))),DATE(1900,1,1),MAX(MATCH("*",Q34:CG34,-1)))),INDEX(Q$9:CG$9,1,IF(ISNA(MAX(MATCH(0,Q34:CG34,-1))),DATE(1900,1,1),MAX(MATCH(0,Q34:CG34,-1))))))</f>
        <v/>
      </c>
      <c r="K33" s="115" t="str">
        <f>IF(SUM(Q33:CG33)=0,"",SUM(Q33:CG33))</f>
        <v/>
      </c>
      <c r="L33" s="117" t="str">
        <f>IF(K33="","",ROUND(K33/8,2))</f>
        <v/>
      </c>
      <c r="M33" s="115" t="str">
        <f>IF(SUM(Q34:CG34)=0,"",SUM(Q34:CG34))</f>
        <v/>
      </c>
      <c r="N33" s="117" t="str">
        <f t="shared" si="12"/>
        <v/>
      </c>
      <c r="O33" s="119"/>
      <c r="P33" s="121" t="str">
        <f t="shared" ref="P33" ca="1" si="18">IF(B33="","",IF(AND(I33&lt;&gt;"",J33&lt;&gt;""),"○",IF(AND(J33="",H33&lt;TODAY()),"★",IF(I33&lt;&gt;"","△",IF(AND(G33&lt;=TODAY(),I33=""),"▲",IF(AND(G33&lt;&gt;""),"◇",""))))))</f>
        <v/>
      </c>
      <c r="Q33" s="53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94"/>
    </row>
    <row r="34" spans="2:86" ht="17.25" customHeight="1">
      <c r="B34" s="102"/>
      <c r="C34" s="104"/>
      <c r="D34" s="106"/>
      <c r="E34" s="108"/>
      <c r="F34" s="110"/>
      <c r="G34" s="114"/>
      <c r="H34" s="114"/>
      <c r="I34" s="114"/>
      <c r="J34" s="114"/>
      <c r="K34" s="116"/>
      <c r="L34" s="118"/>
      <c r="M34" s="116"/>
      <c r="N34" s="118"/>
      <c r="O34" s="120"/>
      <c r="P34" s="122"/>
      <c r="Q34" s="55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94"/>
    </row>
  </sheetData>
  <sheetProtection formatCells="0" formatColumns="0" formatRows="0" sort="0" autoFilter="0"/>
  <dataConsolidate/>
  <mergeCells count="211">
    <mergeCell ref="P33:P34"/>
    <mergeCell ref="G9:H9"/>
    <mergeCell ref="I9:J9"/>
    <mergeCell ref="G7:N7"/>
    <mergeCell ref="J33:J34"/>
    <mergeCell ref="K33:K34"/>
    <mergeCell ref="L33:L34"/>
    <mergeCell ref="M33:M34"/>
    <mergeCell ref="N33:N34"/>
    <mergeCell ref="O33:O34"/>
    <mergeCell ref="O31:O32"/>
    <mergeCell ref="P31:P32"/>
    <mergeCell ref="J31:J32"/>
    <mergeCell ref="K31:K32"/>
    <mergeCell ref="L31:L32"/>
    <mergeCell ref="M31:M32"/>
    <mergeCell ref="N31:N32"/>
    <mergeCell ref="N29:N30"/>
    <mergeCell ref="O29:O30"/>
    <mergeCell ref="P29:P30"/>
    <mergeCell ref="H29:H30"/>
    <mergeCell ref="I29:I30"/>
    <mergeCell ref="J29:J30"/>
    <mergeCell ref="L29:L30"/>
    <mergeCell ref="B33:B34"/>
    <mergeCell ref="C33:C34"/>
    <mergeCell ref="D33:D34"/>
    <mergeCell ref="E33:E34"/>
    <mergeCell ref="F33:F34"/>
    <mergeCell ref="G33:G34"/>
    <mergeCell ref="H33:H34"/>
    <mergeCell ref="I33:I34"/>
    <mergeCell ref="I31:I32"/>
    <mergeCell ref="B31:B32"/>
    <mergeCell ref="C31:C32"/>
    <mergeCell ref="D31:D32"/>
    <mergeCell ref="E31:E32"/>
    <mergeCell ref="F31:F32"/>
    <mergeCell ref="G31:G32"/>
    <mergeCell ref="H31:H32"/>
    <mergeCell ref="M29:M30"/>
    <mergeCell ref="B29:B30"/>
    <mergeCell ref="C29:C30"/>
    <mergeCell ref="D29:D30"/>
    <mergeCell ref="E29:E30"/>
    <mergeCell ref="F29:F30"/>
    <mergeCell ref="G29:G30"/>
    <mergeCell ref="K27:K28"/>
    <mergeCell ref="L27:L28"/>
    <mergeCell ref="M27:M28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K29:K30"/>
    <mergeCell ref="N27:N28"/>
    <mergeCell ref="O27:O28"/>
    <mergeCell ref="P27:P28"/>
    <mergeCell ref="P25:P26"/>
    <mergeCell ref="J25:J26"/>
    <mergeCell ref="K25:K26"/>
    <mergeCell ref="L25:L26"/>
    <mergeCell ref="M25:M26"/>
    <mergeCell ref="N25:N26"/>
    <mergeCell ref="O25:O26"/>
    <mergeCell ref="H23:H24"/>
    <mergeCell ref="O23:O24"/>
    <mergeCell ref="P23:P24"/>
    <mergeCell ref="B25:B26"/>
    <mergeCell ref="C25:C26"/>
    <mergeCell ref="D25:D26"/>
    <mergeCell ref="E25:E26"/>
    <mergeCell ref="F25:F26"/>
    <mergeCell ref="G25:G26"/>
    <mergeCell ref="H25:H26"/>
    <mergeCell ref="I25:I26"/>
    <mergeCell ref="I23:I24"/>
    <mergeCell ref="J23:J24"/>
    <mergeCell ref="K23:K24"/>
    <mergeCell ref="L23:L24"/>
    <mergeCell ref="M23:M24"/>
    <mergeCell ref="N23:N24"/>
    <mergeCell ref="D19:D20"/>
    <mergeCell ref="E19:E20"/>
    <mergeCell ref="F19:F20"/>
    <mergeCell ref="G19:G20"/>
    <mergeCell ref="B23:B24"/>
    <mergeCell ref="C23:C24"/>
    <mergeCell ref="D23:D24"/>
    <mergeCell ref="E23:E24"/>
    <mergeCell ref="F23:F24"/>
    <mergeCell ref="G23:G24"/>
    <mergeCell ref="K21:K22"/>
    <mergeCell ref="L21:L22"/>
    <mergeCell ref="M21:M22"/>
    <mergeCell ref="N21:N22"/>
    <mergeCell ref="O21:O22"/>
    <mergeCell ref="P21:P22"/>
    <mergeCell ref="P19:P20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J19:J20"/>
    <mergeCell ref="K19:K20"/>
    <mergeCell ref="L19:L20"/>
    <mergeCell ref="M19:M20"/>
    <mergeCell ref="N19:N20"/>
    <mergeCell ref="O19:O20"/>
    <mergeCell ref="B19:B20"/>
    <mergeCell ref="C19:C20"/>
    <mergeCell ref="H19:H20"/>
    <mergeCell ref="I19:I20"/>
    <mergeCell ref="I17:I18"/>
    <mergeCell ref="N15:N16"/>
    <mergeCell ref="O15:O16"/>
    <mergeCell ref="B17:B18"/>
    <mergeCell ref="C17:C18"/>
    <mergeCell ref="D17:D18"/>
    <mergeCell ref="E17:E18"/>
    <mergeCell ref="F17:F18"/>
    <mergeCell ref="G17:G18"/>
    <mergeCell ref="H17:H18"/>
    <mergeCell ref="H15:H16"/>
    <mergeCell ref="I15:I16"/>
    <mergeCell ref="J15:J16"/>
    <mergeCell ref="K15:K16"/>
    <mergeCell ref="L15:L16"/>
    <mergeCell ref="M15:M16"/>
    <mergeCell ref="B15:B16"/>
    <mergeCell ref="C15:C16"/>
    <mergeCell ref="D15:D16"/>
    <mergeCell ref="E15:E16"/>
    <mergeCell ref="F15:F16"/>
    <mergeCell ref="J17:J18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G15:G16"/>
    <mergeCell ref="O17:O18"/>
    <mergeCell ref="P17:P18"/>
    <mergeCell ref="O13:O14"/>
    <mergeCell ref="P13:P14"/>
    <mergeCell ref="P15:P16"/>
    <mergeCell ref="N17:N18"/>
    <mergeCell ref="K17:K18"/>
    <mergeCell ref="L17:L18"/>
    <mergeCell ref="M17:M18"/>
    <mergeCell ref="CH8:CH10"/>
    <mergeCell ref="B9:B10"/>
    <mergeCell ref="C9:C10"/>
    <mergeCell ref="D9:D10"/>
    <mergeCell ref="E9:E10"/>
    <mergeCell ref="F9:F10"/>
    <mergeCell ref="K9:L9"/>
    <mergeCell ref="O9:P10"/>
    <mergeCell ref="M8:N8"/>
    <mergeCell ref="M9:N9"/>
    <mergeCell ref="B7:F8"/>
    <mergeCell ref="CH11:CH12"/>
    <mergeCell ref="G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K2:L2"/>
    <mergeCell ref="K3:L3"/>
    <mergeCell ref="O2:P2"/>
    <mergeCell ref="O3:P3"/>
    <mergeCell ref="B11:B12"/>
    <mergeCell ref="C11:C12"/>
    <mergeCell ref="D11:D12"/>
    <mergeCell ref="E11:E12"/>
    <mergeCell ref="F11:F12"/>
    <mergeCell ref="K8:L8"/>
    <mergeCell ref="CH31:CH32"/>
    <mergeCell ref="CH33:CH34"/>
    <mergeCell ref="CH27:CH28"/>
    <mergeCell ref="CH29:CH30"/>
    <mergeCell ref="CH23:CH24"/>
    <mergeCell ref="CH25:CH26"/>
    <mergeCell ref="CH17:CH18"/>
    <mergeCell ref="CH19:CH20"/>
    <mergeCell ref="CH13:CH14"/>
    <mergeCell ref="CH15:CH16"/>
    <mergeCell ref="CH21:CH22"/>
  </mergeCells>
  <phoneticPr fontId="4"/>
  <conditionalFormatting sqref="Q8:CG8">
    <cfRule type="expression" dxfId="771" priority="1411" stopIfTrue="1">
      <formula>IF(TEXT(Q$9,"d")="1",TRUE,FALSE)</formula>
    </cfRule>
    <cfRule type="expression" dxfId="770" priority="1412" stopIfTrue="1">
      <formula>OR(IF(TEXT(Q$9,"d")&lt;&gt;"1",TRUE,FALSE))</formula>
    </cfRule>
  </conditionalFormatting>
  <conditionalFormatting sqref="Q9:CG12">
    <cfRule type="expression" dxfId="769" priority="1419" stopIfTrue="1">
      <formula>IF(Q$9=TODAY(),TRUE,FALSE)</formula>
    </cfRule>
    <cfRule type="expression" dxfId="768" priority="1420" stopIfTrue="1">
      <formula>IF(WEEKDAY(Q$9)=7,TRUE,FALSE)</formula>
    </cfRule>
    <cfRule type="expression" dxfId="767" priority="1421" stopIfTrue="1">
      <formula>IF(OR(WEEKDAY(Q$9)=1,IF(ISNA(MATCH(Q$9,Holiday,0)),FALSE,TRUE)),TRUE,FALSE)</formula>
    </cfRule>
  </conditionalFormatting>
  <conditionalFormatting sqref="S13:T13 S15:T15 S17:T17 S19:T19 S21:T21 S23:T23 S25:T25 S27:T27 S29:T29 S31:T31 S33:T33">
    <cfRule type="expression" dxfId="766" priority="1387" stopIfTrue="1">
      <formula>IF(OR(WEEKDAY(S$9)=7),TRUE,FALSE)</formula>
    </cfRule>
    <cfRule type="expression" dxfId="765" priority="1388" stopIfTrue="1">
      <formula>OR(IF(OR(WEEKDAY(S$9)=1,IF(ISNA(MATCH(S$9,Holiday,0)),FALSE,TRUE)),TRUE,FALSE))</formula>
    </cfRule>
    <cfRule type="expression" dxfId="764" priority="1389" stopIfTrue="1">
      <formula>OR(IF(S13&lt;&gt;"",TRUE,FALSE))</formula>
    </cfRule>
  </conditionalFormatting>
  <conditionalFormatting sqref="S14:T14 S16:T16 S18:T18 S20:T20 S22:T22 S24:T24 S26:T26 S28:T28 S30:T30 S32:T32 S34:T34">
    <cfRule type="expression" dxfId="763" priority="1390" stopIfTrue="1">
      <formula>IF(WEEKDAY(S$9)=7,TRUE,FALSE)</formula>
    </cfRule>
    <cfRule type="expression" dxfId="762" priority="1391" stopIfTrue="1">
      <formula>OR(IF(OR(WEEKDAY(S$9)=1,IF(ISNA(MATCH(S$9,Holiday,0)),FALSE,TRUE)),TRUE,FALSE))</formula>
    </cfRule>
    <cfRule type="expression" dxfId="761" priority="1392" stopIfTrue="1">
      <formula>OR(IF(S14&lt;&gt;"",TRUE,FALSE))</formula>
    </cfRule>
  </conditionalFormatting>
  <conditionalFormatting sqref="B13:P34">
    <cfRule type="expression" dxfId="760" priority="1003" stopIfTrue="1">
      <formula>IF(AND($B13&lt;&gt;"",$I13&lt;&gt;"",$J13&lt;&gt;""),TRUE,FALSE)</formula>
    </cfRule>
    <cfRule type="expression" dxfId="759" priority="1004" stopIfTrue="1">
      <formula>IF(AND($B13&lt;&gt;"",$J13="",$H13&lt;TODAY()),TRUE,FALSE)</formula>
    </cfRule>
    <cfRule type="expression" dxfId="758" priority="1005" stopIfTrue="1">
      <formula>IF(OR(AND($B13&lt;&gt;"",$I13&lt;&gt;"",$O13&lt;100),TODAY()&gt;=$G13),TRUE,FALSE)</formula>
    </cfRule>
  </conditionalFormatting>
  <conditionalFormatting sqref="Q13:CG34">
    <cfRule type="expression" dxfId="757" priority="999" stopIfTrue="1">
      <formula>IF(OR(WEEKDAY(Q$9)=7,WEEKDAY(Q$9)=1,IF(ISNA(MATCH(Q$9,Holiday,0)),FALSE,TRUE)),TRUE,FALSE)</formula>
    </cfRule>
    <cfRule type="expression" dxfId="756" priority="1415" stopIfTrue="1">
      <formula>IF(AND($B13="",$Q13&lt;&gt;""),TRUE,FALSE)</formula>
    </cfRule>
  </conditionalFormatting>
  <conditionalFormatting sqref="Q13:CG34">
    <cfRule type="expression" dxfId="755" priority="996" stopIfTrue="1">
      <formula>IF(OR(WEEKDAY(Q$9)=7,WEEKDAY(Q$9)=1,IF(ISNA(MATCH(Q$9,Holiday,0)),FALSE,TRUE)),TRUE,FALSE)</formula>
    </cfRule>
    <cfRule type="expression" dxfId="754" priority="997" stopIfTrue="1">
      <formula>IF(AND($B13&lt;&gt;"",Q13&lt;&gt;""),TRUE,FALSE)</formula>
    </cfRule>
    <cfRule type="expression" dxfId="753" priority="998" stopIfTrue="1">
      <formula>IF(AND($B13="",Q13&lt;&gt;""),TRUE,FALSE)</formula>
    </cfRule>
  </conditionalFormatting>
  <conditionalFormatting sqref="S11:T11">
    <cfRule type="expression" dxfId="752" priority="993" stopIfTrue="1">
      <formula>IF(OR(WEEKDAY(S$9)=7),TRUE,FALSE)</formula>
    </cfRule>
    <cfRule type="expression" dxfId="751" priority="994" stopIfTrue="1">
      <formula>OR(IF(OR(WEEKDAY(S$9)=1,IF(ISNA(MATCH(S$9,Holiday,0)),FALSE,TRUE)),TRUE,FALSE))</formula>
    </cfRule>
    <cfRule type="expression" dxfId="750" priority="995" stopIfTrue="1">
      <formula>OR(IF(S11&lt;&gt;"",TRUE,FALSE))</formula>
    </cfRule>
  </conditionalFormatting>
  <conditionalFormatting sqref="S12:T12">
    <cfRule type="expression" dxfId="749" priority="990" stopIfTrue="1">
      <formula>IF(WEEKDAY(S$9)=7,TRUE,FALSE)</formula>
    </cfRule>
    <cfRule type="expression" dxfId="748" priority="991" stopIfTrue="1">
      <formula>OR(IF(OR(WEEKDAY(S$9)=1,IF(ISNA(MATCH(S$9,Holiday,0)),FALSE,TRUE)),TRUE,FALSE))</formula>
    </cfRule>
    <cfRule type="expression" dxfId="747" priority="992" stopIfTrue="1">
      <formula>OR(IF(S12&lt;&gt;"",TRUE,FALSE))</formula>
    </cfRule>
  </conditionalFormatting>
  <conditionalFormatting sqref="B11:P12">
    <cfRule type="expression" dxfId="746" priority="987" stopIfTrue="1">
      <formula>IF(AND($B11&lt;&gt;"",$I11&lt;&gt;"",$J11&lt;&gt;""),TRUE,FALSE)</formula>
    </cfRule>
    <cfRule type="expression" dxfId="745" priority="988" stopIfTrue="1">
      <formula>IF(AND($B11&lt;&gt;"",$J11="",$H11&lt;TODAY()),TRUE,FALSE)</formula>
    </cfRule>
    <cfRule type="expression" dxfId="744" priority="989" stopIfTrue="1">
      <formula>IF(OR(AND($B11&lt;&gt;"",$I11&lt;&gt;"",$O11&lt;100),TODAY()&gt;=$G11),TRUE,FALSE)</formula>
    </cfRule>
  </conditionalFormatting>
  <conditionalFormatting sqref="Q11:CG12">
    <cfRule type="expression" dxfId="743" priority="985" stopIfTrue="1">
      <formula>IF(OR(WEEKDAY(Q$9)=7,WEEKDAY(Q$9)=1,IF(ISNA(MATCH(Q$9,Holiday,0)),FALSE,TRUE)),TRUE,FALSE)</formula>
    </cfRule>
    <cfRule type="expression" dxfId="742" priority="986" stopIfTrue="1">
      <formula>IF(AND($B11="",$Q11&lt;&gt;""),TRUE,FALSE)</formula>
    </cfRule>
  </conditionalFormatting>
  <conditionalFormatting sqref="Q11:CG12">
    <cfRule type="expression" dxfId="741" priority="982" stopIfTrue="1">
      <formula>IF(OR(WEEKDAY(Q$9)=7,WEEKDAY(Q$9)=1,IF(ISNA(MATCH(Q$9,Holiday,0)),FALSE,TRUE)),TRUE,FALSE)</formula>
    </cfRule>
    <cfRule type="expression" dxfId="740" priority="983" stopIfTrue="1">
      <formula>IF(AND($B11&lt;&gt;"",Q11&lt;&gt;""),TRUE,FALSE)</formula>
    </cfRule>
    <cfRule type="expression" dxfId="739" priority="984" stopIfTrue="1">
      <formula>IF(AND($B11="",Q11&lt;&gt;""),TRUE,FALSE)</formula>
    </cfRule>
  </conditionalFormatting>
  <conditionalFormatting sqref="C17:C18">
    <cfRule type="expression" dxfId="738" priority="979" stopIfTrue="1">
      <formula>IF(AND($B17&lt;&gt;"",$I17&lt;&gt;"",$J17&lt;&gt;""),TRUE,FALSE)</formula>
    </cfRule>
    <cfRule type="expression" dxfId="737" priority="980" stopIfTrue="1">
      <formula>IF(AND($B17&lt;&gt;"",$J17="",$H17&lt;TODAY()),TRUE,FALSE)</formula>
    </cfRule>
    <cfRule type="expression" dxfId="736" priority="981" stopIfTrue="1">
      <formula>IF(OR(AND($B17&lt;&gt;"",$I17&lt;&gt;"",$O17&lt;100),TODAY()&gt;=$G17),TRUE,FALSE)</formula>
    </cfRule>
  </conditionalFormatting>
  <conditionalFormatting sqref="AE11">
    <cfRule type="expression" dxfId="735" priority="977" stopIfTrue="1">
      <formula>IF(OR(WEEKDAY(AE$9)=7,WEEKDAY(AE$9)=1,IF(ISNA(MATCH(AE$9,Holiday,0)),FALSE,TRUE)),TRUE,FALSE)</formula>
    </cfRule>
    <cfRule type="expression" dxfId="734" priority="978" stopIfTrue="1">
      <formula>IF(AND($B11="",$Q11&lt;&gt;""),TRUE,FALSE)</formula>
    </cfRule>
  </conditionalFormatting>
  <conditionalFormatting sqref="AE11">
    <cfRule type="expression" dxfId="733" priority="974" stopIfTrue="1">
      <formula>IF(OR(WEEKDAY(AE$9)=7,WEEKDAY(AE$9)=1,IF(ISNA(MATCH(AE$9,Holiday,0)),FALSE,TRUE)),TRUE,FALSE)</formula>
    </cfRule>
    <cfRule type="expression" dxfId="732" priority="975" stopIfTrue="1">
      <formula>IF(AND($B11&lt;&gt;"",AE11&lt;&gt;""),TRUE,FALSE)</formula>
    </cfRule>
    <cfRule type="expression" dxfId="731" priority="976" stopIfTrue="1">
      <formula>IF(AND($B11="",AE11&lt;&gt;""),TRUE,FALSE)</formula>
    </cfRule>
  </conditionalFormatting>
  <conditionalFormatting sqref="AF11">
    <cfRule type="expression" dxfId="730" priority="972" stopIfTrue="1">
      <formula>IF(OR(WEEKDAY(AF$9)=7,WEEKDAY(AF$9)=1,IF(ISNA(MATCH(AF$9,Holiday,0)),FALSE,TRUE)),TRUE,FALSE)</formula>
    </cfRule>
    <cfRule type="expression" dxfId="729" priority="973" stopIfTrue="1">
      <formula>IF(AND($B11="",$Q11&lt;&gt;""),TRUE,FALSE)</formula>
    </cfRule>
  </conditionalFormatting>
  <conditionalFormatting sqref="AF11">
    <cfRule type="expression" dxfId="728" priority="969" stopIfTrue="1">
      <formula>IF(OR(WEEKDAY(AF$9)=7,WEEKDAY(AF$9)=1,IF(ISNA(MATCH(AF$9,Holiday,0)),FALSE,TRUE)),TRUE,FALSE)</formula>
    </cfRule>
    <cfRule type="expression" dxfId="727" priority="970" stopIfTrue="1">
      <formula>IF(AND($B11&lt;&gt;"",AF11&lt;&gt;""),TRUE,FALSE)</formula>
    </cfRule>
    <cfRule type="expression" dxfId="726" priority="971" stopIfTrue="1">
      <formula>IF(AND($B11="",AF11&lt;&gt;""),TRUE,FALSE)</formula>
    </cfRule>
  </conditionalFormatting>
  <conditionalFormatting sqref="F11:F12">
    <cfRule type="expression" dxfId="725" priority="966" stopIfTrue="1">
      <formula>IF(AND($B11&lt;&gt;"",$I11&lt;&gt;"",$J11&lt;&gt;""),TRUE,FALSE)</formula>
    </cfRule>
    <cfRule type="expression" dxfId="724" priority="967" stopIfTrue="1">
      <formula>IF(AND($B11&lt;&gt;"",$J11="",$H11&lt;TODAY()),TRUE,FALSE)</formula>
    </cfRule>
    <cfRule type="expression" dxfId="723" priority="968" stopIfTrue="1">
      <formula>IF(OR(AND($B11&lt;&gt;"",$I11&lt;&gt;"",$O11&lt;100),TODAY()&gt;=$G11),TRUE,FALSE)</formula>
    </cfRule>
  </conditionalFormatting>
  <conditionalFormatting sqref="AG11">
    <cfRule type="expression" dxfId="722" priority="964" stopIfTrue="1">
      <formula>IF(OR(WEEKDAY(AG$9)=7,WEEKDAY(AG$9)=1,IF(ISNA(MATCH(AG$9,Holiday,0)),FALSE,TRUE)),TRUE,FALSE)</formula>
    </cfRule>
    <cfRule type="expression" dxfId="721" priority="965" stopIfTrue="1">
      <formula>IF(AND($B11="",$Q11&lt;&gt;""),TRUE,FALSE)</formula>
    </cfRule>
  </conditionalFormatting>
  <conditionalFormatting sqref="AG11">
    <cfRule type="expression" dxfId="720" priority="961" stopIfTrue="1">
      <formula>IF(OR(WEEKDAY(AG$9)=7,WEEKDAY(AG$9)=1,IF(ISNA(MATCH(AG$9,Holiday,0)),FALSE,TRUE)),TRUE,FALSE)</formula>
    </cfRule>
    <cfRule type="expression" dxfId="719" priority="962" stopIfTrue="1">
      <formula>IF(AND($B11&lt;&gt;"",AG11&lt;&gt;""),TRUE,FALSE)</formula>
    </cfRule>
    <cfRule type="expression" dxfId="718" priority="963" stopIfTrue="1">
      <formula>IF(AND($B11="",AG11&lt;&gt;""),TRUE,FALSE)</formula>
    </cfRule>
  </conditionalFormatting>
  <conditionalFormatting sqref="AH11">
    <cfRule type="expression" dxfId="717" priority="959" stopIfTrue="1">
      <formula>IF(OR(WEEKDAY(AH$9)=7,WEEKDAY(AH$9)=1,IF(ISNA(MATCH(AH$9,Holiday,0)),FALSE,TRUE)),TRUE,FALSE)</formula>
    </cfRule>
    <cfRule type="expression" dxfId="716" priority="960" stopIfTrue="1">
      <formula>IF(AND($B11="",$Q11&lt;&gt;""),TRUE,FALSE)</formula>
    </cfRule>
  </conditionalFormatting>
  <conditionalFormatting sqref="AH11">
    <cfRule type="expression" dxfId="715" priority="956" stopIfTrue="1">
      <formula>IF(OR(WEEKDAY(AH$9)=7,WEEKDAY(AH$9)=1,IF(ISNA(MATCH(AH$9,Holiday,0)),FALSE,TRUE)),TRUE,FALSE)</formula>
    </cfRule>
    <cfRule type="expression" dxfId="714" priority="957" stopIfTrue="1">
      <formula>IF(AND($B11&lt;&gt;"",AH11&lt;&gt;""),TRUE,FALSE)</formula>
    </cfRule>
    <cfRule type="expression" dxfId="713" priority="958" stopIfTrue="1">
      <formula>IF(AND($B11="",AH11&lt;&gt;""),TRUE,FALSE)</formula>
    </cfRule>
  </conditionalFormatting>
  <conditionalFormatting sqref="AK11">
    <cfRule type="expression" dxfId="712" priority="954" stopIfTrue="1">
      <formula>IF(OR(WEEKDAY(AK$9)=7,WEEKDAY(AK$9)=1,IF(ISNA(MATCH(AK$9,Holiday,0)),FALSE,TRUE)),TRUE,FALSE)</formula>
    </cfRule>
    <cfRule type="expression" dxfId="711" priority="955" stopIfTrue="1">
      <formula>IF(AND($B11="",$Q11&lt;&gt;""),TRUE,FALSE)</formula>
    </cfRule>
  </conditionalFormatting>
  <conditionalFormatting sqref="AK11">
    <cfRule type="expression" dxfId="710" priority="951" stopIfTrue="1">
      <formula>IF(OR(WEEKDAY(AK$9)=7,WEEKDAY(AK$9)=1,IF(ISNA(MATCH(AK$9,Holiday,0)),FALSE,TRUE)),TRUE,FALSE)</formula>
    </cfRule>
    <cfRule type="expression" dxfId="709" priority="952" stopIfTrue="1">
      <formula>IF(AND($B11&lt;&gt;"",AK11&lt;&gt;""),TRUE,FALSE)</formula>
    </cfRule>
    <cfRule type="expression" dxfId="708" priority="953" stopIfTrue="1">
      <formula>IF(AND($B11="",AK11&lt;&gt;""),TRUE,FALSE)</formula>
    </cfRule>
  </conditionalFormatting>
  <conditionalFormatting sqref="AK11">
    <cfRule type="expression" dxfId="707" priority="949" stopIfTrue="1">
      <formula>IF(OR(WEEKDAY(AK$9)=7,WEEKDAY(AK$9)=1,IF(ISNA(MATCH(AK$9,Holiday,0)),FALSE,TRUE)),TRUE,FALSE)</formula>
    </cfRule>
    <cfRule type="expression" dxfId="706" priority="950" stopIfTrue="1">
      <formula>IF(AND($B11="",$Q11&lt;&gt;""),TRUE,FALSE)</formula>
    </cfRule>
  </conditionalFormatting>
  <conditionalFormatting sqref="AK11">
    <cfRule type="expression" dxfId="705" priority="946" stopIfTrue="1">
      <formula>IF(OR(WEEKDAY(AK$9)=7,WEEKDAY(AK$9)=1,IF(ISNA(MATCH(AK$9,Holiday,0)),FALSE,TRUE)),TRUE,FALSE)</formula>
    </cfRule>
    <cfRule type="expression" dxfId="704" priority="947" stopIfTrue="1">
      <formula>IF(AND($B11&lt;&gt;"",AK11&lt;&gt;""),TRUE,FALSE)</formula>
    </cfRule>
    <cfRule type="expression" dxfId="703" priority="948" stopIfTrue="1">
      <formula>IF(AND($B11="",AK11&lt;&gt;""),TRUE,FALSE)</formula>
    </cfRule>
  </conditionalFormatting>
  <conditionalFormatting sqref="AL11">
    <cfRule type="expression" dxfId="702" priority="944" stopIfTrue="1">
      <formula>IF(OR(WEEKDAY(AL$9)=7,WEEKDAY(AL$9)=1,IF(ISNA(MATCH(AL$9,Holiday,0)),FALSE,TRUE)),TRUE,FALSE)</formula>
    </cfRule>
    <cfRule type="expression" dxfId="701" priority="945" stopIfTrue="1">
      <formula>IF(AND($B11="",$Q11&lt;&gt;""),TRUE,FALSE)</formula>
    </cfRule>
  </conditionalFormatting>
  <conditionalFormatting sqref="AL11">
    <cfRule type="expression" dxfId="700" priority="941" stopIfTrue="1">
      <formula>IF(OR(WEEKDAY(AL$9)=7,WEEKDAY(AL$9)=1,IF(ISNA(MATCH(AL$9,Holiday,0)),FALSE,TRUE)),TRUE,FALSE)</formula>
    </cfRule>
    <cfRule type="expression" dxfId="699" priority="942" stopIfTrue="1">
      <formula>IF(AND($B11&lt;&gt;"",AL11&lt;&gt;""),TRUE,FALSE)</formula>
    </cfRule>
    <cfRule type="expression" dxfId="698" priority="943" stopIfTrue="1">
      <formula>IF(AND($B11="",AL11&lt;&gt;""),TRUE,FALSE)</formula>
    </cfRule>
  </conditionalFormatting>
  <conditionalFormatting sqref="AE13">
    <cfRule type="expression" dxfId="697" priority="938" stopIfTrue="1">
      <formula>IF(AE$9=TODAY(),TRUE,FALSE)</formula>
    </cfRule>
    <cfRule type="expression" dxfId="696" priority="939" stopIfTrue="1">
      <formula>IF(WEEKDAY(AE$9)=7,TRUE,FALSE)</formula>
    </cfRule>
    <cfRule type="expression" dxfId="695" priority="940" stopIfTrue="1">
      <formula>IF(OR(WEEKDAY(AE$9)=1,IF(ISNA(MATCH(AE$9,Holiday,0)),FALSE,TRUE)),TRUE,FALSE)</formula>
    </cfRule>
  </conditionalFormatting>
  <conditionalFormatting sqref="AE13">
    <cfRule type="expression" dxfId="694" priority="936" stopIfTrue="1">
      <formula>IF(OR(WEEKDAY(AE$9)=7,WEEKDAY(AE$9)=1,IF(ISNA(MATCH(AE$9,Holiday,0)),FALSE,TRUE)),TRUE,FALSE)</formula>
    </cfRule>
    <cfRule type="expression" dxfId="693" priority="937" stopIfTrue="1">
      <formula>IF(AND($B13="",$Q13&lt;&gt;""),TRUE,FALSE)</formula>
    </cfRule>
  </conditionalFormatting>
  <conditionalFormatting sqref="AE13">
    <cfRule type="expression" dxfId="692" priority="933" stopIfTrue="1">
      <formula>IF(OR(WEEKDAY(AE$9)=7,WEEKDAY(AE$9)=1,IF(ISNA(MATCH(AE$9,Holiday,0)),FALSE,TRUE)),TRUE,FALSE)</formula>
    </cfRule>
    <cfRule type="expression" dxfId="691" priority="934" stopIfTrue="1">
      <formula>IF(AND($B13&lt;&gt;"",AE13&lt;&gt;""),TRUE,FALSE)</formula>
    </cfRule>
    <cfRule type="expression" dxfId="690" priority="935" stopIfTrue="1">
      <formula>IF(AND($B13="",AE13&lt;&gt;""),TRUE,FALSE)</formula>
    </cfRule>
  </conditionalFormatting>
  <conditionalFormatting sqref="AE13">
    <cfRule type="expression" dxfId="689" priority="931" stopIfTrue="1">
      <formula>IF(OR(WEEKDAY(AE$9)=7,WEEKDAY(AE$9)=1,IF(ISNA(MATCH(AE$9,Holiday,0)),FALSE,TRUE)),TRUE,FALSE)</formula>
    </cfRule>
    <cfRule type="expression" dxfId="688" priority="932" stopIfTrue="1">
      <formula>IF(AND($B13="",$Q13&lt;&gt;""),TRUE,FALSE)</formula>
    </cfRule>
  </conditionalFormatting>
  <conditionalFormatting sqref="AE13">
    <cfRule type="expression" dxfId="687" priority="928" stopIfTrue="1">
      <formula>IF(OR(WEEKDAY(AE$9)=7,WEEKDAY(AE$9)=1,IF(ISNA(MATCH(AE$9,Holiday,0)),FALSE,TRUE)),TRUE,FALSE)</formula>
    </cfRule>
    <cfRule type="expression" dxfId="686" priority="929" stopIfTrue="1">
      <formula>IF(AND($B13&lt;&gt;"",AE13&lt;&gt;""),TRUE,FALSE)</formula>
    </cfRule>
    <cfRule type="expression" dxfId="685" priority="930" stopIfTrue="1">
      <formula>IF(AND($B13="",AE13&lt;&gt;""),TRUE,FALSE)</formula>
    </cfRule>
  </conditionalFormatting>
  <conditionalFormatting sqref="AF13">
    <cfRule type="expression" dxfId="684" priority="925" stopIfTrue="1">
      <formula>IF(AF$9=TODAY(),TRUE,FALSE)</formula>
    </cfRule>
    <cfRule type="expression" dxfId="683" priority="926" stopIfTrue="1">
      <formula>IF(WEEKDAY(AF$9)=7,TRUE,FALSE)</formula>
    </cfRule>
    <cfRule type="expression" dxfId="682" priority="927" stopIfTrue="1">
      <formula>IF(OR(WEEKDAY(AF$9)=1,IF(ISNA(MATCH(AF$9,Holiday,0)),FALSE,TRUE)),TRUE,FALSE)</formula>
    </cfRule>
  </conditionalFormatting>
  <conditionalFormatting sqref="AF13">
    <cfRule type="expression" dxfId="681" priority="923" stopIfTrue="1">
      <formula>IF(OR(WEEKDAY(AF$9)=7,WEEKDAY(AF$9)=1,IF(ISNA(MATCH(AF$9,Holiday,0)),FALSE,TRUE)),TRUE,FALSE)</formula>
    </cfRule>
    <cfRule type="expression" dxfId="680" priority="924" stopIfTrue="1">
      <formula>IF(AND($B13="",$Q13&lt;&gt;""),TRUE,FALSE)</formula>
    </cfRule>
  </conditionalFormatting>
  <conditionalFormatting sqref="AF13">
    <cfRule type="expression" dxfId="679" priority="920" stopIfTrue="1">
      <formula>IF(OR(WEEKDAY(AF$9)=7,WEEKDAY(AF$9)=1,IF(ISNA(MATCH(AF$9,Holiday,0)),FALSE,TRUE)),TRUE,FALSE)</formula>
    </cfRule>
    <cfRule type="expression" dxfId="678" priority="921" stopIfTrue="1">
      <formula>IF(AND($B13&lt;&gt;"",AF13&lt;&gt;""),TRUE,FALSE)</formula>
    </cfRule>
    <cfRule type="expression" dxfId="677" priority="922" stopIfTrue="1">
      <formula>IF(AND($B13="",AF13&lt;&gt;""),TRUE,FALSE)</formula>
    </cfRule>
  </conditionalFormatting>
  <conditionalFormatting sqref="AF13">
    <cfRule type="expression" dxfId="676" priority="918" stopIfTrue="1">
      <formula>IF(OR(WEEKDAY(AF$9)=7,WEEKDAY(AF$9)=1,IF(ISNA(MATCH(AF$9,Holiday,0)),FALSE,TRUE)),TRUE,FALSE)</formula>
    </cfRule>
    <cfRule type="expression" dxfId="675" priority="919" stopIfTrue="1">
      <formula>IF(AND($B13="",$Q13&lt;&gt;""),TRUE,FALSE)</formula>
    </cfRule>
  </conditionalFormatting>
  <conditionalFormatting sqref="AF13">
    <cfRule type="expression" dxfId="674" priority="915" stopIfTrue="1">
      <formula>IF(OR(WEEKDAY(AF$9)=7,WEEKDAY(AF$9)=1,IF(ISNA(MATCH(AF$9,Holiday,0)),FALSE,TRUE)),TRUE,FALSE)</formula>
    </cfRule>
    <cfRule type="expression" dxfId="673" priority="916" stopIfTrue="1">
      <formula>IF(AND($B13&lt;&gt;"",AF13&lt;&gt;""),TRUE,FALSE)</formula>
    </cfRule>
    <cfRule type="expression" dxfId="672" priority="917" stopIfTrue="1">
      <formula>IF(AND($B13="",AF13&lt;&gt;""),TRUE,FALSE)</formula>
    </cfRule>
  </conditionalFormatting>
  <conditionalFormatting sqref="AG11">
    <cfRule type="expression" dxfId="671" priority="913" stopIfTrue="1">
      <formula>IF(OR(WEEKDAY(AG$9)=7,WEEKDAY(AG$9)=1,IF(ISNA(MATCH(AG$9,Holiday,0)),FALSE,TRUE)),TRUE,FALSE)</formula>
    </cfRule>
    <cfRule type="expression" dxfId="670" priority="914" stopIfTrue="1">
      <formula>IF(AND($B11="",$Q11&lt;&gt;""),TRUE,FALSE)</formula>
    </cfRule>
  </conditionalFormatting>
  <conditionalFormatting sqref="AG11">
    <cfRule type="expression" dxfId="669" priority="910" stopIfTrue="1">
      <formula>IF(OR(WEEKDAY(AG$9)=7,WEEKDAY(AG$9)=1,IF(ISNA(MATCH(AG$9,Holiday,0)),FALSE,TRUE)),TRUE,FALSE)</formula>
    </cfRule>
    <cfRule type="expression" dxfId="668" priority="911" stopIfTrue="1">
      <formula>IF(AND($B11&lt;&gt;"",AG11&lt;&gt;""),TRUE,FALSE)</formula>
    </cfRule>
    <cfRule type="expression" dxfId="667" priority="912" stopIfTrue="1">
      <formula>IF(AND($B11="",AG11&lt;&gt;""),TRUE,FALSE)</formula>
    </cfRule>
  </conditionalFormatting>
  <conditionalFormatting sqref="AG13">
    <cfRule type="expression" dxfId="666" priority="907" stopIfTrue="1">
      <formula>IF(AG$9=TODAY(),TRUE,FALSE)</formula>
    </cfRule>
    <cfRule type="expression" dxfId="665" priority="908" stopIfTrue="1">
      <formula>IF(WEEKDAY(AG$9)=7,TRUE,FALSE)</formula>
    </cfRule>
    <cfRule type="expression" dxfId="664" priority="909" stopIfTrue="1">
      <formula>IF(OR(WEEKDAY(AG$9)=1,IF(ISNA(MATCH(AG$9,Holiday,0)),FALSE,TRUE)),TRUE,FALSE)</formula>
    </cfRule>
  </conditionalFormatting>
  <conditionalFormatting sqref="AG13">
    <cfRule type="expression" dxfId="663" priority="905" stopIfTrue="1">
      <formula>IF(OR(WEEKDAY(AG$9)=7,WEEKDAY(AG$9)=1,IF(ISNA(MATCH(AG$9,Holiday,0)),FALSE,TRUE)),TRUE,FALSE)</formula>
    </cfRule>
    <cfRule type="expression" dxfId="662" priority="906" stopIfTrue="1">
      <formula>IF(AND($B13="",$Q13&lt;&gt;""),TRUE,FALSE)</formula>
    </cfRule>
  </conditionalFormatting>
  <conditionalFormatting sqref="AG13">
    <cfRule type="expression" dxfId="661" priority="902" stopIfTrue="1">
      <formula>IF(OR(WEEKDAY(AG$9)=7,WEEKDAY(AG$9)=1,IF(ISNA(MATCH(AG$9,Holiday,0)),FALSE,TRUE)),TRUE,FALSE)</formula>
    </cfRule>
    <cfRule type="expression" dxfId="660" priority="903" stopIfTrue="1">
      <formula>IF(AND($B13&lt;&gt;"",AG13&lt;&gt;""),TRUE,FALSE)</formula>
    </cfRule>
    <cfRule type="expression" dxfId="659" priority="904" stopIfTrue="1">
      <formula>IF(AND($B13="",AG13&lt;&gt;""),TRUE,FALSE)</formula>
    </cfRule>
  </conditionalFormatting>
  <conditionalFormatting sqref="AG13">
    <cfRule type="expression" dxfId="658" priority="900" stopIfTrue="1">
      <formula>IF(OR(WEEKDAY(AG$9)=7,WEEKDAY(AG$9)=1,IF(ISNA(MATCH(AG$9,Holiday,0)),FALSE,TRUE)),TRUE,FALSE)</formula>
    </cfRule>
    <cfRule type="expression" dxfId="657" priority="901" stopIfTrue="1">
      <formula>IF(AND($B13="",$Q13&lt;&gt;""),TRUE,FALSE)</formula>
    </cfRule>
  </conditionalFormatting>
  <conditionalFormatting sqref="AG13">
    <cfRule type="expression" dxfId="656" priority="897" stopIfTrue="1">
      <formula>IF(OR(WEEKDAY(AG$9)=7,WEEKDAY(AG$9)=1,IF(ISNA(MATCH(AG$9,Holiday,0)),FALSE,TRUE)),TRUE,FALSE)</formula>
    </cfRule>
    <cfRule type="expression" dxfId="655" priority="898" stopIfTrue="1">
      <formula>IF(AND($B13&lt;&gt;"",AG13&lt;&gt;""),TRUE,FALSE)</formula>
    </cfRule>
    <cfRule type="expression" dxfId="654" priority="899" stopIfTrue="1">
      <formula>IF(AND($B13="",AG13&lt;&gt;""),TRUE,FALSE)</formula>
    </cfRule>
  </conditionalFormatting>
  <conditionalFormatting sqref="AH13">
    <cfRule type="expression" dxfId="653" priority="894" stopIfTrue="1">
      <formula>IF(AH$9=TODAY(),TRUE,FALSE)</formula>
    </cfRule>
    <cfRule type="expression" dxfId="652" priority="895" stopIfTrue="1">
      <formula>IF(WEEKDAY(AH$9)=7,TRUE,FALSE)</formula>
    </cfRule>
    <cfRule type="expression" dxfId="651" priority="896" stopIfTrue="1">
      <formula>IF(OR(WEEKDAY(AH$9)=1,IF(ISNA(MATCH(AH$9,Holiday,0)),FALSE,TRUE)),TRUE,FALSE)</formula>
    </cfRule>
  </conditionalFormatting>
  <conditionalFormatting sqref="AH13">
    <cfRule type="expression" dxfId="650" priority="892" stopIfTrue="1">
      <formula>IF(OR(WEEKDAY(AH$9)=7,WEEKDAY(AH$9)=1,IF(ISNA(MATCH(AH$9,Holiday,0)),FALSE,TRUE)),TRUE,FALSE)</formula>
    </cfRule>
    <cfRule type="expression" dxfId="649" priority="893" stopIfTrue="1">
      <formula>IF(AND($B13="",$Q13&lt;&gt;""),TRUE,FALSE)</formula>
    </cfRule>
  </conditionalFormatting>
  <conditionalFormatting sqref="AH13">
    <cfRule type="expression" dxfId="648" priority="889" stopIfTrue="1">
      <formula>IF(OR(WEEKDAY(AH$9)=7,WEEKDAY(AH$9)=1,IF(ISNA(MATCH(AH$9,Holiday,0)),FALSE,TRUE)),TRUE,FALSE)</formula>
    </cfRule>
    <cfRule type="expression" dxfId="647" priority="890" stopIfTrue="1">
      <formula>IF(AND($B13&lt;&gt;"",AH13&lt;&gt;""),TRUE,FALSE)</formula>
    </cfRule>
    <cfRule type="expression" dxfId="646" priority="891" stopIfTrue="1">
      <formula>IF(AND($B13="",AH13&lt;&gt;""),TRUE,FALSE)</formula>
    </cfRule>
  </conditionalFormatting>
  <conditionalFormatting sqref="AH13">
    <cfRule type="expression" dxfId="645" priority="887" stopIfTrue="1">
      <formula>IF(OR(WEEKDAY(AH$9)=7,WEEKDAY(AH$9)=1,IF(ISNA(MATCH(AH$9,Holiday,0)),FALSE,TRUE)),TRUE,FALSE)</formula>
    </cfRule>
    <cfRule type="expression" dxfId="644" priority="888" stopIfTrue="1">
      <formula>IF(AND($B13="",$Q13&lt;&gt;""),TRUE,FALSE)</formula>
    </cfRule>
  </conditionalFormatting>
  <conditionalFormatting sqref="AH13">
    <cfRule type="expression" dxfId="643" priority="884" stopIfTrue="1">
      <formula>IF(OR(WEEKDAY(AH$9)=7,WEEKDAY(AH$9)=1,IF(ISNA(MATCH(AH$9,Holiday,0)),FALSE,TRUE)),TRUE,FALSE)</formula>
    </cfRule>
    <cfRule type="expression" dxfId="642" priority="885" stopIfTrue="1">
      <formula>IF(AND($B13&lt;&gt;"",AH13&lt;&gt;""),TRUE,FALSE)</formula>
    </cfRule>
    <cfRule type="expression" dxfId="641" priority="886" stopIfTrue="1">
      <formula>IF(AND($B13="",AH13&lt;&gt;""),TRUE,FALSE)</formula>
    </cfRule>
  </conditionalFormatting>
  <conditionalFormatting sqref="AK13">
    <cfRule type="expression" dxfId="640" priority="881" stopIfTrue="1">
      <formula>IF(AK$9=TODAY(),TRUE,FALSE)</formula>
    </cfRule>
    <cfRule type="expression" dxfId="639" priority="882" stopIfTrue="1">
      <formula>IF(WEEKDAY(AK$9)=7,TRUE,FALSE)</formula>
    </cfRule>
    <cfRule type="expression" dxfId="638" priority="883" stopIfTrue="1">
      <formula>IF(OR(WEEKDAY(AK$9)=1,IF(ISNA(MATCH(AK$9,Holiday,0)),FALSE,TRUE)),TRUE,FALSE)</formula>
    </cfRule>
  </conditionalFormatting>
  <conditionalFormatting sqref="AK13">
    <cfRule type="expression" dxfId="637" priority="879" stopIfTrue="1">
      <formula>IF(OR(WEEKDAY(AK$9)=7,WEEKDAY(AK$9)=1,IF(ISNA(MATCH(AK$9,Holiday,0)),FALSE,TRUE)),TRUE,FALSE)</formula>
    </cfRule>
    <cfRule type="expression" dxfId="636" priority="880" stopIfTrue="1">
      <formula>IF(AND($B13="",$Q13&lt;&gt;""),TRUE,FALSE)</formula>
    </cfRule>
  </conditionalFormatting>
  <conditionalFormatting sqref="AK13">
    <cfRule type="expression" dxfId="635" priority="876" stopIfTrue="1">
      <formula>IF(OR(WEEKDAY(AK$9)=7,WEEKDAY(AK$9)=1,IF(ISNA(MATCH(AK$9,Holiday,0)),FALSE,TRUE)),TRUE,FALSE)</formula>
    </cfRule>
    <cfRule type="expression" dxfId="634" priority="877" stopIfTrue="1">
      <formula>IF(AND($B13&lt;&gt;"",AK13&lt;&gt;""),TRUE,FALSE)</formula>
    </cfRule>
    <cfRule type="expression" dxfId="633" priority="878" stopIfTrue="1">
      <formula>IF(AND($B13="",AK13&lt;&gt;""),TRUE,FALSE)</formula>
    </cfRule>
  </conditionalFormatting>
  <conditionalFormatting sqref="AK13">
    <cfRule type="expression" dxfId="632" priority="874" stopIfTrue="1">
      <formula>IF(OR(WEEKDAY(AK$9)=7,WEEKDAY(AK$9)=1,IF(ISNA(MATCH(AK$9,Holiday,0)),FALSE,TRUE)),TRUE,FALSE)</formula>
    </cfRule>
    <cfRule type="expression" dxfId="631" priority="875" stopIfTrue="1">
      <formula>IF(AND($B13="",$Q13&lt;&gt;""),TRUE,FALSE)</formula>
    </cfRule>
  </conditionalFormatting>
  <conditionalFormatting sqref="AK13">
    <cfRule type="expression" dxfId="630" priority="871" stopIfTrue="1">
      <formula>IF(OR(WEEKDAY(AK$9)=7,WEEKDAY(AK$9)=1,IF(ISNA(MATCH(AK$9,Holiday,0)),FALSE,TRUE)),TRUE,FALSE)</formula>
    </cfRule>
    <cfRule type="expression" dxfId="629" priority="872" stopIfTrue="1">
      <formula>IF(AND($B13&lt;&gt;"",AK13&lt;&gt;""),TRUE,FALSE)</formula>
    </cfRule>
    <cfRule type="expression" dxfId="628" priority="873" stopIfTrue="1">
      <formula>IF(AND($B13="",AK13&lt;&gt;""),TRUE,FALSE)</formula>
    </cfRule>
  </conditionalFormatting>
  <conditionalFormatting sqref="AL13">
    <cfRule type="expression" dxfId="627" priority="868" stopIfTrue="1">
      <formula>IF(AL$9=TODAY(),TRUE,FALSE)</formula>
    </cfRule>
    <cfRule type="expression" dxfId="626" priority="869" stopIfTrue="1">
      <formula>IF(WEEKDAY(AL$9)=7,TRUE,FALSE)</formula>
    </cfRule>
    <cfRule type="expression" dxfId="625" priority="870" stopIfTrue="1">
      <formula>IF(OR(WEEKDAY(AL$9)=1,IF(ISNA(MATCH(AL$9,Holiday,0)),FALSE,TRUE)),TRUE,FALSE)</formula>
    </cfRule>
  </conditionalFormatting>
  <conditionalFormatting sqref="AL13">
    <cfRule type="expression" dxfId="624" priority="866" stopIfTrue="1">
      <formula>IF(OR(WEEKDAY(AL$9)=7,WEEKDAY(AL$9)=1,IF(ISNA(MATCH(AL$9,Holiday,0)),FALSE,TRUE)),TRUE,FALSE)</formula>
    </cfRule>
    <cfRule type="expression" dxfId="623" priority="867" stopIfTrue="1">
      <formula>IF(AND($B13="",$Q13&lt;&gt;""),TRUE,FALSE)</formula>
    </cfRule>
  </conditionalFormatting>
  <conditionalFormatting sqref="AL13">
    <cfRule type="expression" dxfId="622" priority="863" stopIfTrue="1">
      <formula>IF(OR(WEEKDAY(AL$9)=7,WEEKDAY(AL$9)=1,IF(ISNA(MATCH(AL$9,Holiday,0)),FALSE,TRUE)),TRUE,FALSE)</formula>
    </cfRule>
    <cfRule type="expression" dxfId="621" priority="864" stopIfTrue="1">
      <formula>IF(AND($B13&lt;&gt;"",AL13&lt;&gt;""),TRUE,FALSE)</formula>
    </cfRule>
    <cfRule type="expression" dxfId="620" priority="865" stopIfTrue="1">
      <formula>IF(AND($B13="",AL13&lt;&gt;""),TRUE,FALSE)</formula>
    </cfRule>
  </conditionalFormatting>
  <conditionalFormatting sqref="AL13">
    <cfRule type="expression" dxfId="619" priority="861" stopIfTrue="1">
      <formula>IF(OR(WEEKDAY(AL$9)=7,WEEKDAY(AL$9)=1,IF(ISNA(MATCH(AL$9,Holiday,0)),FALSE,TRUE)),TRUE,FALSE)</formula>
    </cfRule>
    <cfRule type="expression" dxfId="618" priority="862" stopIfTrue="1">
      <formula>IF(AND($B13="",$Q13&lt;&gt;""),TRUE,FALSE)</formula>
    </cfRule>
  </conditionalFormatting>
  <conditionalFormatting sqref="AL13">
    <cfRule type="expression" dxfId="617" priority="858" stopIfTrue="1">
      <formula>IF(OR(WEEKDAY(AL$9)=7,WEEKDAY(AL$9)=1,IF(ISNA(MATCH(AL$9,Holiday,0)),FALSE,TRUE)),TRUE,FALSE)</formula>
    </cfRule>
    <cfRule type="expression" dxfId="616" priority="859" stopIfTrue="1">
      <formula>IF(AND($B13&lt;&gt;"",AL13&lt;&gt;""),TRUE,FALSE)</formula>
    </cfRule>
    <cfRule type="expression" dxfId="615" priority="860" stopIfTrue="1">
      <formula>IF(AND($B13="",AL13&lt;&gt;""),TRUE,FALSE)</formula>
    </cfRule>
  </conditionalFormatting>
  <conditionalFormatting sqref="AL13">
    <cfRule type="expression" dxfId="614" priority="855" stopIfTrue="1">
      <formula>IF(AL$9=TODAY(),TRUE,FALSE)</formula>
    </cfRule>
    <cfRule type="expression" dxfId="613" priority="856" stopIfTrue="1">
      <formula>IF(WEEKDAY(AL$9)=7,TRUE,FALSE)</formula>
    </cfRule>
    <cfRule type="expression" dxfId="612" priority="857" stopIfTrue="1">
      <formula>IF(OR(WEEKDAY(AL$9)=1,IF(ISNA(MATCH(AL$9,Holiday,0)),FALSE,TRUE)),TRUE,FALSE)</formula>
    </cfRule>
  </conditionalFormatting>
  <conditionalFormatting sqref="AL13">
    <cfRule type="expression" dxfId="611" priority="853" stopIfTrue="1">
      <formula>IF(OR(WEEKDAY(AL$9)=7,WEEKDAY(AL$9)=1,IF(ISNA(MATCH(AL$9,Holiday,0)),FALSE,TRUE)),TRUE,FALSE)</formula>
    </cfRule>
    <cfRule type="expression" dxfId="610" priority="854" stopIfTrue="1">
      <formula>IF(AND($B13="",$Q13&lt;&gt;""),TRUE,FALSE)</formula>
    </cfRule>
  </conditionalFormatting>
  <conditionalFormatting sqref="AL13">
    <cfRule type="expression" dxfId="609" priority="850" stopIfTrue="1">
      <formula>IF(OR(WEEKDAY(AL$9)=7,WEEKDAY(AL$9)=1,IF(ISNA(MATCH(AL$9,Holiday,0)),FALSE,TRUE)),TRUE,FALSE)</formula>
    </cfRule>
    <cfRule type="expression" dxfId="608" priority="851" stopIfTrue="1">
      <formula>IF(AND($B13&lt;&gt;"",AL13&lt;&gt;""),TRUE,FALSE)</formula>
    </cfRule>
    <cfRule type="expression" dxfId="607" priority="852" stopIfTrue="1">
      <formula>IF(AND($B13="",AL13&lt;&gt;""),TRUE,FALSE)</formula>
    </cfRule>
  </conditionalFormatting>
  <conditionalFormatting sqref="AL13">
    <cfRule type="expression" dxfId="606" priority="848" stopIfTrue="1">
      <formula>IF(OR(WEEKDAY(AL$9)=7,WEEKDAY(AL$9)=1,IF(ISNA(MATCH(AL$9,Holiday,0)),FALSE,TRUE)),TRUE,FALSE)</formula>
    </cfRule>
    <cfRule type="expression" dxfId="605" priority="849" stopIfTrue="1">
      <formula>IF(AND($B13="",$Q13&lt;&gt;""),TRUE,FALSE)</formula>
    </cfRule>
  </conditionalFormatting>
  <conditionalFormatting sqref="AL13">
    <cfRule type="expression" dxfId="604" priority="845" stopIfTrue="1">
      <formula>IF(OR(WEEKDAY(AL$9)=7,WEEKDAY(AL$9)=1,IF(ISNA(MATCH(AL$9,Holiday,0)),FALSE,TRUE)),TRUE,FALSE)</formula>
    </cfRule>
    <cfRule type="expression" dxfId="603" priority="846" stopIfTrue="1">
      <formula>IF(AND($B13&lt;&gt;"",AL13&lt;&gt;""),TRUE,FALSE)</formula>
    </cfRule>
    <cfRule type="expression" dxfId="602" priority="847" stopIfTrue="1">
      <formula>IF(AND($B13="",AL13&lt;&gt;""),TRUE,FALSE)</formula>
    </cfRule>
  </conditionalFormatting>
  <conditionalFormatting sqref="AH11">
    <cfRule type="expression" dxfId="601" priority="843" stopIfTrue="1">
      <formula>IF(OR(WEEKDAY(AH$9)=7,WEEKDAY(AH$9)=1,IF(ISNA(MATCH(AH$9,Holiday,0)),FALSE,TRUE)),TRUE,FALSE)</formula>
    </cfRule>
    <cfRule type="expression" dxfId="600" priority="844" stopIfTrue="1">
      <formula>IF(AND($B11="",$Q11&lt;&gt;""),TRUE,FALSE)</formula>
    </cfRule>
  </conditionalFormatting>
  <conditionalFormatting sqref="AH11">
    <cfRule type="expression" dxfId="599" priority="840" stopIfTrue="1">
      <formula>IF(OR(WEEKDAY(AH$9)=7,WEEKDAY(AH$9)=1,IF(ISNA(MATCH(AH$9,Holiday,0)),FALSE,TRUE)),TRUE,FALSE)</formula>
    </cfRule>
    <cfRule type="expression" dxfId="598" priority="841" stopIfTrue="1">
      <formula>IF(AND($B11&lt;&gt;"",AH11&lt;&gt;""),TRUE,FALSE)</formula>
    </cfRule>
    <cfRule type="expression" dxfId="597" priority="842" stopIfTrue="1">
      <formula>IF(AND($B11="",AH11&lt;&gt;""),TRUE,FALSE)</formula>
    </cfRule>
  </conditionalFormatting>
  <conditionalFormatting sqref="AH11">
    <cfRule type="expression" dxfId="596" priority="838" stopIfTrue="1">
      <formula>IF(OR(WEEKDAY(AH$9)=7,WEEKDAY(AH$9)=1,IF(ISNA(MATCH(AH$9,Holiday,0)),FALSE,TRUE)),TRUE,FALSE)</formula>
    </cfRule>
    <cfRule type="expression" dxfId="595" priority="839" stopIfTrue="1">
      <formula>IF(AND($B11="",$Q11&lt;&gt;""),TRUE,FALSE)</formula>
    </cfRule>
  </conditionalFormatting>
  <conditionalFormatting sqref="AH11">
    <cfRule type="expression" dxfId="594" priority="835" stopIfTrue="1">
      <formula>IF(OR(WEEKDAY(AH$9)=7,WEEKDAY(AH$9)=1,IF(ISNA(MATCH(AH$9,Holiday,0)),FALSE,TRUE)),TRUE,FALSE)</formula>
    </cfRule>
    <cfRule type="expression" dxfId="593" priority="836" stopIfTrue="1">
      <formula>IF(AND($B11&lt;&gt;"",AH11&lt;&gt;""),TRUE,FALSE)</formula>
    </cfRule>
    <cfRule type="expression" dxfId="592" priority="837" stopIfTrue="1">
      <formula>IF(AND($B11="",AH11&lt;&gt;""),TRUE,FALSE)</formula>
    </cfRule>
  </conditionalFormatting>
  <conditionalFormatting sqref="AK11">
    <cfRule type="expression" dxfId="591" priority="833" stopIfTrue="1">
      <formula>IF(OR(WEEKDAY(AK$9)=7,WEEKDAY(AK$9)=1,IF(ISNA(MATCH(AK$9,Holiday,0)),FALSE,TRUE)),TRUE,FALSE)</formula>
    </cfRule>
    <cfRule type="expression" dxfId="590" priority="834" stopIfTrue="1">
      <formula>IF(AND($B11="",$Q11&lt;&gt;""),TRUE,FALSE)</formula>
    </cfRule>
  </conditionalFormatting>
  <conditionalFormatting sqref="AK11">
    <cfRule type="expression" dxfId="589" priority="830" stopIfTrue="1">
      <formula>IF(OR(WEEKDAY(AK$9)=7,WEEKDAY(AK$9)=1,IF(ISNA(MATCH(AK$9,Holiday,0)),FALSE,TRUE)),TRUE,FALSE)</formula>
    </cfRule>
    <cfRule type="expression" dxfId="588" priority="831" stopIfTrue="1">
      <formula>IF(AND($B11&lt;&gt;"",AK11&lt;&gt;""),TRUE,FALSE)</formula>
    </cfRule>
    <cfRule type="expression" dxfId="587" priority="832" stopIfTrue="1">
      <formula>IF(AND($B11="",AK11&lt;&gt;""),TRUE,FALSE)</formula>
    </cfRule>
  </conditionalFormatting>
  <conditionalFormatting sqref="AK11">
    <cfRule type="expression" dxfId="586" priority="828" stopIfTrue="1">
      <formula>IF(OR(WEEKDAY(AK$9)=7,WEEKDAY(AK$9)=1,IF(ISNA(MATCH(AK$9,Holiday,0)),FALSE,TRUE)),TRUE,FALSE)</formula>
    </cfRule>
    <cfRule type="expression" dxfId="585" priority="829" stopIfTrue="1">
      <formula>IF(AND($B11="",$Q11&lt;&gt;""),TRUE,FALSE)</formula>
    </cfRule>
  </conditionalFormatting>
  <conditionalFormatting sqref="AK11">
    <cfRule type="expression" dxfId="584" priority="825" stopIfTrue="1">
      <formula>IF(OR(WEEKDAY(AK$9)=7,WEEKDAY(AK$9)=1,IF(ISNA(MATCH(AK$9,Holiday,0)),FALSE,TRUE)),TRUE,FALSE)</formula>
    </cfRule>
    <cfRule type="expression" dxfId="583" priority="826" stopIfTrue="1">
      <formula>IF(AND($B11&lt;&gt;"",AK11&lt;&gt;""),TRUE,FALSE)</formula>
    </cfRule>
    <cfRule type="expression" dxfId="582" priority="827" stopIfTrue="1">
      <formula>IF(AND($B11="",AK11&lt;&gt;""),TRUE,FALSE)</formula>
    </cfRule>
  </conditionalFormatting>
  <conditionalFormatting sqref="AL11">
    <cfRule type="expression" dxfId="581" priority="823" stopIfTrue="1">
      <formula>IF(OR(WEEKDAY(AL$9)=7,WEEKDAY(AL$9)=1,IF(ISNA(MATCH(AL$9,Holiday,0)),FALSE,TRUE)),TRUE,FALSE)</formula>
    </cfRule>
    <cfRule type="expression" dxfId="580" priority="824" stopIfTrue="1">
      <formula>IF(AND($B11="",$Q11&lt;&gt;""),TRUE,FALSE)</formula>
    </cfRule>
  </conditionalFormatting>
  <conditionalFormatting sqref="AL11">
    <cfRule type="expression" dxfId="579" priority="820" stopIfTrue="1">
      <formula>IF(OR(WEEKDAY(AL$9)=7,WEEKDAY(AL$9)=1,IF(ISNA(MATCH(AL$9,Holiday,0)),FALSE,TRUE)),TRUE,FALSE)</formula>
    </cfRule>
    <cfRule type="expression" dxfId="578" priority="821" stopIfTrue="1">
      <formula>IF(AND($B11&lt;&gt;"",AL11&lt;&gt;""),TRUE,FALSE)</formula>
    </cfRule>
    <cfRule type="expression" dxfId="577" priority="822" stopIfTrue="1">
      <formula>IF(AND($B11="",AL11&lt;&gt;""),TRUE,FALSE)</formula>
    </cfRule>
  </conditionalFormatting>
  <conditionalFormatting sqref="AL11">
    <cfRule type="expression" dxfId="576" priority="818" stopIfTrue="1">
      <formula>IF(OR(WEEKDAY(AL$9)=7,WEEKDAY(AL$9)=1,IF(ISNA(MATCH(AL$9,Holiday,0)),FALSE,TRUE)),TRUE,FALSE)</formula>
    </cfRule>
    <cfRule type="expression" dxfId="575" priority="819" stopIfTrue="1">
      <formula>IF(AND($B11="",$Q11&lt;&gt;""),TRUE,FALSE)</formula>
    </cfRule>
  </conditionalFormatting>
  <conditionalFormatting sqref="AL11">
    <cfRule type="expression" dxfId="574" priority="815" stopIfTrue="1">
      <formula>IF(OR(WEEKDAY(AL$9)=7,WEEKDAY(AL$9)=1,IF(ISNA(MATCH(AL$9,Holiday,0)),FALSE,TRUE)),TRUE,FALSE)</formula>
    </cfRule>
    <cfRule type="expression" dxfId="573" priority="816" stopIfTrue="1">
      <formula>IF(AND($B11&lt;&gt;"",AL11&lt;&gt;""),TRUE,FALSE)</formula>
    </cfRule>
    <cfRule type="expression" dxfId="572" priority="817" stopIfTrue="1">
      <formula>IF(AND($B11="",AL11&lt;&gt;""),TRUE,FALSE)</formula>
    </cfRule>
  </conditionalFormatting>
  <conditionalFormatting sqref="AL11">
    <cfRule type="expression" dxfId="571" priority="813" stopIfTrue="1">
      <formula>IF(OR(WEEKDAY(AL$9)=7,WEEKDAY(AL$9)=1,IF(ISNA(MATCH(AL$9,Holiday,0)),FALSE,TRUE)),TRUE,FALSE)</formula>
    </cfRule>
    <cfRule type="expression" dxfId="570" priority="814" stopIfTrue="1">
      <formula>IF(AND($B11="",$Q11&lt;&gt;""),TRUE,FALSE)</formula>
    </cfRule>
  </conditionalFormatting>
  <conditionalFormatting sqref="AL11">
    <cfRule type="expression" dxfId="569" priority="810" stopIfTrue="1">
      <formula>IF(OR(WEEKDAY(AL$9)=7,WEEKDAY(AL$9)=1,IF(ISNA(MATCH(AL$9,Holiday,0)),FALSE,TRUE)),TRUE,FALSE)</formula>
    </cfRule>
    <cfRule type="expression" dxfId="568" priority="811" stopIfTrue="1">
      <formula>IF(AND($B11&lt;&gt;"",AL11&lt;&gt;""),TRUE,FALSE)</formula>
    </cfRule>
    <cfRule type="expression" dxfId="567" priority="812" stopIfTrue="1">
      <formula>IF(AND($B11="",AL11&lt;&gt;""),TRUE,FALSE)</formula>
    </cfRule>
  </conditionalFormatting>
  <conditionalFormatting sqref="AL11">
    <cfRule type="expression" dxfId="566" priority="808" stopIfTrue="1">
      <formula>IF(OR(WEEKDAY(AL$9)=7,WEEKDAY(AL$9)=1,IF(ISNA(MATCH(AL$9,Holiday,0)),FALSE,TRUE)),TRUE,FALSE)</formula>
    </cfRule>
    <cfRule type="expression" dxfId="565" priority="809" stopIfTrue="1">
      <formula>IF(AND($B11="",$Q11&lt;&gt;""),TRUE,FALSE)</formula>
    </cfRule>
  </conditionalFormatting>
  <conditionalFormatting sqref="AL11">
    <cfRule type="expression" dxfId="564" priority="805" stopIfTrue="1">
      <formula>IF(OR(WEEKDAY(AL$9)=7,WEEKDAY(AL$9)=1,IF(ISNA(MATCH(AL$9,Holiday,0)),FALSE,TRUE)),TRUE,FALSE)</formula>
    </cfRule>
    <cfRule type="expression" dxfId="563" priority="806" stopIfTrue="1">
      <formula>IF(AND($B11&lt;&gt;"",AL11&lt;&gt;""),TRUE,FALSE)</formula>
    </cfRule>
    <cfRule type="expression" dxfId="562" priority="807" stopIfTrue="1">
      <formula>IF(AND($B11="",AL11&lt;&gt;""),TRUE,FALSE)</formula>
    </cfRule>
  </conditionalFormatting>
  <conditionalFormatting sqref="AK15">
    <cfRule type="expression" dxfId="561" priority="802" stopIfTrue="1">
      <formula>IF(AK$9=TODAY(),TRUE,FALSE)</formula>
    </cfRule>
    <cfRule type="expression" dxfId="560" priority="803" stopIfTrue="1">
      <formula>IF(WEEKDAY(AK$9)=7,TRUE,FALSE)</formula>
    </cfRule>
    <cfRule type="expression" dxfId="559" priority="804" stopIfTrue="1">
      <formula>IF(OR(WEEKDAY(AK$9)=1,IF(ISNA(MATCH(AK$9,Holiday,0)),FALSE,TRUE)),TRUE,FALSE)</formula>
    </cfRule>
  </conditionalFormatting>
  <conditionalFormatting sqref="AK15">
    <cfRule type="expression" dxfId="558" priority="800" stopIfTrue="1">
      <formula>IF(OR(WEEKDAY(AK$9)=7,WEEKDAY(AK$9)=1,IF(ISNA(MATCH(AK$9,Holiday,0)),FALSE,TRUE)),TRUE,FALSE)</formula>
    </cfRule>
    <cfRule type="expression" dxfId="557" priority="801" stopIfTrue="1">
      <formula>IF(AND($B15="",$Q15&lt;&gt;""),TRUE,FALSE)</formula>
    </cfRule>
  </conditionalFormatting>
  <conditionalFormatting sqref="AK15">
    <cfRule type="expression" dxfId="556" priority="797" stopIfTrue="1">
      <formula>IF(OR(WEEKDAY(AK$9)=7,WEEKDAY(AK$9)=1,IF(ISNA(MATCH(AK$9,Holiday,0)),FALSE,TRUE)),TRUE,FALSE)</formula>
    </cfRule>
    <cfRule type="expression" dxfId="555" priority="798" stopIfTrue="1">
      <formula>IF(AND($B15&lt;&gt;"",AK15&lt;&gt;""),TRUE,FALSE)</formula>
    </cfRule>
    <cfRule type="expression" dxfId="554" priority="799" stopIfTrue="1">
      <formula>IF(AND($B15="",AK15&lt;&gt;""),TRUE,FALSE)</formula>
    </cfRule>
  </conditionalFormatting>
  <conditionalFormatting sqref="AK15">
    <cfRule type="expression" dxfId="553" priority="795" stopIfTrue="1">
      <formula>IF(OR(WEEKDAY(AK$9)=7,WEEKDAY(AK$9)=1,IF(ISNA(MATCH(AK$9,Holiday,0)),FALSE,TRUE)),TRUE,FALSE)</formula>
    </cfRule>
    <cfRule type="expression" dxfId="552" priority="796" stopIfTrue="1">
      <formula>IF(AND($B15="",$Q15&lt;&gt;""),TRUE,FALSE)</formula>
    </cfRule>
  </conditionalFormatting>
  <conditionalFormatting sqref="AK15">
    <cfRule type="expression" dxfId="551" priority="792" stopIfTrue="1">
      <formula>IF(OR(WEEKDAY(AK$9)=7,WEEKDAY(AK$9)=1,IF(ISNA(MATCH(AK$9,Holiday,0)),FALSE,TRUE)),TRUE,FALSE)</formula>
    </cfRule>
    <cfRule type="expression" dxfId="550" priority="793" stopIfTrue="1">
      <formula>IF(AND($B15&lt;&gt;"",AK15&lt;&gt;""),TRUE,FALSE)</formula>
    </cfRule>
    <cfRule type="expression" dxfId="549" priority="794" stopIfTrue="1">
      <formula>IF(AND($B15="",AK15&lt;&gt;""),TRUE,FALSE)</formula>
    </cfRule>
  </conditionalFormatting>
  <conditionalFormatting sqref="AL15">
    <cfRule type="expression" dxfId="548" priority="789" stopIfTrue="1">
      <formula>IF(AL$9=TODAY(),TRUE,FALSE)</formula>
    </cfRule>
    <cfRule type="expression" dxfId="547" priority="790" stopIfTrue="1">
      <formula>IF(WEEKDAY(AL$9)=7,TRUE,FALSE)</formula>
    </cfRule>
    <cfRule type="expression" dxfId="546" priority="791" stopIfTrue="1">
      <formula>IF(OR(WEEKDAY(AL$9)=1,IF(ISNA(MATCH(AL$9,Holiday,0)),FALSE,TRUE)),TRUE,FALSE)</formula>
    </cfRule>
  </conditionalFormatting>
  <conditionalFormatting sqref="AL15">
    <cfRule type="expression" dxfId="545" priority="787" stopIfTrue="1">
      <formula>IF(OR(WEEKDAY(AL$9)=7,WEEKDAY(AL$9)=1,IF(ISNA(MATCH(AL$9,Holiday,0)),FALSE,TRUE)),TRUE,FALSE)</formula>
    </cfRule>
    <cfRule type="expression" dxfId="544" priority="788" stopIfTrue="1">
      <formula>IF(AND($B15="",$Q15&lt;&gt;""),TRUE,FALSE)</formula>
    </cfRule>
  </conditionalFormatting>
  <conditionalFormatting sqref="AL15">
    <cfRule type="expression" dxfId="543" priority="784" stopIfTrue="1">
      <formula>IF(OR(WEEKDAY(AL$9)=7,WEEKDAY(AL$9)=1,IF(ISNA(MATCH(AL$9,Holiday,0)),FALSE,TRUE)),TRUE,FALSE)</formula>
    </cfRule>
    <cfRule type="expression" dxfId="542" priority="785" stopIfTrue="1">
      <formula>IF(AND($B15&lt;&gt;"",AL15&lt;&gt;""),TRUE,FALSE)</formula>
    </cfRule>
    <cfRule type="expression" dxfId="541" priority="786" stopIfTrue="1">
      <formula>IF(AND($B15="",AL15&lt;&gt;""),TRUE,FALSE)</formula>
    </cfRule>
  </conditionalFormatting>
  <conditionalFormatting sqref="AL15">
    <cfRule type="expression" dxfId="540" priority="782" stopIfTrue="1">
      <formula>IF(OR(WEEKDAY(AL$9)=7,WEEKDAY(AL$9)=1,IF(ISNA(MATCH(AL$9,Holiday,0)),FALSE,TRUE)),TRUE,FALSE)</formula>
    </cfRule>
    <cfRule type="expression" dxfId="539" priority="783" stopIfTrue="1">
      <formula>IF(AND($B15="",$Q15&lt;&gt;""),TRUE,FALSE)</formula>
    </cfRule>
  </conditionalFormatting>
  <conditionalFormatting sqref="AL15">
    <cfRule type="expression" dxfId="538" priority="779" stopIfTrue="1">
      <formula>IF(OR(WEEKDAY(AL$9)=7,WEEKDAY(AL$9)=1,IF(ISNA(MATCH(AL$9,Holiday,0)),FALSE,TRUE)),TRUE,FALSE)</formula>
    </cfRule>
    <cfRule type="expression" dxfId="537" priority="780" stopIfTrue="1">
      <formula>IF(AND($B15&lt;&gt;"",AL15&lt;&gt;""),TRUE,FALSE)</formula>
    </cfRule>
    <cfRule type="expression" dxfId="536" priority="781" stopIfTrue="1">
      <formula>IF(AND($B15="",AL15&lt;&gt;""),TRUE,FALSE)</formula>
    </cfRule>
  </conditionalFormatting>
  <conditionalFormatting sqref="AM15">
    <cfRule type="expression" dxfId="535" priority="776" stopIfTrue="1">
      <formula>IF(AM$9=TODAY(),TRUE,FALSE)</formula>
    </cfRule>
    <cfRule type="expression" dxfId="534" priority="777" stopIfTrue="1">
      <formula>IF(WEEKDAY(AM$9)=7,TRUE,FALSE)</formula>
    </cfRule>
    <cfRule type="expression" dxfId="533" priority="778" stopIfTrue="1">
      <formula>IF(OR(WEEKDAY(AM$9)=1,IF(ISNA(MATCH(AM$9,Holiday,0)),FALSE,TRUE)),TRUE,FALSE)</formula>
    </cfRule>
  </conditionalFormatting>
  <conditionalFormatting sqref="AM15">
    <cfRule type="expression" dxfId="532" priority="774" stopIfTrue="1">
      <formula>IF(OR(WEEKDAY(AM$9)=7,WEEKDAY(AM$9)=1,IF(ISNA(MATCH(AM$9,Holiday,0)),FALSE,TRUE)),TRUE,FALSE)</formula>
    </cfRule>
    <cfRule type="expression" dxfId="531" priority="775" stopIfTrue="1">
      <formula>IF(AND($B15="",$Q15&lt;&gt;""),TRUE,FALSE)</formula>
    </cfRule>
  </conditionalFormatting>
  <conditionalFormatting sqref="AM15">
    <cfRule type="expression" dxfId="530" priority="771" stopIfTrue="1">
      <formula>IF(OR(WEEKDAY(AM$9)=7,WEEKDAY(AM$9)=1,IF(ISNA(MATCH(AM$9,Holiday,0)),FALSE,TRUE)),TRUE,FALSE)</formula>
    </cfRule>
    <cfRule type="expression" dxfId="529" priority="772" stopIfTrue="1">
      <formula>IF(AND($B15&lt;&gt;"",AM15&lt;&gt;""),TRUE,FALSE)</formula>
    </cfRule>
    <cfRule type="expression" dxfId="528" priority="773" stopIfTrue="1">
      <formula>IF(AND($B15="",AM15&lt;&gt;""),TRUE,FALSE)</formula>
    </cfRule>
  </conditionalFormatting>
  <conditionalFormatting sqref="AM15">
    <cfRule type="expression" dxfId="527" priority="769" stopIfTrue="1">
      <formula>IF(OR(WEEKDAY(AM$9)=7,WEEKDAY(AM$9)=1,IF(ISNA(MATCH(AM$9,Holiday,0)),FALSE,TRUE)),TRUE,FALSE)</formula>
    </cfRule>
    <cfRule type="expression" dxfId="526" priority="770" stopIfTrue="1">
      <formula>IF(AND($B15="",$Q15&lt;&gt;""),TRUE,FALSE)</formula>
    </cfRule>
  </conditionalFormatting>
  <conditionalFormatting sqref="AM15">
    <cfRule type="expression" dxfId="525" priority="766" stopIfTrue="1">
      <formula>IF(OR(WEEKDAY(AM$9)=7,WEEKDAY(AM$9)=1,IF(ISNA(MATCH(AM$9,Holiday,0)),FALSE,TRUE)),TRUE,FALSE)</formula>
    </cfRule>
    <cfRule type="expression" dxfId="524" priority="767" stopIfTrue="1">
      <formula>IF(AND($B15&lt;&gt;"",AM15&lt;&gt;""),TRUE,FALSE)</formula>
    </cfRule>
    <cfRule type="expression" dxfId="523" priority="768" stopIfTrue="1">
      <formula>IF(AND($B15="",AM15&lt;&gt;""),TRUE,FALSE)</formula>
    </cfRule>
  </conditionalFormatting>
  <conditionalFormatting sqref="AN15">
    <cfRule type="expression" dxfId="522" priority="763" stopIfTrue="1">
      <formula>IF(AN$9=TODAY(),TRUE,FALSE)</formula>
    </cfRule>
    <cfRule type="expression" dxfId="521" priority="764" stopIfTrue="1">
      <formula>IF(WEEKDAY(AN$9)=7,TRUE,FALSE)</formula>
    </cfRule>
    <cfRule type="expression" dxfId="520" priority="765" stopIfTrue="1">
      <formula>IF(OR(WEEKDAY(AN$9)=1,IF(ISNA(MATCH(AN$9,Holiday,0)),FALSE,TRUE)),TRUE,FALSE)</formula>
    </cfRule>
  </conditionalFormatting>
  <conditionalFormatting sqref="AN15">
    <cfRule type="expression" dxfId="519" priority="761" stopIfTrue="1">
      <formula>IF(OR(WEEKDAY(AN$9)=7,WEEKDAY(AN$9)=1,IF(ISNA(MATCH(AN$9,Holiday,0)),FALSE,TRUE)),TRUE,FALSE)</formula>
    </cfRule>
    <cfRule type="expression" dxfId="518" priority="762" stopIfTrue="1">
      <formula>IF(AND($B15="",$Q15&lt;&gt;""),TRUE,FALSE)</formula>
    </cfRule>
  </conditionalFormatting>
  <conditionalFormatting sqref="AN15">
    <cfRule type="expression" dxfId="517" priority="758" stopIfTrue="1">
      <formula>IF(OR(WEEKDAY(AN$9)=7,WEEKDAY(AN$9)=1,IF(ISNA(MATCH(AN$9,Holiday,0)),FALSE,TRUE)),TRUE,FALSE)</formula>
    </cfRule>
    <cfRule type="expression" dxfId="516" priority="759" stopIfTrue="1">
      <formula>IF(AND($B15&lt;&gt;"",AN15&lt;&gt;""),TRUE,FALSE)</formula>
    </cfRule>
    <cfRule type="expression" dxfId="515" priority="760" stopIfTrue="1">
      <formula>IF(AND($B15="",AN15&lt;&gt;""),TRUE,FALSE)</formula>
    </cfRule>
  </conditionalFormatting>
  <conditionalFormatting sqref="AN15">
    <cfRule type="expression" dxfId="514" priority="756" stopIfTrue="1">
      <formula>IF(OR(WEEKDAY(AN$9)=7,WEEKDAY(AN$9)=1,IF(ISNA(MATCH(AN$9,Holiday,0)),FALSE,TRUE)),TRUE,FALSE)</formula>
    </cfRule>
    <cfRule type="expression" dxfId="513" priority="757" stopIfTrue="1">
      <formula>IF(AND($B15="",$Q15&lt;&gt;""),TRUE,FALSE)</formula>
    </cfRule>
  </conditionalFormatting>
  <conditionalFormatting sqref="AN15">
    <cfRule type="expression" dxfId="512" priority="753" stopIfTrue="1">
      <formula>IF(OR(WEEKDAY(AN$9)=7,WEEKDAY(AN$9)=1,IF(ISNA(MATCH(AN$9,Holiday,0)),FALSE,TRUE)),TRUE,FALSE)</formula>
    </cfRule>
    <cfRule type="expression" dxfId="511" priority="754" stopIfTrue="1">
      <formula>IF(AND($B15&lt;&gt;"",AN15&lt;&gt;""),TRUE,FALSE)</formula>
    </cfRule>
    <cfRule type="expression" dxfId="510" priority="755" stopIfTrue="1">
      <formula>IF(AND($B15="",AN15&lt;&gt;""),TRUE,FALSE)</formula>
    </cfRule>
  </conditionalFormatting>
  <conditionalFormatting sqref="AO15">
    <cfRule type="expression" dxfId="509" priority="750" stopIfTrue="1">
      <formula>IF(AO$9=TODAY(),TRUE,FALSE)</formula>
    </cfRule>
    <cfRule type="expression" dxfId="508" priority="751" stopIfTrue="1">
      <formula>IF(WEEKDAY(AO$9)=7,TRUE,FALSE)</formula>
    </cfRule>
    <cfRule type="expression" dxfId="507" priority="752" stopIfTrue="1">
      <formula>IF(OR(WEEKDAY(AO$9)=1,IF(ISNA(MATCH(AO$9,Holiday,0)),FALSE,TRUE)),TRUE,FALSE)</formula>
    </cfRule>
  </conditionalFormatting>
  <conditionalFormatting sqref="AO15">
    <cfRule type="expression" dxfId="506" priority="748" stopIfTrue="1">
      <formula>IF(OR(WEEKDAY(AO$9)=7,WEEKDAY(AO$9)=1,IF(ISNA(MATCH(AO$9,Holiday,0)),FALSE,TRUE)),TRUE,FALSE)</formula>
    </cfRule>
    <cfRule type="expression" dxfId="505" priority="749" stopIfTrue="1">
      <formula>IF(AND($B15="",$Q15&lt;&gt;""),TRUE,FALSE)</formula>
    </cfRule>
  </conditionalFormatting>
  <conditionalFormatting sqref="AO15">
    <cfRule type="expression" dxfId="504" priority="745" stopIfTrue="1">
      <formula>IF(OR(WEEKDAY(AO$9)=7,WEEKDAY(AO$9)=1,IF(ISNA(MATCH(AO$9,Holiday,0)),FALSE,TRUE)),TRUE,FALSE)</formula>
    </cfRule>
    <cfRule type="expression" dxfId="503" priority="746" stopIfTrue="1">
      <formula>IF(AND($B15&lt;&gt;"",AO15&lt;&gt;""),TRUE,FALSE)</formula>
    </cfRule>
    <cfRule type="expression" dxfId="502" priority="747" stopIfTrue="1">
      <formula>IF(AND($B15="",AO15&lt;&gt;""),TRUE,FALSE)</formula>
    </cfRule>
  </conditionalFormatting>
  <conditionalFormatting sqref="AO15">
    <cfRule type="expression" dxfId="501" priority="743" stopIfTrue="1">
      <formula>IF(OR(WEEKDAY(AO$9)=7,WEEKDAY(AO$9)=1,IF(ISNA(MATCH(AO$9,Holiday,0)),FALSE,TRUE)),TRUE,FALSE)</formula>
    </cfRule>
    <cfRule type="expression" dxfId="500" priority="744" stopIfTrue="1">
      <formula>IF(AND($B15="",$Q15&lt;&gt;""),TRUE,FALSE)</formula>
    </cfRule>
  </conditionalFormatting>
  <conditionalFormatting sqref="AO15">
    <cfRule type="expression" dxfId="499" priority="740" stopIfTrue="1">
      <formula>IF(OR(WEEKDAY(AO$9)=7,WEEKDAY(AO$9)=1,IF(ISNA(MATCH(AO$9,Holiday,0)),FALSE,TRUE)),TRUE,FALSE)</formula>
    </cfRule>
    <cfRule type="expression" dxfId="498" priority="741" stopIfTrue="1">
      <formula>IF(AND($B15&lt;&gt;"",AO15&lt;&gt;""),TRUE,FALSE)</formula>
    </cfRule>
    <cfRule type="expression" dxfId="497" priority="742" stopIfTrue="1">
      <formula>IF(AND($B15="",AO15&lt;&gt;""),TRUE,FALSE)</formula>
    </cfRule>
  </conditionalFormatting>
  <conditionalFormatting sqref="AM17">
    <cfRule type="expression" dxfId="496" priority="737" stopIfTrue="1">
      <formula>IF(AM$9=TODAY(),TRUE,FALSE)</formula>
    </cfRule>
    <cfRule type="expression" dxfId="495" priority="738" stopIfTrue="1">
      <formula>IF(WEEKDAY(AM$9)=7,TRUE,FALSE)</formula>
    </cfRule>
    <cfRule type="expression" dxfId="494" priority="739" stopIfTrue="1">
      <formula>IF(OR(WEEKDAY(AM$9)=1,IF(ISNA(MATCH(AM$9,Holiday,0)),FALSE,TRUE)),TRUE,FALSE)</formula>
    </cfRule>
  </conditionalFormatting>
  <conditionalFormatting sqref="AM17">
    <cfRule type="expression" dxfId="493" priority="735" stopIfTrue="1">
      <formula>IF(OR(WEEKDAY(AM$9)=7,WEEKDAY(AM$9)=1,IF(ISNA(MATCH(AM$9,Holiday,0)),FALSE,TRUE)),TRUE,FALSE)</formula>
    </cfRule>
    <cfRule type="expression" dxfId="492" priority="736" stopIfTrue="1">
      <formula>IF(AND($B17="",$Q17&lt;&gt;""),TRUE,FALSE)</formula>
    </cfRule>
  </conditionalFormatting>
  <conditionalFormatting sqref="AM17">
    <cfRule type="expression" dxfId="491" priority="732" stopIfTrue="1">
      <formula>IF(OR(WEEKDAY(AM$9)=7,WEEKDAY(AM$9)=1,IF(ISNA(MATCH(AM$9,Holiday,0)),FALSE,TRUE)),TRUE,FALSE)</formula>
    </cfRule>
    <cfRule type="expression" dxfId="490" priority="733" stopIfTrue="1">
      <formula>IF(AND($B17&lt;&gt;"",AM17&lt;&gt;""),TRUE,FALSE)</formula>
    </cfRule>
    <cfRule type="expression" dxfId="489" priority="734" stopIfTrue="1">
      <formula>IF(AND($B17="",AM17&lt;&gt;""),TRUE,FALSE)</formula>
    </cfRule>
  </conditionalFormatting>
  <conditionalFormatting sqref="AM17">
    <cfRule type="expression" dxfId="488" priority="730" stopIfTrue="1">
      <formula>IF(OR(WEEKDAY(AM$9)=7,WEEKDAY(AM$9)=1,IF(ISNA(MATCH(AM$9,Holiday,0)),FALSE,TRUE)),TRUE,FALSE)</formula>
    </cfRule>
    <cfRule type="expression" dxfId="487" priority="731" stopIfTrue="1">
      <formula>IF(AND($B17="",$Q17&lt;&gt;""),TRUE,FALSE)</formula>
    </cfRule>
  </conditionalFormatting>
  <conditionalFormatting sqref="AM17">
    <cfRule type="expression" dxfId="486" priority="727" stopIfTrue="1">
      <formula>IF(OR(WEEKDAY(AM$9)=7,WEEKDAY(AM$9)=1,IF(ISNA(MATCH(AM$9,Holiday,0)),FALSE,TRUE)),TRUE,FALSE)</formula>
    </cfRule>
    <cfRule type="expression" dxfId="485" priority="728" stopIfTrue="1">
      <formula>IF(AND($B17&lt;&gt;"",AM17&lt;&gt;""),TRUE,FALSE)</formula>
    </cfRule>
    <cfRule type="expression" dxfId="484" priority="729" stopIfTrue="1">
      <formula>IF(AND($B17="",AM17&lt;&gt;""),TRUE,FALSE)</formula>
    </cfRule>
  </conditionalFormatting>
  <conditionalFormatting sqref="AN17">
    <cfRule type="expression" dxfId="483" priority="724" stopIfTrue="1">
      <formula>IF(AN$9=TODAY(),TRUE,FALSE)</formula>
    </cfRule>
    <cfRule type="expression" dxfId="482" priority="725" stopIfTrue="1">
      <formula>IF(WEEKDAY(AN$9)=7,TRUE,FALSE)</formula>
    </cfRule>
    <cfRule type="expression" dxfId="481" priority="726" stopIfTrue="1">
      <formula>IF(OR(WEEKDAY(AN$9)=1,IF(ISNA(MATCH(AN$9,Holiday,0)),FALSE,TRUE)),TRUE,FALSE)</formula>
    </cfRule>
  </conditionalFormatting>
  <conditionalFormatting sqref="AN17">
    <cfRule type="expression" dxfId="480" priority="722" stopIfTrue="1">
      <formula>IF(OR(WEEKDAY(AN$9)=7,WEEKDAY(AN$9)=1,IF(ISNA(MATCH(AN$9,Holiday,0)),FALSE,TRUE)),TRUE,FALSE)</formula>
    </cfRule>
    <cfRule type="expression" dxfId="479" priority="723" stopIfTrue="1">
      <formula>IF(AND($B17="",$Q17&lt;&gt;""),TRUE,FALSE)</formula>
    </cfRule>
  </conditionalFormatting>
  <conditionalFormatting sqref="AN17">
    <cfRule type="expression" dxfId="478" priority="719" stopIfTrue="1">
      <formula>IF(OR(WEEKDAY(AN$9)=7,WEEKDAY(AN$9)=1,IF(ISNA(MATCH(AN$9,Holiday,0)),FALSE,TRUE)),TRUE,FALSE)</formula>
    </cfRule>
    <cfRule type="expression" dxfId="477" priority="720" stopIfTrue="1">
      <formula>IF(AND($B17&lt;&gt;"",AN17&lt;&gt;""),TRUE,FALSE)</formula>
    </cfRule>
    <cfRule type="expression" dxfId="476" priority="721" stopIfTrue="1">
      <formula>IF(AND($B17="",AN17&lt;&gt;""),TRUE,FALSE)</formula>
    </cfRule>
  </conditionalFormatting>
  <conditionalFormatting sqref="AN17">
    <cfRule type="expression" dxfId="475" priority="717" stopIfTrue="1">
      <formula>IF(OR(WEEKDAY(AN$9)=7,WEEKDAY(AN$9)=1,IF(ISNA(MATCH(AN$9,Holiday,0)),FALSE,TRUE)),TRUE,FALSE)</formula>
    </cfRule>
    <cfRule type="expression" dxfId="474" priority="718" stopIfTrue="1">
      <formula>IF(AND($B17="",$Q17&lt;&gt;""),TRUE,FALSE)</formula>
    </cfRule>
  </conditionalFormatting>
  <conditionalFormatting sqref="AN17">
    <cfRule type="expression" dxfId="473" priority="714" stopIfTrue="1">
      <formula>IF(OR(WEEKDAY(AN$9)=7,WEEKDAY(AN$9)=1,IF(ISNA(MATCH(AN$9,Holiday,0)),FALSE,TRUE)),TRUE,FALSE)</formula>
    </cfRule>
    <cfRule type="expression" dxfId="472" priority="715" stopIfTrue="1">
      <formula>IF(AND($B17&lt;&gt;"",AN17&lt;&gt;""),TRUE,FALSE)</formula>
    </cfRule>
    <cfRule type="expression" dxfId="471" priority="716" stopIfTrue="1">
      <formula>IF(AND($B17="",AN17&lt;&gt;""),TRUE,FALSE)</formula>
    </cfRule>
  </conditionalFormatting>
  <conditionalFormatting sqref="AO17">
    <cfRule type="expression" dxfId="470" priority="711" stopIfTrue="1">
      <formula>IF(AO$9=TODAY(),TRUE,FALSE)</formula>
    </cfRule>
    <cfRule type="expression" dxfId="469" priority="712" stopIfTrue="1">
      <formula>IF(WEEKDAY(AO$9)=7,TRUE,FALSE)</formula>
    </cfRule>
    <cfRule type="expression" dxfId="468" priority="713" stopIfTrue="1">
      <formula>IF(OR(WEEKDAY(AO$9)=1,IF(ISNA(MATCH(AO$9,Holiday,0)),FALSE,TRUE)),TRUE,FALSE)</formula>
    </cfRule>
  </conditionalFormatting>
  <conditionalFormatting sqref="AO17">
    <cfRule type="expression" dxfId="467" priority="709" stopIfTrue="1">
      <formula>IF(OR(WEEKDAY(AO$9)=7,WEEKDAY(AO$9)=1,IF(ISNA(MATCH(AO$9,Holiday,0)),FALSE,TRUE)),TRUE,FALSE)</formula>
    </cfRule>
    <cfRule type="expression" dxfId="466" priority="710" stopIfTrue="1">
      <formula>IF(AND($B17="",$Q17&lt;&gt;""),TRUE,FALSE)</formula>
    </cfRule>
  </conditionalFormatting>
  <conditionalFormatting sqref="AO17">
    <cfRule type="expression" dxfId="465" priority="706" stopIfTrue="1">
      <formula>IF(OR(WEEKDAY(AO$9)=7,WEEKDAY(AO$9)=1,IF(ISNA(MATCH(AO$9,Holiday,0)),FALSE,TRUE)),TRUE,FALSE)</formula>
    </cfRule>
    <cfRule type="expression" dxfId="464" priority="707" stopIfTrue="1">
      <formula>IF(AND($B17&lt;&gt;"",AO17&lt;&gt;""),TRUE,FALSE)</formula>
    </cfRule>
    <cfRule type="expression" dxfId="463" priority="708" stopIfTrue="1">
      <formula>IF(AND($B17="",AO17&lt;&gt;""),TRUE,FALSE)</formula>
    </cfRule>
  </conditionalFormatting>
  <conditionalFormatting sqref="AO17">
    <cfRule type="expression" dxfId="462" priority="704" stopIfTrue="1">
      <formula>IF(OR(WEEKDAY(AO$9)=7,WEEKDAY(AO$9)=1,IF(ISNA(MATCH(AO$9,Holiday,0)),FALSE,TRUE)),TRUE,FALSE)</formula>
    </cfRule>
    <cfRule type="expression" dxfId="461" priority="705" stopIfTrue="1">
      <formula>IF(AND($B17="",$Q17&lt;&gt;""),TRUE,FALSE)</formula>
    </cfRule>
  </conditionalFormatting>
  <conditionalFormatting sqref="AO17">
    <cfRule type="expression" dxfId="460" priority="701" stopIfTrue="1">
      <formula>IF(OR(WEEKDAY(AO$9)=7,WEEKDAY(AO$9)=1,IF(ISNA(MATCH(AO$9,Holiday,0)),FALSE,TRUE)),TRUE,FALSE)</formula>
    </cfRule>
    <cfRule type="expression" dxfId="459" priority="702" stopIfTrue="1">
      <formula>IF(AND($B17&lt;&gt;"",AO17&lt;&gt;""),TRUE,FALSE)</formula>
    </cfRule>
    <cfRule type="expression" dxfId="458" priority="703" stopIfTrue="1">
      <formula>IF(AND($B17="",AO17&lt;&gt;""),TRUE,FALSE)</formula>
    </cfRule>
  </conditionalFormatting>
  <conditionalFormatting sqref="AR17">
    <cfRule type="expression" dxfId="457" priority="698" stopIfTrue="1">
      <formula>IF(AR$9=TODAY(),TRUE,FALSE)</formula>
    </cfRule>
    <cfRule type="expression" dxfId="456" priority="699" stopIfTrue="1">
      <formula>IF(WEEKDAY(AR$9)=7,TRUE,FALSE)</formula>
    </cfRule>
    <cfRule type="expression" dxfId="455" priority="700" stopIfTrue="1">
      <formula>IF(OR(WEEKDAY(AR$9)=1,IF(ISNA(MATCH(AR$9,Holiday,0)),FALSE,TRUE)),TRUE,FALSE)</formula>
    </cfRule>
  </conditionalFormatting>
  <conditionalFormatting sqref="AR17">
    <cfRule type="expression" dxfId="454" priority="696" stopIfTrue="1">
      <formula>IF(OR(WEEKDAY(AR$9)=7,WEEKDAY(AR$9)=1,IF(ISNA(MATCH(AR$9,Holiday,0)),FALSE,TRUE)),TRUE,FALSE)</formula>
    </cfRule>
    <cfRule type="expression" dxfId="453" priority="697" stopIfTrue="1">
      <formula>IF(AND($B17="",$Q17&lt;&gt;""),TRUE,FALSE)</formula>
    </cfRule>
  </conditionalFormatting>
  <conditionalFormatting sqref="AR17">
    <cfRule type="expression" dxfId="452" priority="693" stopIfTrue="1">
      <formula>IF(OR(WEEKDAY(AR$9)=7,WEEKDAY(AR$9)=1,IF(ISNA(MATCH(AR$9,Holiday,0)),FALSE,TRUE)),TRUE,FALSE)</formula>
    </cfRule>
    <cfRule type="expression" dxfId="451" priority="694" stopIfTrue="1">
      <formula>IF(AND($B17&lt;&gt;"",AR17&lt;&gt;""),TRUE,FALSE)</formula>
    </cfRule>
    <cfRule type="expression" dxfId="450" priority="695" stopIfTrue="1">
      <formula>IF(AND($B17="",AR17&lt;&gt;""),TRUE,FALSE)</formula>
    </cfRule>
  </conditionalFormatting>
  <conditionalFormatting sqref="AR17">
    <cfRule type="expression" dxfId="449" priority="691" stopIfTrue="1">
      <formula>IF(OR(WEEKDAY(AR$9)=7,WEEKDAY(AR$9)=1,IF(ISNA(MATCH(AR$9,Holiday,0)),FALSE,TRUE)),TRUE,FALSE)</formula>
    </cfRule>
    <cfRule type="expression" dxfId="448" priority="692" stopIfTrue="1">
      <formula>IF(AND($B17="",$Q17&lt;&gt;""),TRUE,FALSE)</formula>
    </cfRule>
  </conditionalFormatting>
  <conditionalFormatting sqref="AR17">
    <cfRule type="expression" dxfId="447" priority="688" stopIfTrue="1">
      <formula>IF(OR(WEEKDAY(AR$9)=7,WEEKDAY(AR$9)=1,IF(ISNA(MATCH(AR$9,Holiday,0)),FALSE,TRUE)),TRUE,FALSE)</formula>
    </cfRule>
    <cfRule type="expression" dxfId="446" priority="689" stopIfTrue="1">
      <formula>IF(AND($B17&lt;&gt;"",AR17&lt;&gt;""),TRUE,FALSE)</formula>
    </cfRule>
    <cfRule type="expression" dxfId="445" priority="690" stopIfTrue="1">
      <formula>IF(AND($B17="",AR17&lt;&gt;""),TRUE,FALSE)</formula>
    </cfRule>
  </conditionalFormatting>
  <conditionalFormatting sqref="AM21">
    <cfRule type="expression" dxfId="444" priority="685" stopIfTrue="1">
      <formula>IF(AM$9=TODAY(),TRUE,FALSE)</formula>
    </cfRule>
    <cfRule type="expression" dxfId="443" priority="686" stopIfTrue="1">
      <formula>IF(WEEKDAY(AM$9)=7,TRUE,FALSE)</formula>
    </cfRule>
    <cfRule type="expression" dxfId="442" priority="687" stopIfTrue="1">
      <formula>IF(OR(WEEKDAY(AM$9)=1,IF(ISNA(MATCH(AM$9,Holiday,0)),FALSE,TRUE)),TRUE,FALSE)</formula>
    </cfRule>
  </conditionalFormatting>
  <conditionalFormatting sqref="AM21">
    <cfRule type="expression" dxfId="441" priority="683" stopIfTrue="1">
      <formula>IF(OR(WEEKDAY(AM$9)=7,WEEKDAY(AM$9)=1,IF(ISNA(MATCH(AM$9,Holiday,0)),FALSE,TRUE)),TRUE,FALSE)</formula>
    </cfRule>
    <cfRule type="expression" dxfId="440" priority="684" stopIfTrue="1">
      <formula>IF(AND($B21="",$Q21&lt;&gt;""),TRUE,FALSE)</formula>
    </cfRule>
  </conditionalFormatting>
  <conditionalFormatting sqref="AM21">
    <cfRule type="expression" dxfId="439" priority="680" stopIfTrue="1">
      <formula>IF(OR(WEEKDAY(AM$9)=7,WEEKDAY(AM$9)=1,IF(ISNA(MATCH(AM$9,Holiday,0)),FALSE,TRUE)),TRUE,FALSE)</formula>
    </cfRule>
    <cfRule type="expression" dxfId="438" priority="681" stopIfTrue="1">
      <formula>IF(AND($B21&lt;&gt;"",AM21&lt;&gt;""),TRUE,FALSE)</formula>
    </cfRule>
    <cfRule type="expression" dxfId="437" priority="682" stopIfTrue="1">
      <formula>IF(AND($B21="",AM21&lt;&gt;""),TRUE,FALSE)</formula>
    </cfRule>
  </conditionalFormatting>
  <conditionalFormatting sqref="AM21">
    <cfRule type="expression" dxfId="436" priority="678" stopIfTrue="1">
      <formula>IF(OR(WEEKDAY(AM$9)=7,WEEKDAY(AM$9)=1,IF(ISNA(MATCH(AM$9,Holiday,0)),FALSE,TRUE)),TRUE,FALSE)</formula>
    </cfRule>
    <cfRule type="expression" dxfId="435" priority="679" stopIfTrue="1">
      <formula>IF(AND($B21="",$Q21&lt;&gt;""),TRUE,FALSE)</formula>
    </cfRule>
  </conditionalFormatting>
  <conditionalFormatting sqref="AM21">
    <cfRule type="expression" dxfId="434" priority="675" stopIfTrue="1">
      <formula>IF(OR(WEEKDAY(AM$9)=7,WEEKDAY(AM$9)=1,IF(ISNA(MATCH(AM$9,Holiday,0)),FALSE,TRUE)),TRUE,FALSE)</formula>
    </cfRule>
    <cfRule type="expression" dxfId="433" priority="676" stopIfTrue="1">
      <formula>IF(AND($B21&lt;&gt;"",AM21&lt;&gt;""),TRUE,FALSE)</formula>
    </cfRule>
    <cfRule type="expression" dxfId="432" priority="677" stopIfTrue="1">
      <formula>IF(AND($B21="",AM21&lt;&gt;""),TRUE,FALSE)</formula>
    </cfRule>
  </conditionalFormatting>
  <conditionalFormatting sqref="AN21">
    <cfRule type="expression" dxfId="431" priority="672" stopIfTrue="1">
      <formula>IF(AN$9=TODAY(),TRUE,FALSE)</formula>
    </cfRule>
    <cfRule type="expression" dxfId="430" priority="673" stopIfTrue="1">
      <formula>IF(WEEKDAY(AN$9)=7,TRUE,FALSE)</formula>
    </cfRule>
    <cfRule type="expression" dxfId="429" priority="674" stopIfTrue="1">
      <formula>IF(OR(WEEKDAY(AN$9)=1,IF(ISNA(MATCH(AN$9,Holiday,0)),FALSE,TRUE)),TRUE,FALSE)</formula>
    </cfRule>
  </conditionalFormatting>
  <conditionalFormatting sqref="AN21">
    <cfRule type="expression" dxfId="428" priority="670" stopIfTrue="1">
      <formula>IF(OR(WEEKDAY(AN$9)=7,WEEKDAY(AN$9)=1,IF(ISNA(MATCH(AN$9,Holiday,0)),FALSE,TRUE)),TRUE,FALSE)</formula>
    </cfRule>
    <cfRule type="expression" dxfId="427" priority="671" stopIfTrue="1">
      <formula>IF(AND($B21="",$Q21&lt;&gt;""),TRUE,FALSE)</formula>
    </cfRule>
  </conditionalFormatting>
  <conditionalFormatting sqref="AN21">
    <cfRule type="expression" dxfId="426" priority="667" stopIfTrue="1">
      <formula>IF(OR(WEEKDAY(AN$9)=7,WEEKDAY(AN$9)=1,IF(ISNA(MATCH(AN$9,Holiday,0)),FALSE,TRUE)),TRUE,FALSE)</formula>
    </cfRule>
    <cfRule type="expression" dxfId="425" priority="668" stopIfTrue="1">
      <formula>IF(AND($B21&lt;&gt;"",AN21&lt;&gt;""),TRUE,FALSE)</formula>
    </cfRule>
    <cfRule type="expression" dxfId="424" priority="669" stopIfTrue="1">
      <formula>IF(AND($B21="",AN21&lt;&gt;""),TRUE,FALSE)</formula>
    </cfRule>
  </conditionalFormatting>
  <conditionalFormatting sqref="AN21">
    <cfRule type="expression" dxfId="423" priority="665" stopIfTrue="1">
      <formula>IF(OR(WEEKDAY(AN$9)=7,WEEKDAY(AN$9)=1,IF(ISNA(MATCH(AN$9,Holiday,0)),FALSE,TRUE)),TRUE,FALSE)</formula>
    </cfRule>
    <cfRule type="expression" dxfId="422" priority="666" stopIfTrue="1">
      <formula>IF(AND($B21="",$Q21&lt;&gt;""),TRUE,FALSE)</formula>
    </cfRule>
  </conditionalFormatting>
  <conditionalFormatting sqref="AN21">
    <cfRule type="expression" dxfId="421" priority="662" stopIfTrue="1">
      <formula>IF(OR(WEEKDAY(AN$9)=7,WEEKDAY(AN$9)=1,IF(ISNA(MATCH(AN$9,Holiday,0)),FALSE,TRUE)),TRUE,FALSE)</formula>
    </cfRule>
    <cfRule type="expression" dxfId="420" priority="663" stopIfTrue="1">
      <formula>IF(AND($B21&lt;&gt;"",AN21&lt;&gt;""),TRUE,FALSE)</formula>
    </cfRule>
    <cfRule type="expression" dxfId="419" priority="664" stopIfTrue="1">
      <formula>IF(AND($B21="",AN21&lt;&gt;""),TRUE,FALSE)</formula>
    </cfRule>
  </conditionalFormatting>
  <conditionalFormatting sqref="AO21">
    <cfRule type="expression" dxfId="418" priority="659" stopIfTrue="1">
      <formula>IF(AO$9=TODAY(),TRUE,FALSE)</formula>
    </cfRule>
    <cfRule type="expression" dxfId="417" priority="660" stopIfTrue="1">
      <formula>IF(WEEKDAY(AO$9)=7,TRUE,FALSE)</formula>
    </cfRule>
    <cfRule type="expression" dxfId="416" priority="661" stopIfTrue="1">
      <formula>IF(OR(WEEKDAY(AO$9)=1,IF(ISNA(MATCH(AO$9,Holiday,0)),FALSE,TRUE)),TRUE,FALSE)</formula>
    </cfRule>
  </conditionalFormatting>
  <conditionalFormatting sqref="AO21">
    <cfRule type="expression" dxfId="415" priority="657" stopIfTrue="1">
      <formula>IF(OR(WEEKDAY(AO$9)=7,WEEKDAY(AO$9)=1,IF(ISNA(MATCH(AO$9,Holiday,0)),FALSE,TRUE)),TRUE,FALSE)</formula>
    </cfRule>
    <cfRule type="expression" dxfId="414" priority="658" stopIfTrue="1">
      <formula>IF(AND($B21="",$Q21&lt;&gt;""),TRUE,FALSE)</formula>
    </cfRule>
  </conditionalFormatting>
  <conditionalFormatting sqref="AO21">
    <cfRule type="expression" dxfId="413" priority="654" stopIfTrue="1">
      <formula>IF(OR(WEEKDAY(AO$9)=7,WEEKDAY(AO$9)=1,IF(ISNA(MATCH(AO$9,Holiday,0)),FALSE,TRUE)),TRUE,FALSE)</formula>
    </cfRule>
    <cfRule type="expression" dxfId="412" priority="655" stopIfTrue="1">
      <formula>IF(AND($B21&lt;&gt;"",AO21&lt;&gt;""),TRUE,FALSE)</formula>
    </cfRule>
    <cfRule type="expression" dxfId="411" priority="656" stopIfTrue="1">
      <formula>IF(AND($B21="",AO21&lt;&gt;""),TRUE,FALSE)</formula>
    </cfRule>
  </conditionalFormatting>
  <conditionalFormatting sqref="AO21">
    <cfRule type="expression" dxfId="410" priority="652" stopIfTrue="1">
      <formula>IF(OR(WEEKDAY(AO$9)=7,WEEKDAY(AO$9)=1,IF(ISNA(MATCH(AO$9,Holiday,0)),FALSE,TRUE)),TRUE,FALSE)</formula>
    </cfRule>
    <cfRule type="expression" dxfId="409" priority="653" stopIfTrue="1">
      <formula>IF(AND($B21="",$Q21&lt;&gt;""),TRUE,FALSE)</formula>
    </cfRule>
  </conditionalFormatting>
  <conditionalFormatting sqref="AO21">
    <cfRule type="expression" dxfId="408" priority="649" stopIfTrue="1">
      <formula>IF(OR(WEEKDAY(AO$9)=7,WEEKDAY(AO$9)=1,IF(ISNA(MATCH(AO$9,Holiday,0)),FALSE,TRUE)),TRUE,FALSE)</formula>
    </cfRule>
    <cfRule type="expression" dxfId="407" priority="650" stopIfTrue="1">
      <formula>IF(AND($B21&lt;&gt;"",AO21&lt;&gt;""),TRUE,FALSE)</formula>
    </cfRule>
    <cfRule type="expression" dxfId="406" priority="651" stopIfTrue="1">
      <formula>IF(AND($B21="",AO21&lt;&gt;""),TRUE,FALSE)</formula>
    </cfRule>
  </conditionalFormatting>
  <conditionalFormatting sqref="AR21">
    <cfRule type="expression" dxfId="405" priority="646" stopIfTrue="1">
      <formula>IF(AR$9=TODAY(),TRUE,FALSE)</formula>
    </cfRule>
    <cfRule type="expression" dxfId="404" priority="647" stopIfTrue="1">
      <formula>IF(WEEKDAY(AR$9)=7,TRUE,FALSE)</formula>
    </cfRule>
    <cfRule type="expression" dxfId="403" priority="648" stopIfTrue="1">
      <formula>IF(OR(WEEKDAY(AR$9)=1,IF(ISNA(MATCH(AR$9,Holiday,0)),FALSE,TRUE)),TRUE,FALSE)</formula>
    </cfRule>
  </conditionalFormatting>
  <conditionalFormatting sqref="AR21">
    <cfRule type="expression" dxfId="402" priority="644" stopIfTrue="1">
      <formula>IF(OR(WEEKDAY(AR$9)=7,WEEKDAY(AR$9)=1,IF(ISNA(MATCH(AR$9,Holiday,0)),FALSE,TRUE)),TRUE,FALSE)</formula>
    </cfRule>
    <cfRule type="expression" dxfId="401" priority="645" stopIfTrue="1">
      <formula>IF(AND($B21="",$Q21&lt;&gt;""),TRUE,FALSE)</formula>
    </cfRule>
  </conditionalFormatting>
  <conditionalFormatting sqref="AR21">
    <cfRule type="expression" dxfId="400" priority="641" stopIfTrue="1">
      <formula>IF(OR(WEEKDAY(AR$9)=7,WEEKDAY(AR$9)=1,IF(ISNA(MATCH(AR$9,Holiday,0)),FALSE,TRUE)),TRUE,FALSE)</formula>
    </cfRule>
    <cfRule type="expression" dxfId="399" priority="642" stopIfTrue="1">
      <formula>IF(AND($B21&lt;&gt;"",AR21&lt;&gt;""),TRUE,FALSE)</formula>
    </cfRule>
    <cfRule type="expression" dxfId="398" priority="643" stopIfTrue="1">
      <formula>IF(AND($B21="",AR21&lt;&gt;""),TRUE,FALSE)</formula>
    </cfRule>
  </conditionalFormatting>
  <conditionalFormatting sqref="AR21">
    <cfRule type="expression" dxfId="397" priority="639" stopIfTrue="1">
      <formula>IF(OR(WEEKDAY(AR$9)=7,WEEKDAY(AR$9)=1,IF(ISNA(MATCH(AR$9,Holiday,0)),FALSE,TRUE)),TRUE,FALSE)</formula>
    </cfRule>
    <cfRule type="expression" dxfId="396" priority="640" stopIfTrue="1">
      <formula>IF(AND($B21="",$Q21&lt;&gt;""),TRUE,FALSE)</formula>
    </cfRule>
  </conditionalFormatting>
  <conditionalFormatting sqref="AR21">
    <cfRule type="expression" dxfId="395" priority="636" stopIfTrue="1">
      <formula>IF(OR(WEEKDAY(AR$9)=7,WEEKDAY(AR$9)=1,IF(ISNA(MATCH(AR$9,Holiday,0)),FALSE,TRUE)),TRUE,FALSE)</formula>
    </cfRule>
    <cfRule type="expression" dxfId="394" priority="637" stopIfTrue="1">
      <formula>IF(AND($B21&lt;&gt;"",AR21&lt;&gt;""),TRUE,FALSE)</formula>
    </cfRule>
    <cfRule type="expression" dxfId="393" priority="638" stopIfTrue="1">
      <formula>IF(AND($B21="",AR21&lt;&gt;""),TRUE,FALSE)</formula>
    </cfRule>
  </conditionalFormatting>
  <conditionalFormatting sqref="AS21">
    <cfRule type="expression" dxfId="392" priority="633" stopIfTrue="1">
      <formula>IF(AS$9=TODAY(),TRUE,FALSE)</formula>
    </cfRule>
    <cfRule type="expression" dxfId="391" priority="634" stopIfTrue="1">
      <formula>IF(WEEKDAY(AS$9)=7,TRUE,FALSE)</formula>
    </cfRule>
    <cfRule type="expression" dxfId="390" priority="635" stopIfTrue="1">
      <formula>IF(OR(WEEKDAY(AS$9)=1,IF(ISNA(MATCH(AS$9,Holiday,0)),FALSE,TRUE)),TRUE,FALSE)</formula>
    </cfRule>
  </conditionalFormatting>
  <conditionalFormatting sqref="AS21">
    <cfRule type="expression" dxfId="389" priority="631" stopIfTrue="1">
      <formula>IF(OR(WEEKDAY(AS$9)=7,WEEKDAY(AS$9)=1,IF(ISNA(MATCH(AS$9,Holiday,0)),FALSE,TRUE)),TRUE,FALSE)</formula>
    </cfRule>
    <cfRule type="expression" dxfId="388" priority="632" stopIfTrue="1">
      <formula>IF(AND($B21="",$Q21&lt;&gt;""),TRUE,FALSE)</formula>
    </cfRule>
  </conditionalFormatting>
  <conditionalFormatting sqref="AS21">
    <cfRule type="expression" dxfId="387" priority="628" stopIfTrue="1">
      <formula>IF(OR(WEEKDAY(AS$9)=7,WEEKDAY(AS$9)=1,IF(ISNA(MATCH(AS$9,Holiday,0)),FALSE,TRUE)),TRUE,FALSE)</formula>
    </cfRule>
    <cfRule type="expression" dxfId="386" priority="629" stopIfTrue="1">
      <formula>IF(AND($B21&lt;&gt;"",AS21&lt;&gt;""),TRUE,FALSE)</formula>
    </cfRule>
    <cfRule type="expression" dxfId="385" priority="630" stopIfTrue="1">
      <formula>IF(AND($B21="",AS21&lt;&gt;""),TRUE,FALSE)</formula>
    </cfRule>
  </conditionalFormatting>
  <conditionalFormatting sqref="AS21">
    <cfRule type="expression" dxfId="384" priority="626" stopIfTrue="1">
      <formula>IF(OR(WEEKDAY(AS$9)=7,WEEKDAY(AS$9)=1,IF(ISNA(MATCH(AS$9,Holiday,0)),FALSE,TRUE)),TRUE,FALSE)</formula>
    </cfRule>
    <cfRule type="expression" dxfId="383" priority="627" stopIfTrue="1">
      <formula>IF(AND($B21="",$Q21&lt;&gt;""),TRUE,FALSE)</formula>
    </cfRule>
  </conditionalFormatting>
  <conditionalFormatting sqref="AS21">
    <cfRule type="expression" dxfId="382" priority="623" stopIfTrue="1">
      <formula>IF(OR(WEEKDAY(AS$9)=7,WEEKDAY(AS$9)=1,IF(ISNA(MATCH(AS$9,Holiday,0)),FALSE,TRUE)),TRUE,FALSE)</formula>
    </cfRule>
    <cfRule type="expression" dxfId="381" priority="624" stopIfTrue="1">
      <formula>IF(AND($B21&lt;&gt;"",AS21&lt;&gt;""),TRUE,FALSE)</formula>
    </cfRule>
    <cfRule type="expression" dxfId="380" priority="625" stopIfTrue="1">
      <formula>IF(AND($B21="",AS21&lt;&gt;""),TRUE,FALSE)</formula>
    </cfRule>
  </conditionalFormatting>
  <conditionalFormatting sqref="AT21">
    <cfRule type="expression" dxfId="379" priority="620" stopIfTrue="1">
      <formula>IF(AT$9=TODAY(),TRUE,FALSE)</formula>
    </cfRule>
    <cfRule type="expression" dxfId="378" priority="621" stopIfTrue="1">
      <formula>IF(WEEKDAY(AT$9)=7,TRUE,FALSE)</formula>
    </cfRule>
    <cfRule type="expression" dxfId="377" priority="622" stopIfTrue="1">
      <formula>IF(OR(WEEKDAY(AT$9)=1,IF(ISNA(MATCH(AT$9,Holiday,0)),FALSE,TRUE)),TRUE,FALSE)</formula>
    </cfRule>
  </conditionalFormatting>
  <conditionalFormatting sqref="AT21">
    <cfRule type="expression" dxfId="376" priority="618" stopIfTrue="1">
      <formula>IF(OR(WEEKDAY(AT$9)=7,WEEKDAY(AT$9)=1,IF(ISNA(MATCH(AT$9,Holiday,0)),FALSE,TRUE)),TRUE,FALSE)</formula>
    </cfRule>
    <cfRule type="expression" dxfId="375" priority="619" stopIfTrue="1">
      <formula>IF(AND($B21="",$Q21&lt;&gt;""),TRUE,FALSE)</formula>
    </cfRule>
  </conditionalFormatting>
  <conditionalFormatting sqref="AT21">
    <cfRule type="expression" dxfId="374" priority="615" stopIfTrue="1">
      <formula>IF(OR(WEEKDAY(AT$9)=7,WEEKDAY(AT$9)=1,IF(ISNA(MATCH(AT$9,Holiday,0)),FALSE,TRUE)),TRUE,FALSE)</formula>
    </cfRule>
    <cfRule type="expression" dxfId="373" priority="616" stopIfTrue="1">
      <formula>IF(AND($B21&lt;&gt;"",AT21&lt;&gt;""),TRUE,FALSE)</formula>
    </cfRule>
    <cfRule type="expression" dxfId="372" priority="617" stopIfTrue="1">
      <formula>IF(AND($B21="",AT21&lt;&gt;""),TRUE,FALSE)</formula>
    </cfRule>
  </conditionalFormatting>
  <conditionalFormatting sqref="AT21">
    <cfRule type="expression" dxfId="371" priority="613" stopIfTrue="1">
      <formula>IF(OR(WEEKDAY(AT$9)=7,WEEKDAY(AT$9)=1,IF(ISNA(MATCH(AT$9,Holiday,0)),FALSE,TRUE)),TRUE,FALSE)</formula>
    </cfRule>
    <cfRule type="expression" dxfId="370" priority="614" stopIfTrue="1">
      <formula>IF(AND($B21="",$Q21&lt;&gt;""),TRUE,FALSE)</formula>
    </cfRule>
  </conditionalFormatting>
  <conditionalFormatting sqref="AT21">
    <cfRule type="expression" dxfId="369" priority="610" stopIfTrue="1">
      <formula>IF(OR(WEEKDAY(AT$9)=7,WEEKDAY(AT$9)=1,IF(ISNA(MATCH(AT$9,Holiday,0)),FALSE,TRUE)),TRUE,FALSE)</formula>
    </cfRule>
    <cfRule type="expression" dxfId="368" priority="611" stopIfTrue="1">
      <formula>IF(AND($B21&lt;&gt;"",AT21&lt;&gt;""),TRUE,FALSE)</formula>
    </cfRule>
    <cfRule type="expression" dxfId="367" priority="612" stopIfTrue="1">
      <formula>IF(AND($B21="",AT21&lt;&gt;""),TRUE,FALSE)</formula>
    </cfRule>
  </conditionalFormatting>
  <conditionalFormatting sqref="AS19">
    <cfRule type="expression" dxfId="366" priority="607" stopIfTrue="1">
      <formula>IF(AS$9=TODAY(),TRUE,FALSE)</formula>
    </cfRule>
    <cfRule type="expression" dxfId="365" priority="608" stopIfTrue="1">
      <formula>IF(WEEKDAY(AS$9)=7,TRUE,FALSE)</formula>
    </cfRule>
    <cfRule type="expression" dxfId="364" priority="609" stopIfTrue="1">
      <formula>IF(OR(WEEKDAY(AS$9)=1,IF(ISNA(MATCH(AS$9,Holiday,0)),FALSE,TRUE)),TRUE,FALSE)</formula>
    </cfRule>
  </conditionalFormatting>
  <conditionalFormatting sqref="AS19">
    <cfRule type="expression" dxfId="363" priority="605" stopIfTrue="1">
      <formula>IF(OR(WEEKDAY(AS$9)=7,WEEKDAY(AS$9)=1,IF(ISNA(MATCH(AS$9,Holiday,0)),FALSE,TRUE)),TRUE,FALSE)</formula>
    </cfRule>
    <cfRule type="expression" dxfId="362" priority="606" stopIfTrue="1">
      <formula>IF(AND($B19="",$Q19&lt;&gt;""),TRUE,FALSE)</formula>
    </cfRule>
  </conditionalFormatting>
  <conditionalFormatting sqref="AS19">
    <cfRule type="expression" dxfId="361" priority="602" stopIfTrue="1">
      <formula>IF(OR(WEEKDAY(AS$9)=7,WEEKDAY(AS$9)=1,IF(ISNA(MATCH(AS$9,Holiday,0)),FALSE,TRUE)),TRUE,FALSE)</formula>
    </cfRule>
    <cfRule type="expression" dxfId="360" priority="603" stopIfTrue="1">
      <formula>IF(AND($B19&lt;&gt;"",AS19&lt;&gt;""),TRUE,FALSE)</formula>
    </cfRule>
    <cfRule type="expression" dxfId="359" priority="604" stopIfTrue="1">
      <formula>IF(AND($B19="",AS19&lt;&gt;""),TRUE,FALSE)</formula>
    </cfRule>
  </conditionalFormatting>
  <conditionalFormatting sqref="AS19">
    <cfRule type="expression" dxfId="358" priority="600" stopIfTrue="1">
      <formula>IF(OR(WEEKDAY(AS$9)=7,WEEKDAY(AS$9)=1,IF(ISNA(MATCH(AS$9,Holiday,0)),FALSE,TRUE)),TRUE,FALSE)</formula>
    </cfRule>
    <cfRule type="expression" dxfId="357" priority="601" stopIfTrue="1">
      <formula>IF(AND($B19="",$Q19&lt;&gt;""),TRUE,FALSE)</formula>
    </cfRule>
  </conditionalFormatting>
  <conditionalFormatting sqref="AS19">
    <cfRule type="expression" dxfId="356" priority="597" stopIfTrue="1">
      <formula>IF(OR(WEEKDAY(AS$9)=7,WEEKDAY(AS$9)=1,IF(ISNA(MATCH(AS$9,Holiday,0)),FALSE,TRUE)),TRUE,FALSE)</formula>
    </cfRule>
    <cfRule type="expression" dxfId="355" priority="598" stopIfTrue="1">
      <formula>IF(AND($B19&lt;&gt;"",AS19&lt;&gt;""),TRUE,FALSE)</formula>
    </cfRule>
    <cfRule type="expression" dxfId="354" priority="599" stopIfTrue="1">
      <formula>IF(AND($B19="",AS19&lt;&gt;""),TRUE,FALSE)</formula>
    </cfRule>
  </conditionalFormatting>
  <conditionalFormatting sqref="AT19">
    <cfRule type="expression" dxfId="353" priority="594" stopIfTrue="1">
      <formula>IF(AT$9=TODAY(),TRUE,FALSE)</formula>
    </cfRule>
    <cfRule type="expression" dxfId="352" priority="595" stopIfTrue="1">
      <formula>IF(WEEKDAY(AT$9)=7,TRUE,FALSE)</formula>
    </cfRule>
    <cfRule type="expression" dxfId="351" priority="596" stopIfTrue="1">
      <formula>IF(OR(WEEKDAY(AT$9)=1,IF(ISNA(MATCH(AT$9,Holiday,0)),FALSE,TRUE)),TRUE,FALSE)</formula>
    </cfRule>
  </conditionalFormatting>
  <conditionalFormatting sqref="AT19">
    <cfRule type="expression" dxfId="350" priority="592" stopIfTrue="1">
      <formula>IF(OR(WEEKDAY(AT$9)=7,WEEKDAY(AT$9)=1,IF(ISNA(MATCH(AT$9,Holiday,0)),FALSE,TRUE)),TRUE,FALSE)</formula>
    </cfRule>
    <cfRule type="expression" dxfId="349" priority="593" stopIfTrue="1">
      <formula>IF(AND($B19="",$Q19&lt;&gt;""),TRUE,FALSE)</formula>
    </cfRule>
  </conditionalFormatting>
  <conditionalFormatting sqref="AT19">
    <cfRule type="expression" dxfId="348" priority="589" stopIfTrue="1">
      <formula>IF(OR(WEEKDAY(AT$9)=7,WEEKDAY(AT$9)=1,IF(ISNA(MATCH(AT$9,Holiday,0)),FALSE,TRUE)),TRUE,FALSE)</formula>
    </cfRule>
    <cfRule type="expression" dxfId="347" priority="590" stopIfTrue="1">
      <formula>IF(AND($B19&lt;&gt;"",AT19&lt;&gt;""),TRUE,FALSE)</formula>
    </cfRule>
    <cfRule type="expression" dxfId="346" priority="591" stopIfTrue="1">
      <formula>IF(AND($B19="",AT19&lt;&gt;""),TRUE,FALSE)</formula>
    </cfRule>
  </conditionalFormatting>
  <conditionalFormatting sqref="AT19">
    <cfRule type="expression" dxfId="345" priority="587" stopIfTrue="1">
      <formula>IF(OR(WEEKDAY(AT$9)=7,WEEKDAY(AT$9)=1,IF(ISNA(MATCH(AT$9,Holiday,0)),FALSE,TRUE)),TRUE,FALSE)</formula>
    </cfRule>
    <cfRule type="expression" dxfId="344" priority="588" stopIfTrue="1">
      <formula>IF(AND($B19="",$Q19&lt;&gt;""),TRUE,FALSE)</formula>
    </cfRule>
  </conditionalFormatting>
  <conditionalFormatting sqref="AT19">
    <cfRule type="expression" dxfId="343" priority="584" stopIfTrue="1">
      <formula>IF(OR(WEEKDAY(AT$9)=7,WEEKDAY(AT$9)=1,IF(ISNA(MATCH(AT$9,Holiday,0)),FALSE,TRUE)),TRUE,FALSE)</formula>
    </cfRule>
    <cfRule type="expression" dxfId="342" priority="585" stopIfTrue="1">
      <formula>IF(AND($B19&lt;&gt;"",AT19&lt;&gt;""),TRUE,FALSE)</formula>
    </cfRule>
    <cfRule type="expression" dxfId="341" priority="586" stopIfTrue="1">
      <formula>IF(AND($B19="",AT19&lt;&gt;""),TRUE,FALSE)</formula>
    </cfRule>
  </conditionalFormatting>
  <conditionalFormatting sqref="AU19">
    <cfRule type="expression" dxfId="340" priority="581" stopIfTrue="1">
      <formula>IF(AU$9=TODAY(),TRUE,FALSE)</formula>
    </cfRule>
    <cfRule type="expression" dxfId="339" priority="582" stopIfTrue="1">
      <formula>IF(WEEKDAY(AU$9)=7,TRUE,FALSE)</formula>
    </cfRule>
    <cfRule type="expression" dxfId="338" priority="583" stopIfTrue="1">
      <formula>IF(OR(WEEKDAY(AU$9)=1,IF(ISNA(MATCH(AU$9,Holiday,0)),FALSE,TRUE)),TRUE,FALSE)</formula>
    </cfRule>
  </conditionalFormatting>
  <conditionalFormatting sqref="AU19">
    <cfRule type="expression" dxfId="337" priority="579" stopIfTrue="1">
      <formula>IF(OR(WEEKDAY(AU$9)=7,WEEKDAY(AU$9)=1,IF(ISNA(MATCH(AU$9,Holiday,0)),FALSE,TRUE)),TRUE,FALSE)</formula>
    </cfRule>
    <cfRule type="expression" dxfId="336" priority="580" stopIfTrue="1">
      <formula>IF(AND($B19="",$Q19&lt;&gt;""),TRUE,FALSE)</formula>
    </cfRule>
  </conditionalFormatting>
  <conditionalFormatting sqref="AU19">
    <cfRule type="expression" dxfId="335" priority="576" stopIfTrue="1">
      <formula>IF(OR(WEEKDAY(AU$9)=7,WEEKDAY(AU$9)=1,IF(ISNA(MATCH(AU$9,Holiday,0)),FALSE,TRUE)),TRUE,FALSE)</formula>
    </cfRule>
    <cfRule type="expression" dxfId="334" priority="577" stopIfTrue="1">
      <formula>IF(AND($B19&lt;&gt;"",AU19&lt;&gt;""),TRUE,FALSE)</formula>
    </cfRule>
    <cfRule type="expression" dxfId="333" priority="578" stopIfTrue="1">
      <formula>IF(AND($B19="",AU19&lt;&gt;""),TRUE,FALSE)</formula>
    </cfRule>
  </conditionalFormatting>
  <conditionalFormatting sqref="AU19">
    <cfRule type="expression" dxfId="332" priority="574" stopIfTrue="1">
      <formula>IF(OR(WEEKDAY(AU$9)=7,WEEKDAY(AU$9)=1,IF(ISNA(MATCH(AU$9,Holiday,0)),FALSE,TRUE)),TRUE,FALSE)</formula>
    </cfRule>
    <cfRule type="expression" dxfId="331" priority="575" stopIfTrue="1">
      <formula>IF(AND($B19="",$Q19&lt;&gt;""),TRUE,FALSE)</formula>
    </cfRule>
  </conditionalFormatting>
  <conditionalFormatting sqref="AU19">
    <cfRule type="expression" dxfId="330" priority="571" stopIfTrue="1">
      <formula>IF(OR(WEEKDAY(AU$9)=7,WEEKDAY(AU$9)=1,IF(ISNA(MATCH(AU$9,Holiday,0)),FALSE,TRUE)),TRUE,FALSE)</formula>
    </cfRule>
    <cfRule type="expression" dxfId="329" priority="572" stopIfTrue="1">
      <formula>IF(AND($B19&lt;&gt;"",AU19&lt;&gt;""),TRUE,FALSE)</formula>
    </cfRule>
    <cfRule type="expression" dxfId="328" priority="573" stopIfTrue="1">
      <formula>IF(AND($B19="",AU19&lt;&gt;""),TRUE,FALSE)</formula>
    </cfRule>
  </conditionalFormatting>
  <conditionalFormatting sqref="AV19">
    <cfRule type="expression" dxfId="327" priority="568" stopIfTrue="1">
      <formula>IF(AV$9=TODAY(),TRUE,FALSE)</formula>
    </cfRule>
    <cfRule type="expression" dxfId="326" priority="569" stopIfTrue="1">
      <formula>IF(WEEKDAY(AV$9)=7,TRUE,FALSE)</formula>
    </cfRule>
    <cfRule type="expression" dxfId="325" priority="570" stopIfTrue="1">
      <formula>IF(OR(WEEKDAY(AV$9)=1,IF(ISNA(MATCH(AV$9,Holiday,0)),FALSE,TRUE)),TRUE,FALSE)</formula>
    </cfRule>
  </conditionalFormatting>
  <conditionalFormatting sqref="AV19">
    <cfRule type="expression" dxfId="324" priority="566" stopIfTrue="1">
      <formula>IF(OR(WEEKDAY(AV$9)=7,WEEKDAY(AV$9)=1,IF(ISNA(MATCH(AV$9,Holiday,0)),FALSE,TRUE)),TRUE,FALSE)</formula>
    </cfRule>
    <cfRule type="expression" dxfId="323" priority="567" stopIfTrue="1">
      <formula>IF(AND($B19="",$Q19&lt;&gt;""),TRUE,FALSE)</formula>
    </cfRule>
  </conditionalFormatting>
  <conditionalFormatting sqref="AV19">
    <cfRule type="expression" dxfId="322" priority="563" stopIfTrue="1">
      <formula>IF(OR(WEEKDAY(AV$9)=7,WEEKDAY(AV$9)=1,IF(ISNA(MATCH(AV$9,Holiday,0)),FALSE,TRUE)),TRUE,FALSE)</formula>
    </cfRule>
    <cfRule type="expression" dxfId="321" priority="564" stopIfTrue="1">
      <formula>IF(AND($B19&lt;&gt;"",AV19&lt;&gt;""),TRUE,FALSE)</formula>
    </cfRule>
    <cfRule type="expression" dxfId="320" priority="565" stopIfTrue="1">
      <formula>IF(AND($B19="",AV19&lt;&gt;""),TRUE,FALSE)</formula>
    </cfRule>
  </conditionalFormatting>
  <conditionalFormatting sqref="AV19">
    <cfRule type="expression" dxfId="319" priority="561" stopIfTrue="1">
      <formula>IF(OR(WEEKDAY(AV$9)=7,WEEKDAY(AV$9)=1,IF(ISNA(MATCH(AV$9,Holiday,0)),FALSE,TRUE)),TRUE,FALSE)</formula>
    </cfRule>
    <cfRule type="expression" dxfId="318" priority="562" stopIfTrue="1">
      <formula>IF(AND($B19="",$Q19&lt;&gt;""),TRUE,FALSE)</formula>
    </cfRule>
  </conditionalFormatting>
  <conditionalFormatting sqref="AV19">
    <cfRule type="expression" dxfId="317" priority="558" stopIfTrue="1">
      <formula>IF(OR(WEEKDAY(AV$9)=7,WEEKDAY(AV$9)=1,IF(ISNA(MATCH(AV$9,Holiday,0)),FALSE,TRUE)),TRUE,FALSE)</formula>
    </cfRule>
    <cfRule type="expression" dxfId="316" priority="559" stopIfTrue="1">
      <formula>IF(AND($B19&lt;&gt;"",AV19&lt;&gt;""),TRUE,FALSE)</formula>
    </cfRule>
    <cfRule type="expression" dxfId="315" priority="560" stopIfTrue="1">
      <formula>IF(AND($B19="",AV19&lt;&gt;""),TRUE,FALSE)</formula>
    </cfRule>
  </conditionalFormatting>
  <conditionalFormatting sqref="AR19">
    <cfRule type="expression" dxfId="314" priority="555" stopIfTrue="1">
      <formula>IF(AR$9=TODAY(),TRUE,FALSE)</formula>
    </cfRule>
    <cfRule type="expression" dxfId="313" priority="556" stopIfTrue="1">
      <formula>IF(WEEKDAY(AR$9)=7,TRUE,FALSE)</formula>
    </cfRule>
    <cfRule type="expression" dxfId="312" priority="557" stopIfTrue="1">
      <formula>IF(OR(WEEKDAY(AR$9)=1,IF(ISNA(MATCH(AR$9,Holiday,0)),FALSE,TRUE)),TRUE,FALSE)</formula>
    </cfRule>
  </conditionalFormatting>
  <conditionalFormatting sqref="AR19">
    <cfRule type="expression" dxfId="311" priority="553" stopIfTrue="1">
      <formula>IF(OR(WEEKDAY(AR$9)=7,WEEKDAY(AR$9)=1,IF(ISNA(MATCH(AR$9,Holiday,0)),FALSE,TRUE)),TRUE,FALSE)</formula>
    </cfRule>
    <cfRule type="expression" dxfId="310" priority="554" stopIfTrue="1">
      <formula>IF(AND($B19="",$Q19&lt;&gt;""),TRUE,FALSE)</formula>
    </cfRule>
  </conditionalFormatting>
  <conditionalFormatting sqref="AR19">
    <cfRule type="expression" dxfId="309" priority="550" stopIfTrue="1">
      <formula>IF(OR(WEEKDAY(AR$9)=7,WEEKDAY(AR$9)=1,IF(ISNA(MATCH(AR$9,Holiday,0)),FALSE,TRUE)),TRUE,FALSE)</formula>
    </cfRule>
    <cfRule type="expression" dxfId="308" priority="551" stopIfTrue="1">
      <formula>IF(AND($B19&lt;&gt;"",AR19&lt;&gt;""),TRUE,FALSE)</formula>
    </cfRule>
    <cfRule type="expression" dxfId="307" priority="552" stopIfTrue="1">
      <formula>IF(AND($B19="",AR19&lt;&gt;""),TRUE,FALSE)</formula>
    </cfRule>
  </conditionalFormatting>
  <conditionalFormatting sqref="AR19">
    <cfRule type="expression" dxfId="306" priority="548" stopIfTrue="1">
      <formula>IF(OR(WEEKDAY(AR$9)=7,WEEKDAY(AR$9)=1,IF(ISNA(MATCH(AR$9,Holiday,0)),FALSE,TRUE)),TRUE,FALSE)</formula>
    </cfRule>
    <cfRule type="expression" dxfId="305" priority="549" stopIfTrue="1">
      <formula>IF(AND($B19="",$Q19&lt;&gt;""),TRUE,FALSE)</formula>
    </cfRule>
  </conditionalFormatting>
  <conditionalFormatting sqref="AR19">
    <cfRule type="expression" dxfId="304" priority="545" stopIfTrue="1">
      <formula>IF(OR(WEEKDAY(AR$9)=7,WEEKDAY(AR$9)=1,IF(ISNA(MATCH(AR$9,Holiday,0)),FALSE,TRUE)),TRUE,FALSE)</formula>
    </cfRule>
    <cfRule type="expression" dxfId="303" priority="546" stopIfTrue="1">
      <formula>IF(AND($B19&lt;&gt;"",AR19&lt;&gt;""),TRUE,FALSE)</formula>
    </cfRule>
    <cfRule type="expression" dxfId="302" priority="547" stopIfTrue="1">
      <formula>IF(AND($B19="",AR19&lt;&gt;""),TRUE,FALSE)</formula>
    </cfRule>
  </conditionalFormatting>
  <conditionalFormatting sqref="S23">
    <cfRule type="expression" dxfId="301" priority="490" stopIfTrue="1">
      <formula>IF(S$9=TODAY(),TRUE,FALSE)</formula>
    </cfRule>
    <cfRule type="expression" dxfId="300" priority="491" stopIfTrue="1">
      <formula>IF(WEEKDAY(S$9)=7,TRUE,FALSE)</formula>
    </cfRule>
    <cfRule type="expression" dxfId="299" priority="492" stopIfTrue="1">
      <formula>IF(OR(WEEKDAY(S$9)=1,IF(ISNA(MATCH(S$9,Holiday,0)),FALSE,TRUE)),TRUE,FALSE)</formula>
    </cfRule>
  </conditionalFormatting>
  <conditionalFormatting sqref="T23">
    <cfRule type="expression" dxfId="298" priority="477" stopIfTrue="1">
      <formula>IF(T$9=TODAY(),TRUE,FALSE)</formula>
    </cfRule>
    <cfRule type="expression" dxfId="297" priority="478" stopIfTrue="1">
      <formula>IF(WEEKDAY(T$9)=7,TRUE,FALSE)</formula>
    </cfRule>
    <cfRule type="expression" dxfId="296" priority="479" stopIfTrue="1">
      <formula>IF(OR(WEEKDAY(T$9)=1,IF(ISNA(MATCH(T$9,Holiday,0)),FALSE,TRUE)),TRUE,FALSE)</formula>
    </cfRule>
  </conditionalFormatting>
  <conditionalFormatting sqref="W23">
    <cfRule type="expression" dxfId="295" priority="464" stopIfTrue="1">
      <formula>IF(W$9=TODAY(),TRUE,FALSE)</formula>
    </cfRule>
    <cfRule type="expression" dxfId="294" priority="465" stopIfTrue="1">
      <formula>IF(WEEKDAY(W$9)=7,TRUE,FALSE)</formula>
    </cfRule>
    <cfRule type="expression" dxfId="293" priority="466" stopIfTrue="1">
      <formula>IF(OR(WEEKDAY(W$9)=1,IF(ISNA(MATCH(W$9,Holiday,0)),FALSE,TRUE)),TRUE,FALSE)</formula>
    </cfRule>
  </conditionalFormatting>
  <conditionalFormatting sqref="X23">
    <cfRule type="expression" dxfId="292" priority="451" stopIfTrue="1">
      <formula>IF(X$9=TODAY(),TRUE,FALSE)</formula>
    </cfRule>
    <cfRule type="expression" dxfId="291" priority="452" stopIfTrue="1">
      <formula>IF(WEEKDAY(X$9)=7,TRUE,FALSE)</formula>
    </cfRule>
    <cfRule type="expression" dxfId="290" priority="453" stopIfTrue="1">
      <formula>IF(OR(WEEKDAY(X$9)=1,IF(ISNA(MATCH(X$9,Holiday,0)),FALSE,TRUE)),TRUE,FALSE)</formula>
    </cfRule>
  </conditionalFormatting>
  <conditionalFormatting sqref="AF23">
    <cfRule type="expression" dxfId="289" priority="438" stopIfTrue="1">
      <formula>IF(AF$9=TODAY(),TRUE,FALSE)</formula>
    </cfRule>
    <cfRule type="expression" dxfId="288" priority="439" stopIfTrue="1">
      <formula>IF(WEEKDAY(AF$9)=7,TRUE,FALSE)</formula>
    </cfRule>
    <cfRule type="expression" dxfId="287" priority="440" stopIfTrue="1">
      <formula>IF(OR(WEEKDAY(AF$9)=1,IF(ISNA(MATCH(AF$9,Holiday,0)),FALSE,TRUE)),TRUE,FALSE)</formula>
    </cfRule>
  </conditionalFormatting>
  <conditionalFormatting sqref="AG23">
    <cfRule type="expression" dxfId="286" priority="425" stopIfTrue="1">
      <formula>IF(AG$9=TODAY(),TRUE,FALSE)</formula>
    </cfRule>
    <cfRule type="expression" dxfId="285" priority="426" stopIfTrue="1">
      <formula>IF(WEEKDAY(AG$9)=7,TRUE,FALSE)</formula>
    </cfRule>
    <cfRule type="expression" dxfId="284" priority="427" stopIfTrue="1">
      <formula>IF(OR(WEEKDAY(AG$9)=1,IF(ISNA(MATCH(AG$9,Holiday,0)),FALSE,TRUE)),TRUE,FALSE)</formula>
    </cfRule>
  </conditionalFormatting>
  <conditionalFormatting sqref="AH23">
    <cfRule type="expression" dxfId="283" priority="412" stopIfTrue="1">
      <formula>IF(AH$9=TODAY(),TRUE,FALSE)</formula>
    </cfRule>
    <cfRule type="expression" dxfId="282" priority="413" stopIfTrue="1">
      <formula>IF(WEEKDAY(AH$9)=7,TRUE,FALSE)</formula>
    </cfRule>
    <cfRule type="expression" dxfId="281" priority="414" stopIfTrue="1">
      <formula>IF(OR(WEEKDAY(AH$9)=1,IF(ISNA(MATCH(AH$9,Holiday,0)),FALSE,TRUE)),TRUE,FALSE)</formula>
    </cfRule>
  </conditionalFormatting>
  <conditionalFormatting sqref="AK23">
    <cfRule type="expression" dxfId="280" priority="399" stopIfTrue="1">
      <formula>IF(AK$9=TODAY(),TRUE,FALSE)</formula>
    </cfRule>
    <cfRule type="expression" dxfId="279" priority="400" stopIfTrue="1">
      <formula>IF(WEEKDAY(AK$9)=7,TRUE,FALSE)</formula>
    </cfRule>
    <cfRule type="expression" dxfId="278" priority="401" stopIfTrue="1">
      <formula>IF(OR(WEEKDAY(AK$9)=1,IF(ISNA(MATCH(AK$9,Holiday,0)),FALSE,TRUE)),TRUE,FALSE)</formula>
    </cfRule>
  </conditionalFormatting>
  <conditionalFormatting sqref="AL23">
    <cfRule type="expression" dxfId="277" priority="386" stopIfTrue="1">
      <formula>IF(AL$9=TODAY(),TRUE,FALSE)</formula>
    </cfRule>
    <cfRule type="expression" dxfId="276" priority="387" stopIfTrue="1">
      <formula>IF(WEEKDAY(AL$9)=7,TRUE,FALSE)</formula>
    </cfRule>
    <cfRule type="expression" dxfId="275" priority="388" stopIfTrue="1">
      <formula>IF(OR(WEEKDAY(AL$9)=1,IF(ISNA(MATCH(AL$9,Holiday,0)),FALSE,TRUE)),TRUE,FALSE)</formula>
    </cfRule>
  </conditionalFormatting>
  <conditionalFormatting sqref="AM23">
    <cfRule type="expression" dxfId="274" priority="373" stopIfTrue="1">
      <formula>IF(AM$9=TODAY(),TRUE,FALSE)</formula>
    </cfRule>
    <cfRule type="expression" dxfId="273" priority="374" stopIfTrue="1">
      <formula>IF(WEEKDAY(AM$9)=7,TRUE,FALSE)</formula>
    </cfRule>
    <cfRule type="expression" dxfId="272" priority="375" stopIfTrue="1">
      <formula>IF(OR(WEEKDAY(AM$9)=1,IF(ISNA(MATCH(AM$9,Holiday,0)),FALSE,TRUE)),TRUE,FALSE)</formula>
    </cfRule>
  </conditionalFormatting>
  <conditionalFormatting sqref="AN23">
    <cfRule type="expression" dxfId="271" priority="360" stopIfTrue="1">
      <formula>IF(AN$9=TODAY(),TRUE,FALSE)</formula>
    </cfRule>
    <cfRule type="expression" dxfId="270" priority="361" stopIfTrue="1">
      <formula>IF(WEEKDAY(AN$9)=7,TRUE,FALSE)</formula>
    </cfRule>
    <cfRule type="expression" dxfId="269" priority="362" stopIfTrue="1">
      <formula>IF(OR(WEEKDAY(AN$9)=1,IF(ISNA(MATCH(AN$9,Holiday,0)),FALSE,TRUE)),TRUE,FALSE)</formula>
    </cfRule>
  </conditionalFormatting>
  <conditionalFormatting sqref="AO23">
    <cfRule type="expression" dxfId="268" priority="347" stopIfTrue="1">
      <formula>IF(AO$9=TODAY(),TRUE,FALSE)</formula>
    </cfRule>
    <cfRule type="expression" dxfId="267" priority="348" stopIfTrue="1">
      <formula>IF(WEEKDAY(AO$9)=7,TRUE,FALSE)</formula>
    </cfRule>
    <cfRule type="expression" dxfId="266" priority="349" stopIfTrue="1">
      <formula>IF(OR(WEEKDAY(AO$9)=1,IF(ISNA(MATCH(AO$9,Holiday,0)),FALSE,TRUE)),TRUE,FALSE)</formula>
    </cfRule>
  </conditionalFormatting>
  <conditionalFormatting sqref="AR23">
    <cfRule type="expression" dxfId="265" priority="334" stopIfTrue="1">
      <formula>IF(AR$9=TODAY(),TRUE,FALSE)</formula>
    </cfRule>
    <cfRule type="expression" dxfId="264" priority="335" stopIfTrue="1">
      <formula>IF(WEEKDAY(AR$9)=7,TRUE,FALSE)</formula>
    </cfRule>
    <cfRule type="expression" dxfId="263" priority="336" stopIfTrue="1">
      <formula>IF(OR(WEEKDAY(AR$9)=1,IF(ISNA(MATCH(AR$9,Holiday,0)),FALSE,TRUE)),TRUE,FALSE)</formula>
    </cfRule>
  </conditionalFormatting>
  <conditionalFormatting sqref="AS23">
    <cfRule type="expression" dxfId="262" priority="321" stopIfTrue="1">
      <formula>IF(AS$9=TODAY(),TRUE,FALSE)</formula>
    </cfRule>
    <cfRule type="expression" dxfId="261" priority="322" stopIfTrue="1">
      <formula>IF(WEEKDAY(AS$9)=7,TRUE,FALSE)</formula>
    </cfRule>
    <cfRule type="expression" dxfId="260" priority="323" stopIfTrue="1">
      <formula>IF(OR(WEEKDAY(AS$9)=1,IF(ISNA(MATCH(AS$9,Holiday,0)),FALSE,TRUE)),TRUE,FALSE)</formula>
    </cfRule>
  </conditionalFormatting>
  <conditionalFormatting sqref="AT23">
    <cfRule type="expression" dxfId="259" priority="308" stopIfTrue="1">
      <formula>IF(AT$9=TODAY(),TRUE,FALSE)</formula>
    </cfRule>
    <cfRule type="expression" dxfId="258" priority="309" stopIfTrue="1">
      <formula>IF(WEEKDAY(AT$9)=7,TRUE,FALSE)</formula>
    </cfRule>
    <cfRule type="expression" dxfId="257" priority="310" stopIfTrue="1">
      <formula>IF(OR(WEEKDAY(AT$9)=1,IF(ISNA(MATCH(AT$9,Holiday,0)),FALSE,TRUE)),TRUE,FALSE)</formula>
    </cfRule>
  </conditionalFormatting>
  <conditionalFormatting sqref="AU23">
    <cfRule type="expression" dxfId="256" priority="295" stopIfTrue="1">
      <formula>IF(AU$9=TODAY(),TRUE,FALSE)</formula>
    </cfRule>
    <cfRule type="expression" dxfId="255" priority="296" stopIfTrue="1">
      <formula>IF(WEEKDAY(AU$9)=7,TRUE,FALSE)</formula>
    </cfRule>
    <cfRule type="expression" dxfId="254" priority="297" stopIfTrue="1">
      <formula>IF(OR(WEEKDAY(AU$9)=1,IF(ISNA(MATCH(AU$9,Holiday,0)),FALSE,TRUE)),TRUE,FALSE)</formula>
    </cfRule>
  </conditionalFormatting>
  <conditionalFormatting sqref="AV23">
    <cfRule type="expression" dxfId="253" priority="282" stopIfTrue="1">
      <formula>IF(AV$9=TODAY(),TRUE,FALSE)</formula>
    </cfRule>
    <cfRule type="expression" dxfId="252" priority="283" stopIfTrue="1">
      <formula>IF(WEEKDAY(AV$9)=7,TRUE,FALSE)</formula>
    </cfRule>
    <cfRule type="expression" dxfId="251" priority="284" stopIfTrue="1">
      <formula>IF(OR(WEEKDAY(AV$9)=1,IF(ISNA(MATCH(AV$9,Holiday,0)),FALSE,TRUE)),TRUE,FALSE)</formula>
    </cfRule>
  </conditionalFormatting>
  <conditionalFormatting sqref="AY23">
    <cfRule type="expression" dxfId="250" priority="269" stopIfTrue="1">
      <formula>IF(AY$9=TODAY(),TRUE,FALSE)</formula>
    </cfRule>
    <cfRule type="expression" dxfId="249" priority="270" stopIfTrue="1">
      <formula>IF(WEEKDAY(AY$9)=7,TRUE,FALSE)</formula>
    </cfRule>
    <cfRule type="expression" dxfId="248" priority="271" stopIfTrue="1">
      <formula>IF(OR(WEEKDAY(AY$9)=1,IF(ISNA(MATCH(AY$9,Holiday,0)),FALSE,TRUE)),TRUE,FALSE)</formula>
    </cfRule>
  </conditionalFormatting>
  <conditionalFormatting sqref="AZ23">
    <cfRule type="expression" dxfId="247" priority="256" stopIfTrue="1">
      <formula>IF(AZ$9=TODAY(),TRUE,FALSE)</formula>
    </cfRule>
    <cfRule type="expression" dxfId="246" priority="257" stopIfTrue="1">
      <formula>IF(WEEKDAY(AZ$9)=7,TRUE,FALSE)</formula>
    </cfRule>
    <cfRule type="expression" dxfId="245" priority="258" stopIfTrue="1">
      <formula>IF(OR(WEEKDAY(AZ$9)=1,IF(ISNA(MATCH(AZ$9,Holiday,0)),FALSE,TRUE)),TRUE,FALSE)</formula>
    </cfRule>
  </conditionalFormatting>
  <conditionalFormatting sqref="AL15">
    <cfRule type="expression" dxfId="244" priority="243" stopIfTrue="1">
      <formula>IF(AL$9=TODAY(),TRUE,FALSE)</formula>
    </cfRule>
    <cfRule type="expression" dxfId="243" priority="244" stopIfTrue="1">
      <formula>IF(WEEKDAY(AL$9)=7,TRUE,FALSE)</formula>
    </cfRule>
    <cfRule type="expression" dxfId="242" priority="245" stopIfTrue="1">
      <formula>IF(OR(WEEKDAY(AL$9)=1,IF(ISNA(MATCH(AL$9,Holiday,0)),FALSE,TRUE)),TRUE,FALSE)</formula>
    </cfRule>
  </conditionalFormatting>
  <conditionalFormatting sqref="AL15">
    <cfRule type="expression" dxfId="241" priority="241" stopIfTrue="1">
      <formula>IF(OR(WEEKDAY(AL$9)=7,WEEKDAY(AL$9)=1,IF(ISNA(MATCH(AL$9,Holiday,0)),FALSE,TRUE)),TRUE,FALSE)</formula>
    </cfRule>
    <cfRule type="expression" dxfId="240" priority="242" stopIfTrue="1">
      <formula>IF(AND($B15="",$Q15&lt;&gt;""),TRUE,FALSE)</formula>
    </cfRule>
  </conditionalFormatting>
  <conditionalFormatting sqref="AL15">
    <cfRule type="expression" dxfId="239" priority="238" stopIfTrue="1">
      <formula>IF(OR(WEEKDAY(AL$9)=7,WEEKDAY(AL$9)=1,IF(ISNA(MATCH(AL$9,Holiday,0)),FALSE,TRUE)),TRUE,FALSE)</formula>
    </cfRule>
    <cfRule type="expression" dxfId="238" priority="239" stopIfTrue="1">
      <formula>IF(AND($B15&lt;&gt;"",AL15&lt;&gt;""),TRUE,FALSE)</formula>
    </cfRule>
    <cfRule type="expression" dxfId="237" priority="240" stopIfTrue="1">
      <formula>IF(AND($B15="",AL15&lt;&gt;""),TRUE,FALSE)</formula>
    </cfRule>
  </conditionalFormatting>
  <conditionalFormatting sqref="AL15">
    <cfRule type="expression" dxfId="236" priority="236" stopIfTrue="1">
      <formula>IF(OR(WEEKDAY(AL$9)=7,WEEKDAY(AL$9)=1,IF(ISNA(MATCH(AL$9,Holiday,0)),FALSE,TRUE)),TRUE,FALSE)</formula>
    </cfRule>
    <cfRule type="expression" dxfId="235" priority="237" stopIfTrue="1">
      <formula>IF(AND($B15="",$Q15&lt;&gt;""),TRUE,FALSE)</formula>
    </cfRule>
  </conditionalFormatting>
  <conditionalFormatting sqref="AL15">
    <cfRule type="expression" dxfId="234" priority="233" stopIfTrue="1">
      <formula>IF(OR(WEEKDAY(AL$9)=7,WEEKDAY(AL$9)=1,IF(ISNA(MATCH(AL$9,Holiday,0)),FALSE,TRUE)),TRUE,FALSE)</formula>
    </cfRule>
    <cfRule type="expression" dxfId="233" priority="234" stopIfTrue="1">
      <formula>IF(AND($B15&lt;&gt;"",AL15&lt;&gt;""),TRUE,FALSE)</formula>
    </cfRule>
    <cfRule type="expression" dxfId="232" priority="235" stopIfTrue="1">
      <formula>IF(AND($B15="",AL15&lt;&gt;""),TRUE,FALSE)</formula>
    </cfRule>
  </conditionalFormatting>
  <conditionalFormatting sqref="AM15">
    <cfRule type="expression" dxfId="231" priority="230" stopIfTrue="1">
      <formula>IF(AM$9=TODAY(),TRUE,FALSE)</formula>
    </cfRule>
    <cfRule type="expression" dxfId="230" priority="231" stopIfTrue="1">
      <formula>IF(WEEKDAY(AM$9)=7,TRUE,FALSE)</formula>
    </cfRule>
    <cfRule type="expression" dxfId="229" priority="232" stopIfTrue="1">
      <formula>IF(OR(WEEKDAY(AM$9)=1,IF(ISNA(MATCH(AM$9,Holiday,0)),FALSE,TRUE)),TRUE,FALSE)</formula>
    </cfRule>
  </conditionalFormatting>
  <conditionalFormatting sqref="AM15">
    <cfRule type="expression" dxfId="228" priority="228" stopIfTrue="1">
      <formula>IF(OR(WEEKDAY(AM$9)=7,WEEKDAY(AM$9)=1,IF(ISNA(MATCH(AM$9,Holiday,0)),FALSE,TRUE)),TRUE,FALSE)</formula>
    </cfRule>
    <cfRule type="expression" dxfId="227" priority="229" stopIfTrue="1">
      <formula>IF(AND($B15="",$Q15&lt;&gt;""),TRUE,FALSE)</formula>
    </cfRule>
  </conditionalFormatting>
  <conditionalFormatting sqref="AM15">
    <cfRule type="expression" dxfId="226" priority="225" stopIfTrue="1">
      <formula>IF(OR(WEEKDAY(AM$9)=7,WEEKDAY(AM$9)=1,IF(ISNA(MATCH(AM$9,Holiday,0)),FALSE,TRUE)),TRUE,FALSE)</formula>
    </cfRule>
    <cfRule type="expression" dxfId="225" priority="226" stopIfTrue="1">
      <formula>IF(AND($B15&lt;&gt;"",AM15&lt;&gt;""),TRUE,FALSE)</formula>
    </cfRule>
    <cfRule type="expression" dxfId="224" priority="227" stopIfTrue="1">
      <formula>IF(AND($B15="",AM15&lt;&gt;""),TRUE,FALSE)</formula>
    </cfRule>
  </conditionalFormatting>
  <conditionalFormatting sqref="AM15">
    <cfRule type="expression" dxfId="223" priority="223" stopIfTrue="1">
      <formula>IF(OR(WEEKDAY(AM$9)=7,WEEKDAY(AM$9)=1,IF(ISNA(MATCH(AM$9,Holiday,0)),FALSE,TRUE)),TRUE,FALSE)</formula>
    </cfRule>
    <cfRule type="expression" dxfId="222" priority="224" stopIfTrue="1">
      <formula>IF(AND($B15="",$Q15&lt;&gt;""),TRUE,FALSE)</formula>
    </cfRule>
  </conditionalFormatting>
  <conditionalFormatting sqref="AM15">
    <cfRule type="expression" dxfId="221" priority="220" stopIfTrue="1">
      <formula>IF(OR(WEEKDAY(AM$9)=7,WEEKDAY(AM$9)=1,IF(ISNA(MATCH(AM$9,Holiday,0)),FALSE,TRUE)),TRUE,FALSE)</formula>
    </cfRule>
    <cfRule type="expression" dxfId="220" priority="221" stopIfTrue="1">
      <formula>IF(AND($B15&lt;&gt;"",AM15&lt;&gt;""),TRUE,FALSE)</formula>
    </cfRule>
    <cfRule type="expression" dxfId="219" priority="222" stopIfTrue="1">
      <formula>IF(AND($B15="",AM15&lt;&gt;""),TRUE,FALSE)</formula>
    </cfRule>
  </conditionalFormatting>
  <conditionalFormatting sqref="AN15">
    <cfRule type="expression" dxfId="218" priority="217" stopIfTrue="1">
      <formula>IF(AN$9=TODAY(),TRUE,FALSE)</formula>
    </cfRule>
    <cfRule type="expression" dxfId="217" priority="218" stopIfTrue="1">
      <formula>IF(WEEKDAY(AN$9)=7,TRUE,FALSE)</formula>
    </cfRule>
    <cfRule type="expression" dxfId="216" priority="219" stopIfTrue="1">
      <formula>IF(OR(WEEKDAY(AN$9)=1,IF(ISNA(MATCH(AN$9,Holiday,0)),FALSE,TRUE)),TRUE,FALSE)</formula>
    </cfRule>
  </conditionalFormatting>
  <conditionalFormatting sqref="AN15">
    <cfRule type="expression" dxfId="215" priority="215" stopIfTrue="1">
      <formula>IF(OR(WEEKDAY(AN$9)=7,WEEKDAY(AN$9)=1,IF(ISNA(MATCH(AN$9,Holiday,0)),FALSE,TRUE)),TRUE,FALSE)</formula>
    </cfRule>
    <cfRule type="expression" dxfId="214" priority="216" stopIfTrue="1">
      <formula>IF(AND($B15="",$Q15&lt;&gt;""),TRUE,FALSE)</formula>
    </cfRule>
  </conditionalFormatting>
  <conditionalFormatting sqref="AN15">
    <cfRule type="expression" dxfId="213" priority="212" stopIfTrue="1">
      <formula>IF(OR(WEEKDAY(AN$9)=7,WEEKDAY(AN$9)=1,IF(ISNA(MATCH(AN$9,Holiday,0)),FALSE,TRUE)),TRUE,FALSE)</formula>
    </cfRule>
    <cfRule type="expression" dxfId="212" priority="213" stopIfTrue="1">
      <formula>IF(AND($B15&lt;&gt;"",AN15&lt;&gt;""),TRUE,FALSE)</formula>
    </cfRule>
    <cfRule type="expression" dxfId="211" priority="214" stopIfTrue="1">
      <formula>IF(AND($B15="",AN15&lt;&gt;""),TRUE,FALSE)</formula>
    </cfRule>
  </conditionalFormatting>
  <conditionalFormatting sqref="AN15">
    <cfRule type="expression" dxfId="210" priority="210" stopIfTrue="1">
      <formula>IF(OR(WEEKDAY(AN$9)=7,WEEKDAY(AN$9)=1,IF(ISNA(MATCH(AN$9,Holiday,0)),FALSE,TRUE)),TRUE,FALSE)</formula>
    </cfRule>
    <cfRule type="expression" dxfId="209" priority="211" stopIfTrue="1">
      <formula>IF(AND($B15="",$Q15&lt;&gt;""),TRUE,FALSE)</formula>
    </cfRule>
  </conditionalFormatting>
  <conditionalFormatting sqref="AN15">
    <cfRule type="expression" dxfId="208" priority="207" stopIfTrue="1">
      <formula>IF(OR(WEEKDAY(AN$9)=7,WEEKDAY(AN$9)=1,IF(ISNA(MATCH(AN$9,Holiday,0)),FALSE,TRUE)),TRUE,FALSE)</formula>
    </cfRule>
    <cfRule type="expression" dxfId="207" priority="208" stopIfTrue="1">
      <formula>IF(AND($B15&lt;&gt;"",AN15&lt;&gt;""),TRUE,FALSE)</formula>
    </cfRule>
    <cfRule type="expression" dxfId="206" priority="209" stopIfTrue="1">
      <formula>IF(AND($B15="",AN15&lt;&gt;""),TRUE,FALSE)</formula>
    </cfRule>
  </conditionalFormatting>
  <conditionalFormatting sqref="AO15">
    <cfRule type="expression" dxfId="205" priority="204" stopIfTrue="1">
      <formula>IF(AO$9=TODAY(),TRUE,FALSE)</formula>
    </cfRule>
    <cfRule type="expression" dxfId="204" priority="205" stopIfTrue="1">
      <formula>IF(WEEKDAY(AO$9)=7,TRUE,FALSE)</formula>
    </cfRule>
    <cfRule type="expression" dxfId="203" priority="206" stopIfTrue="1">
      <formula>IF(OR(WEEKDAY(AO$9)=1,IF(ISNA(MATCH(AO$9,Holiday,0)),FALSE,TRUE)),TRUE,FALSE)</formula>
    </cfRule>
  </conditionalFormatting>
  <conditionalFormatting sqref="AO15">
    <cfRule type="expression" dxfId="202" priority="202" stopIfTrue="1">
      <formula>IF(OR(WEEKDAY(AO$9)=7,WEEKDAY(AO$9)=1,IF(ISNA(MATCH(AO$9,Holiday,0)),FALSE,TRUE)),TRUE,FALSE)</formula>
    </cfRule>
    <cfRule type="expression" dxfId="201" priority="203" stopIfTrue="1">
      <formula>IF(AND($B15="",$Q15&lt;&gt;""),TRUE,FALSE)</formula>
    </cfRule>
  </conditionalFormatting>
  <conditionalFormatting sqref="AO15">
    <cfRule type="expression" dxfId="200" priority="199" stopIfTrue="1">
      <formula>IF(OR(WEEKDAY(AO$9)=7,WEEKDAY(AO$9)=1,IF(ISNA(MATCH(AO$9,Holiday,0)),FALSE,TRUE)),TRUE,FALSE)</formula>
    </cfRule>
    <cfRule type="expression" dxfId="199" priority="200" stopIfTrue="1">
      <formula>IF(AND($B15&lt;&gt;"",AO15&lt;&gt;""),TRUE,FALSE)</formula>
    </cfRule>
    <cfRule type="expression" dxfId="198" priority="201" stopIfTrue="1">
      <formula>IF(AND($B15="",AO15&lt;&gt;""),TRUE,FALSE)</formula>
    </cfRule>
  </conditionalFormatting>
  <conditionalFormatting sqref="AO15">
    <cfRule type="expression" dxfId="197" priority="197" stopIfTrue="1">
      <formula>IF(OR(WEEKDAY(AO$9)=7,WEEKDAY(AO$9)=1,IF(ISNA(MATCH(AO$9,Holiday,0)),FALSE,TRUE)),TRUE,FALSE)</formula>
    </cfRule>
    <cfRule type="expression" dxfId="196" priority="198" stopIfTrue="1">
      <formula>IF(AND($B15="",$Q15&lt;&gt;""),TRUE,FALSE)</formula>
    </cfRule>
  </conditionalFormatting>
  <conditionalFormatting sqref="AO15">
    <cfRule type="expression" dxfId="195" priority="194" stopIfTrue="1">
      <formula>IF(OR(WEEKDAY(AO$9)=7,WEEKDAY(AO$9)=1,IF(ISNA(MATCH(AO$9,Holiday,0)),FALSE,TRUE)),TRUE,FALSE)</formula>
    </cfRule>
    <cfRule type="expression" dxfId="194" priority="195" stopIfTrue="1">
      <formula>IF(AND($B15&lt;&gt;"",AO15&lt;&gt;""),TRUE,FALSE)</formula>
    </cfRule>
    <cfRule type="expression" dxfId="193" priority="196" stopIfTrue="1">
      <formula>IF(AND($B15="",AO15&lt;&gt;""),TRUE,FALSE)</formula>
    </cfRule>
  </conditionalFormatting>
  <conditionalFormatting sqref="AM13">
    <cfRule type="expression" dxfId="192" priority="191" stopIfTrue="1">
      <formula>IF(AM$9=TODAY(),TRUE,FALSE)</formula>
    </cfRule>
    <cfRule type="expression" dxfId="191" priority="192" stopIfTrue="1">
      <formula>IF(WEEKDAY(AM$9)=7,TRUE,FALSE)</formula>
    </cfRule>
    <cfRule type="expression" dxfId="190" priority="193" stopIfTrue="1">
      <formula>IF(OR(WEEKDAY(AM$9)=1,IF(ISNA(MATCH(AM$9,Holiday,0)),FALSE,TRUE)),TRUE,FALSE)</formula>
    </cfRule>
  </conditionalFormatting>
  <conditionalFormatting sqref="AM13">
    <cfRule type="expression" dxfId="189" priority="189" stopIfTrue="1">
      <formula>IF(OR(WEEKDAY(AM$9)=7,WEEKDAY(AM$9)=1,IF(ISNA(MATCH(AM$9,Holiday,0)),FALSE,TRUE)),TRUE,FALSE)</formula>
    </cfRule>
    <cfRule type="expression" dxfId="188" priority="190" stopIfTrue="1">
      <formula>IF(AND($B13="",$Q13&lt;&gt;""),TRUE,FALSE)</formula>
    </cfRule>
  </conditionalFormatting>
  <conditionalFormatting sqref="AM13">
    <cfRule type="expression" dxfId="187" priority="186" stopIfTrue="1">
      <formula>IF(OR(WEEKDAY(AM$9)=7,WEEKDAY(AM$9)=1,IF(ISNA(MATCH(AM$9,Holiday,0)),FALSE,TRUE)),TRUE,FALSE)</formula>
    </cfRule>
    <cfRule type="expression" dxfId="186" priority="187" stopIfTrue="1">
      <formula>IF(AND($B13&lt;&gt;"",AM13&lt;&gt;""),TRUE,FALSE)</formula>
    </cfRule>
    <cfRule type="expression" dxfId="185" priority="188" stopIfTrue="1">
      <formula>IF(AND($B13="",AM13&lt;&gt;""),TRUE,FALSE)</formula>
    </cfRule>
  </conditionalFormatting>
  <conditionalFormatting sqref="AM13">
    <cfRule type="expression" dxfId="184" priority="184" stopIfTrue="1">
      <formula>IF(OR(WEEKDAY(AM$9)=7,WEEKDAY(AM$9)=1,IF(ISNA(MATCH(AM$9,Holiday,0)),FALSE,TRUE)),TRUE,FALSE)</formula>
    </cfRule>
    <cfRule type="expression" dxfId="183" priority="185" stopIfTrue="1">
      <formula>IF(AND($B13="",$Q13&lt;&gt;""),TRUE,FALSE)</formula>
    </cfRule>
  </conditionalFormatting>
  <conditionalFormatting sqref="AM13">
    <cfRule type="expression" dxfId="182" priority="181" stopIfTrue="1">
      <formula>IF(OR(WEEKDAY(AM$9)=7,WEEKDAY(AM$9)=1,IF(ISNA(MATCH(AM$9,Holiday,0)),FALSE,TRUE)),TRUE,FALSE)</formula>
    </cfRule>
    <cfRule type="expression" dxfId="181" priority="182" stopIfTrue="1">
      <formula>IF(AND($B13&lt;&gt;"",AM13&lt;&gt;""),TRUE,FALSE)</formula>
    </cfRule>
    <cfRule type="expression" dxfId="180" priority="183" stopIfTrue="1">
      <formula>IF(AND($B13="",AM13&lt;&gt;""),TRUE,FALSE)</formula>
    </cfRule>
  </conditionalFormatting>
  <conditionalFormatting sqref="AM13">
    <cfRule type="expression" dxfId="179" priority="178" stopIfTrue="1">
      <formula>IF(AM$9=TODAY(),TRUE,FALSE)</formula>
    </cfRule>
    <cfRule type="expression" dxfId="178" priority="179" stopIfTrue="1">
      <formula>IF(WEEKDAY(AM$9)=7,TRUE,FALSE)</formula>
    </cfRule>
    <cfRule type="expression" dxfId="177" priority="180" stopIfTrue="1">
      <formula>IF(OR(WEEKDAY(AM$9)=1,IF(ISNA(MATCH(AM$9,Holiday,0)),FALSE,TRUE)),TRUE,FALSE)</formula>
    </cfRule>
  </conditionalFormatting>
  <conditionalFormatting sqref="AM13">
    <cfRule type="expression" dxfId="176" priority="176" stopIfTrue="1">
      <formula>IF(OR(WEEKDAY(AM$9)=7,WEEKDAY(AM$9)=1,IF(ISNA(MATCH(AM$9,Holiday,0)),FALSE,TRUE)),TRUE,FALSE)</formula>
    </cfRule>
    <cfRule type="expression" dxfId="175" priority="177" stopIfTrue="1">
      <formula>IF(AND($B13="",$Q13&lt;&gt;""),TRUE,FALSE)</formula>
    </cfRule>
  </conditionalFormatting>
  <conditionalFormatting sqref="AM13">
    <cfRule type="expression" dxfId="174" priority="173" stopIfTrue="1">
      <formula>IF(OR(WEEKDAY(AM$9)=7,WEEKDAY(AM$9)=1,IF(ISNA(MATCH(AM$9,Holiday,0)),FALSE,TRUE)),TRUE,FALSE)</formula>
    </cfRule>
    <cfRule type="expression" dxfId="173" priority="174" stopIfTrue="1">
      <formula>IF(AND($B13&lt;&gt;"",AM13&lt;&gt;""),TRUE,FALSE)</formula>
    </cfRule>
    <cfRule type="expression" dxfId="172" priority="175" stopIfTrue="1">
      <formula>IF(AND($B13="",AM13&lt;&gt;""),TRUE,FALSE)</formula>
    </cfRule>
  </conditionalFormatting>
  <conditionalFormatting sqref="AM13">
    <cfRule type="expression" dxfId="171" priority="171" stopIfTrue="1">
      <formula>IF(OR(WEEKDAY(AM$9)=7,WEEKDAY(AM$9)=1,IF(ISNA(MATCH(AM$9,Holiday,0)),FALSE,TRUE)),TRUE,FALSE)</formula>
    </cfRule>
    <cfRule type="expression" dxfId="170" priority="172" stopIfTrue="1">
      <formula>IF(AND($B13="",$Q13&lt;&gt;""),TRUE,FALSE)</formula>
    </cfRule>
  </conditionalFormatting>
  <conditionalFormatting sqref="AM13">
    <cfRule type="expression" dxfId="169" priority="168" stopIfTrue="1">
      <formula>IF(OR(WEEKDAY(AM$9)=7,WEEKDAY(AM$9)=1,IF(ISNA(MATCH(AM$9,Holiday,0)),FALSE,TRUE)),TRUE,FALSE)</formula>
    </cfRule>
    <cfRule type="expression" dxfId="168" priority="169" stopIfTrue="1">
      <formula>IF(AND($B13&lt;&gt;"",AM13&lt;&gt;""),TRUE,FALSE)</formula>
    </cfRule>
    <cfRule type="expression" dxfId="167" priority="170" stopIfTrue="1">
      <formula>IF(AND($B13="",AM13&lt;&gt;""),TRUE,FALSE)</formula>
    </cfRule>
  </conditionalFormatting>
  <conditionalFormatting sqref="AN13">
    <cfRule type="expression" dxfId="166" priority="165" stopIfTrue="1">
      <formula>IF(AN$9=TODAY(),TRUE,FALSE)</formula>
    </cfRule>
    <cfRule type="expression" dxfId="165" priority="166" stopIfTrue="1">
      <formula>IF(WEEKDAY(AN$9)=7,TRUE,FALSE)</formula>
    </cfRule>
    <cfRule type="expression" dxfId="164" priority="167" stopIfTrue="1">
      <formula>IF(OR(WEEKDAY(AN$9)=1,IF(ISNA(MATCH(AN$9,Holiday,0)),FALSE,TRUE)),TRUE,FALSE)</formula>
    </cfRule>
  </conditionalFormatting>
  <conditionalFormatting sqref="AN13">
    <cfRule type="expression" dxfId="163" priority="163" stopIfTrue="1">
      <formula>IF(OR(WEEKDAY(AN$9)=7,WEEKDAY(AN$9)=1,IF(ISNA(MATCH(AN$9,Holiday,0)),FALSE,TRUE)),TRUE,FALSE)</formula>
    </cfRule>
    <cfRule type="expression" dxfId="162" priority="164" stopIfTrue="1">
      <formula>IF(AND($B13="",$Q13&lt;&gt;""),TRUE,FALSE)</formula>
    </cfRule>
  </conditionalFormatting>
  <conditionalFormatting sqref="AN13">
    <cfRule type="expression" dxfId="161" priority="160" stopIfTrue="1">
      <formula>IF(OR(WEEKDAY(AN$9)=7,WEEKDAY(AN$9)=1,IF(ISNA(MATCH(AN$9,Holiday,0)),FALSE,TRUE)),TRUE,FALSE)</formula>
    </cfRule>
    <cfRule type="expression" dxfId="160" priority="161" stopIfTrue="1">
      <formula>IF(AND($B13&lt;&gt;"",AN13&lt;&gt;""),TRUE,FALSE)</formula>
    </cfRule>
    <cfRule type="expression" dxfId="159" priority="162" stopIfTrue="1">
      <formula>IF(AND($B13="",AN13&lt;&gt;""),TRUE,FALSE)</formula>
    </cfRule>
  </conditionalFormatting>
  <conditionalFormatting sqref="AN13">
    <cfRule type="expression" dxfId="158" priority="158" stopIfTrue="1">
      <formula>IF(OR(WEEKDAY(AN$9)=7,WEEKDAY(AN$9)=1,IF(ISNA(MATCH(AN$9,Holiday,0)),FALSE,TRUE)),TRUE,FALSE)</formula>
    </cfRule>
    <cfRule type="expression" dxfId="157" priority="159" stopIfTrue="1">
      <formula>IF(AND($B13="",$Q13&lt;&gt;""),TRUE,FALSE)</formula>
    </cfRule>
  </conditionalFormatting>
  <conditionalFormatting sqref="AN13">
    <cfRule type="expression" dxfId="156" priority="155" stopIfTrue="1">
      <formula>IF(OR(WEEKDAY(AN$9)=7,WEEKDAY(AN$9)=1,IF(ISNA(MATCH(AN$9,Holiday,0)),FALSE,TRUE)),TRUE,FALSE)</formula>
    </cfRule>
    <cfRule type="expression" dxfId="155" priority="156" stopIfTrue="1">
      <formula>IF(AND($B13&lt;&gt;"",AN13&lt;&gt;""),TRUE,FALSE)</formula>
    </cfRule>
    <cfRule type="expression" dxfId="154" priority="157" stopIfTrue="1">
      <formula>IF(AND($B13="",AN13&lt;&gt;""),TRUE,FALSE)</formula>
    </cfRule>
  </conditionalFormatting>
  <conditionalFormatting sqref="AN13">
    <cfRule type="expression" dxfId="153" priority="152" stopIfTrue="1">
      <formula>IF(AN$9=TODAY(),TRUE,FALSE)</formula>
    </cfRule>
    <cfRule type="expression" dxfId="152" priority="153" stopIfTrue="1">
      <formula>IF(WEEKDAY(AN$9)=7,TRUE,FALSE)</formula>
    </cfRule>
    <cfRule type="expression" dxfId="151" priority="154" stopIfTrue="1">
      <formula>IF(OR(WEEKDAY(AN$9)=1,IF(ISNA(MATCH(AN$9,Holiday,0)),FALSE,TRUE)),TRUE,FALSE)</formula>
    </cfRule>
  </conditionalFormatting>
  <conditionalFormatting sqref="AN13">
    <cfRule type="expression" dxfId="150" priority="150" stopIfTrue="1">
      <formula>IF(OR(WEEKDAY(AN$9)=7,WEEKDAY(AN$9)=1,IF(ISNA(MATCH(AN$9,Holiday,0)),FALSE,TRUE)),TRUE,FALSE)</formula>
    </cfRule>
    <cfRule type="expression" dxfId="149" priority="151" stopIfTrue="1">
      <formula>IF(AND($B13="",$Q13&lt;&gt;""),TRUE,FALSE)</formula>
    </cfRule>
  </conditionalFormatting>
  <conditionalFormatting sqref="AN13">
    <cfRule type="expression" dxfId="148" priority="147" stopIfTrue="1">
      <formula>IF(OR(WEEKDAY(AN$9)=7,WEEKDAY(AN$9)=1,IF(ISNA(MATCH(AN$9,Holiday,0)),FALSE,TRUE)),TRUE,FALSE)</formula>
    </cfRule>
    <cfRule type="expression" dxfId="147" priority="148" stopIfTrue="1">
      <formula>IF(AND($B13&lt;&gt;"",AN13&lt;&gt;""),TRUE,FALSE)</formula>
    </cfRule>
    <cfRule type="expression" dxfId="146" priority="149" stopIfTrue="1">
      <formula>IF(AND($B13="",AN13&lt;&gt;""),TRUE,FALSE)</formula>
    </cfRule>
  </conditionalFormatting>
  <conditionalFormatting sqref="AN13">
    <cfRule type="expression" dxfId="145" priority="145" stopIfTrue="1">
      <formula>IF(OR(WEEKDAY(AN$9)=7,WEEKDAY(AN$9)=1,IF(ISNA(MATCH(AN$9,Holiday,0)),FALSE,TRUE)),TRUE,FALSE)</formula>
    </cfRule>
    <cfRule type="expression" dxfId="144" priority="146" stopIfTrue="1">
      <formula>IF(AND($B13="",$Q13&lt;&gt;""),TRUE,FALSE)</formula>
    </cfRule>
  </conditionalFormatting>
  <conditionalFormatting sqref="AN13">
    <cfRule type="expression" dxfId="143" priority="142" stopIfTrue="1">
      <formula>IF(OR(WEEKDAY(AN$9)=7,WEEKDAY(AN$9)=1,IF(ISNA(MATCH(AN$9,Holiday,0)),FALSE,TRUE)),TRUE,FALSE)</formula>
    </cfRule>
    <cfRule type="expression" dxfId="142" priority="143" stopIfTrue="1">
      <formula>IF(AND($B13&lt;&gt;"",AN13&lt;&gt;""),TRUE,FALSE)</formula>
    </cfRule>
    <cfRule type="expression" dxfId="141" priority="144" stopIfTrue="1">
      <formula>IF(AND($B13="",AN13&lt;&gt;""),TRUE,FALSE)</formula>
    </cfRule>
  </conditionalFormatting>
  <conditionalFormatting sqref="AM11">
    <cfRule type="expression" dxfId="140" priority="140" stopIfTrue="1">
      <formula>IF(OR(WEEKDAY(AM$9)=7,WEEKDAY(AM$9)=1,IF(ISNA(MATCH(AM$9,Holiday,0)),FALSE,TRUE)),TRUE,FALSE)</formula>
    </cfRule>
    <cfRule type="expression" dxfId="139" priority="141" stopIfTrue="1">
      <formula>IF(AND($B11="",$Q11&lt;&gt;""),TRUE,FALSE)</formula>
    </cfRule>
  </conditionalFormatting>
  <conditionalFormatting sqref="AM11">
    <cfRule type="expression" dxfId="138" priority="137" stopIfTrue="1">
      <formula>IF(OR(WEEKDAY(AM$9)=7,WEEKDAY(AM$9)=1,IF(ISNA(MATCH(AM$9,Holiday,0)),FALSE,TRUE)),TRUE,FALSE)</formula>
    </cfRule>
    <cfRule type="expression" dxfId="137" priority="138" stopIfTrue="1">
      <formula>IF(AND($B11&lt;&gt;"",AM11&lt;&gt;""),TRUE,FALSE)</formula>
    </cfRule>
    <cfRule type="expression" dxfId="136" priority="139" stopIfTrue="1">
      <formula>IF(AND($B11="",AM11&lt;&gt;""),TRUE,FALSE)</formula>
    </cfRule>
  </conditionalFormatting>
  <conditionalFormatting sqref="AM11">
    <cfRule type="expression" dxfId="135" priority="135" stopIfTrue="1">
      <formula>IF(OR(WEEKDAY(AM$9)=7,WEEKDAY(AM$9)=1,IF(ISNA(MATCH(AM$9,Holiday,0)),FALSE,TRUE)),TRUE,FALSE)</formula>
    </cfRule>
    <cfRule type="expression" dxfId="134" priority="136" stopIfTrue="1">
      <formula>IF(AND($B11="",$Q11&lt;&gt;""),TRUE,FALSE)</formula>
    </cfRule>
  </conditionalFormatting>
  <conditionalFormatting sqref="AM11">
    <cfRule type="expression" dxfId="133" priority="132" stopIfTrue="1">
      <formula>IF(OR(WEEKDAY(AM$9)=7,WEEKDAY(AM$9)=1,IF(ISNA(MATCH(AM$9,Holiday,0)),FALSE,TRUE)),TRUE,FALSE)</formula>
    </cfRule>
    <cfRule type="expression" dxfId="132" priority="133" stopIfTrue="1">
      <formula>IF(AND($B11&lt;&gt;"",AM11&lt;&gt;""),TRUE,FALSE)</formula>
    </cfRule>
    <cfRule type="expression" dxfId="131" priority="134" stopIfTrue="1">
      <formula>IF(AND($B11="",AM11&lt;&gt;""),TRUE,FALSE)</formula>
    </cfRule>
  </conditionalFormatting>
  <conditionalFormatting sqref="AM11">
    <cfRule type="expression" dxfId="130" priority="130" stopIfTrue="1">
      <formula>IF(OR(WEEKDAY(AM$9)=7,WEEKDAY(AM$9)=1,IF(ISNA(MATCH(AM$9,Holiday,0)),FALSE,TRUE)),TRUE,FALSE)</formula>
    </cfRule>
    <cfRule type="expression" dxfId="129" priority="131" stopIfTrue="1">
      <formula>IF(AND($B11="",$Q11&lt;&gt;""),TRUE,FALSE)</formula>
    </cfRule>
  </conditionalFormatting>
  <conditionalFormatting sqref="AM11">
    <cfRule type="expression" dxfId="128" priority="127" stopIfTrue="1">
      <formula>IF(OR(WEEKDAY(AM$9)=7,WEEKDAY(AM$9)=1,IF(ISNA(MATCH(AM$9,Holiday,0)),FALSE,TRUE)),TRUE,FALSE)</formula>
    </cfRule>
    <cfRule type="expression" dxfId="127" priority="128" stopIfTrue="1">
      <formula>IF(AND($B11&lt;&gt;"",AM11&lt;&gt;""),TRUE,FALSE)</formula>
    </cfRule>
    <cfRule type="expression" dxfId="126" priority="129" stopIfTrue="1">
      <formula>IF(AND($B11="",AM11&lt;&gt;""),TRUE,FALSE)</formula>
    </cfRule>
  </conditionalFormatting>
  <conditionalFormatting sqref="AM11">
    <cfRule type="expression" dxfId="125" priority="125" stopIfTrue="1">
      <formula>IF(OR(WEEKDAY(AM$9)=7,WEEKDAY(AM$9)=1,IF(ISNA(MATCH(AM$9,Holiday,0)),FALSE,TRUE)),TRUE,FALSE)</formula>
    </cfRule>
    <cfRule type="expression" dxfId="124" priority="126" stopIfTrue="1">
      <formula>IF(AND($B11="",$Q11&lt;&gt;""),TRUE,FALSE)</formula>
    </cfRule>
  </conditionalFormatting>
  <conditionalFormatting sqref="AM11">
    <cfRule type="expression" dxfId="123" priority="122" stopIfTrue="1">
      <formula>IF(OR(WEEKDAY(AM$9)=7,WEEKDAY(AM$9)=1,IF(ISNA(MATCH(AM$9,Holiday,0)),FALSE,TRUE)),TRUE,FALSE)</formula>
    </cfRule>
    <cfRule type="expression" dxfId="122" priority="123" stopIfTrue="1">
      <formula>IF(AND($B11&lt;&gt;"",AM11&lt;&gt;""),TRUE,FALSE)</formula>
    </cfRule>
    <cfRule type="expression" dxfId="121" priority="124" stopIfTrue="1">
      <formula>IF(AND($B11="",AM11&lt;&gt;""),TRUE,FALSE)</formula>
    </cfRule>
  </conditionalFormatting>
  <conditionalFormatting sqref="AM11">
    <cfRule type="expression" dxfId="120" priority="120" stopIfTrue="1">
      <formula>IF(OR(WEEKDAY(AM$9)=7,WEEKDAY(AM$9)=1,IF(ISNA(MATCH(AM$9,Holiday,0)),FALSE,TRUE)),TRUE,FALSE)</formula>
    </cfRule>
    <cfRule type="expression" dxfId="119" priority="121" stopIfTrue="1">
      <formula>IF(AND($B11="",$Q11&lt;&gt;""),TRUE,FALSE)</formula>
    </cfRule>
  </conditionalFormatting>
  <conditionalFormatting sqref="AM11">
    <cfRule type="expression" dxfId="118" priority="117" stopIfTrue="1">
      <formula>IF(OR(WEEKDAY(AM$9)=7,WEEKDAY(AM$9)=1,IF(ISNA(MATCH(AM$9,Holiday,0)),FALSE,TRUE)),TRUE,FALSE)</formula>
    </cfRule>
    <cfRule type="expression" dxfId="117" priority="118" stopIfTrue="1">
      <formula>IF(AND($B11&lt;&gt;"",AM11&lt;&gt;""),TRUE,FALSE)</formula>
    </cfRule>
    <cfRule type="expression" dxfId="116" priority="119" stopIfTrue="1">
      <formula>IF(AND($B11="",AM11&lt;&gt;""),TRUE,FALSE)</formula>
    </cfRule>
  </conditionalFormatting>
  <conditionalFormatting sqref="AN11">
    <cfRule type="expression" dxfId="115" priority="115" stopIfTrue="1">
      <formula>IF(OR(WEEKDAY(AN$9)=7,WEEKDAY(AN$9)=1,IF(ISNA(MATCH(AN$9,Holiday,0)),FALSE,TRUE)),TRUE,FALSE)</formula>
    </cfRule>
    <cfRule type="expression" dxfId="114" priority="116" stopIfTrue="1">
      <formula>IF(AND($B11="",$Q11&lt;&gt;""),TRUE,FALSE)</formula>
    </cfRule>
  </conditionalFormatting>
  <conditionalFormatting sqref="AN11">
    <cfRule type="expression" dxfId="113" priority="112" stopIfTrue="1">
      <formula>IF(OR(WEEKDAY(AN$9)=7,WEEKDAY(AN$9)=1,IF(ISNA(MATCH(AN$9,Holiday,0)),FALSE,TRUE)),TRUE,FALSE)</formula>
    </cfRule>
    <cfRule type="expression" dxfId="112" priority="113" stopIfTrue="1">
      <formula>IF(AND($B11&lt;&gt;"",AN11&lt;&gt;""),TRUE,FALSE)</formula>
    </cfRule>
    <cfRule type="expression" dxfId="111" priority="114" stopIfTrue="1">
      <formula>IF(AND($B11="",AN11&lt;&gt;""),TRUE,FALSE)</formula>
    </cfRule>
  </conditionalFormatting>
  <conditionalFormatting sqref="AN11">
    <cfRule type="expression" dxfId="110" priority="110" stopIfTrue="1">
      <formula>IF(OR(WEEKDAY(AN$9)=7,WEEKDAY(AN$9)=1,IF(ISNA(MATCH(AN$9,Holiday,0)),FALSE,TRUE)),TRUE,FALSE)</formula>
    </cfRule>
    <cfRule type="expression" dxfId="109" priority="111" stopIfTrue="1">
      <formula>IF(AND($B11="",$Q11&lt;&gt;""),TRUE,FALSE)</formula>
    </cfRule>
  </conditionalFormatting>
  <conditionalFormatting sqref="AN11">
    <cfRule type="expression" dxfId="108" priority="107" stopIfTrue="1">
      <formula>IF(OR(WEEKDAY(AN$9)=7,WEEKDAY(AN$9)=1,IF(ISNA(MATCH(AN$9,Holiday,0)),FALSE,TRUE)),TRUE,FALSE)</formula>
    </cfRule>
    <cfRule type="expression" dxfId="107" priority="108" stopIfTrue="1">
      <formula>IF(AND($B11&lt;&gt;"",AN11&lt;&gt;""),TRUE,FALSE)</formula>
    </cfRule>
    <cfRule type="expression" dxfId="106" priority="109" stopIfTrue="1">
      <formula>IF(AND($B11="",AN11&lt;&gt;""),TRUE,FALSE)</formula>
    </cfRule>
  </conditionalFormatting>
  <conditionalFormatting sqref="AN11">
    <cfRule type="expression" dxfId="105" priority="105" stopIfTrue="1">
      <formula>IF(OR(WEEKDAY(AN$9)=7,WEEKDAY(AN$9)=1,IF(ISNA(MATCH(AN$9,Holiday,0)),FALSE,TRUE)),TRUE,FALSE)</formula>
    </cfRule>
    <cfRule type="expression" dxfId="104" priority="106" stopIfTrue="1">
      <formula>IF(AND($B11="",$Q11&lt;&gt;""),TRUE,FALSE)</formula>
    </cfRule>
  </conditionalFormatting>
  <conditionalFormatting sqref="AN11">
    <cfRule type="expression" dxfId="103" priority="102" stopIfTrue="1">
      <formula>IF(OR(WEEKDAY(AN$9)=7,WEEKDAY(AN$9)=1,IF(ISNA(MATCH(AN$9,Holiday,0)),FALSE,TRUE)),TRUE,FALSE)</formula>
    </cfRule>
    <cfRule type="expression" dxfId="102" priority="103" stopIfTrue="1">
      <formula>IF(AND($B11&lt;&gt;"",AN11&lt;&gt;""),TRUE,FALSE)</formula>
    </cfRule>
    <cfRule type="expression" dxfId="101" priority="104" stopIfTrue="1">
      <formula>IF(AND($B11="",AN11&lt;&gt;""),TRUE,FALSE)</formula>
    </cfRule>
  </conditionalFormatting>
  <conditionalFormatting sqref="AN11">
    <cfRule type="expression" dxfId="100" priority="100" stopIfTrue="1">
      <formula>IF(OR(WEEKDAY(AN$9)=7,WEEKDAY(AN$9)=1,IF(ISNA(MATCH(AN$9,Holiday,0)),FALSE,TRUE)),TRUE,FALSE)</formula>
    </cfRule>
    <cfRule type="expression" dxfId="99" priority="101" stopIfTrue="1">
      <formula>IF(AND($B11="",$Q11&lt;&gt;""),TRUE,FALSE)</formula>
    </cfRule>
  </conditionalFormatting>
  <conditionalFormatting sqref="AN11">
    <cfRule type="expression" dxfId="98" priority="97" stopIfTrue="1">
      <formula>IF(OR(WEEKDAY(AN$9)=7,WEEKDAY(AN$9)=1,IF(ISNA(MATCH(AN$9,Holiday,0)),FALSE,TRUE)),TRUE,FALSE)</formula>
    </cfRule>
    <cfRule type="expression" dxfId="97" priority="98" stopIfTrue="1">
      <formula>IF(AND($B11&lt;&gt;"",AN11&lt;&gt;""),TRUE,FALSE)</formula>
    </cfRule>
    <cfRule type="expression" dxfId="96" priority="99" stopIfTrue="1">
      <formula>IF(AND($B11="",AN11&lt;&gt;""),TRUE,FALSE)</formula>
    </cfRule>
  </conditionalFormatting>
  <conditionalFormatting sqref="AN11">
    <cfRule type="expression" dxfId="95" priority="95" stopIfTrue="1">
      <formula>IF(OR(WEEKDAY(AN$9)=7,WEEKDAY(AN$9)=1,IF(ISNA(MATCH(AN$9,Holiday,0)),FALSE,TRUE)),TRUE,FALSE)</formula>
    </cfRule>
    <cfRule type="expression" dxfId="94" priority="96" stopIfTrue="1">
      <formula>IF(AND($B11="",$Q11&lt;&gt;""),TRUE,FALSE)</formula>
    </cfRule>
  </conditionalFormatting>
  <conditionalFormatting sqref="AN11">
    <cfRule type="expression" dxfId="93" priority="92" stopIfTrue="1">
      <formula>IF(OR(WEEKDAY(AN$9)=7,WEEKDAY(AN$9)=1,IF(ISNA(MATCH(AN$9,Holiday,0)),FALSE,TRUE)),TRUE,FALSE)</formula>
    </cfRule>
    <cfRule type="expression" dxfId="92" priority="93" stopIfTrue="1">
      <formula>IF(AND($B11&lt;&gt;"",AN11&lt;&gt;""),TRUE,FALSE)</formula>
    </cfRule>
    <cfRule type="expression" dxfId="91" priority="94" stopIfTrue="1">
      <formula>IF(AND($B11="",AN11&lt;&gt;""),TRUE,FALSE)</formula>
    </cfRule>
  </conditionalFormatting>
  <conditionalFormatting sqref="AS17">
    <cfRule type="expression" dxfId="90" priority="89" stopIfTrue="1">
      <formula>IF(AS$9=TODAY(),TRUE,FALSE)</formula>
    </cfRule>
    <cfRule type="expression" dxfId="89" priority="90" stopIfTrue="1">
      <formula>IF(WEEKDAY(AS$9)=7,TRUE,FALSE)</formula>
    </cfRule>
    <cfRule type="expression" dxfId="88" priority="91" stopIfTrue="1">
      <formula>IF(OR(WEEKDAY(AS$9)=1,IF(ISNA(MATCH(AS$9,Holiday,0)),FALSE,TRUE)),TRUE,FALSE)</formula>
    </cfRule>
  </conditionalFormatting>
  <conditionalFormatting sqref="AS17">
    <cfRule type="expression" dxfId="87" priority="87" stopIfTrue="1">
      <formula>IF(OR(WEEKDAY(AS$9)=7,WEEKDAY(AS$9)=1,IF(ISNA(MATCH(AS$9,Holiday,0)),FALSE,TRUE)),TRUE,FALSE)</formula>
    </cfRule>
    <cfRule type="expression" dxfId="86" priority="88" stopIfTrue="1">
      <formula>IF(AND($B17="",$Q17&lt;&gt;""),TRUE,FALSE)</formula>
    </cfRule>
  </conditionalFormatting>
  <conditionalFormatting sqref="AS17">
    <cfRule type="expression" dxfId="85" priority="84" stopIfTrue="1">
      <formula>IF(OR(WEEKDAY(AS$9)=7,WEEKDAY(AS$9)=1,IF(ISNA(MATCH(AS$9,Holiday,0)),FALSE,TRUE)),TRUE,FALSE)</formula>
    </cfRule>
    <cfRule type="expression" dxfId="84" priority="85" stopIfTrue="1">
      <formula>IF(AND($B17&lt;&gt;"",AS17&lt;&gt;""),TRUE,FALSE)</formula>
    </cfRule>
    <cfRule type="expression" dxfId="83" priority="86" stopIfTrue="1">
      <formula>IF(AND($B17="",AS17&lt;&gt;""),TRUE,FALSE)</formula>
    </cfRule>
  </conditionalFormatting>
  <conditionalFormatting sqref="AS17">
    <cfRule type="expression" dxfId="82" priority="82" stopIfTrue="1">
      <formula>IF(OR(WEEKDAY(AS$9)=7,WEEKDAY(AS$9)=1,IF(ISNA(MATCH(AS$9,Holiday,0)),FALSE,TRUE)),TRUE,FALSE)</formula>
    </cfRule>
    <cfRule type="expression" dxfId="81" priority="83" stopIfTrue="1">
      <formula>IF(AND($B17="",$Q17&lt;&gt;""),TRUE,FALSE)</formula>
    </cfRule>
  </conditionalFormatting>
  <conditionalFormatting sqref="AS17">
    <cfRule type="expression" dxfId="80" priority="79" stopIfTrue="1">
      <formula>IF(OR(WEEKDAY(AS$9)=7,WEEKDAY(AS$9)=1,IF(ISNA(MATCH(AS$9,Holiday,0)),FALSE,TRUE)),TRUE,FALSE)</formula>
    </cfRule>
    <cfRule type="expression" dxfId="79" priority="80" stopIfTrue="1">
      <formula>IF(AND($B17&lt;&gt;"",AS17&lt;&gt;""),TRUE,FALSE)</formula>
    </cfRule>
    <cfRule type="expression" dxfId="78" priority="81" stopIfTrue="1">
      <formula>IF(AND($B17="",AS17&lt;&gt;""),TRUE,FALSE)</formula>
    </cfRule>
  </conditionalFormatting>
  <conditionalFormatting sqref="AT17">
    <cfRule type="expression" dxfId="77" priority="76" stopIfTrue="1">
      <formula>IF(AT$9=TODAY(),TRUE,FALSE)</formula>
    </cfRule>
    <cfRule type="expression" dxfId="76" priority="77" stopIfTrue="1">
      <formula>IF(WEEKDAY(AT$9)=7,TRUE,FALSE)</formula>
    </cfRule>
    <cfRule type="expression" dxfId="75" priority="78" stopIfTrue="1">
      <formula>IF(OR(WEEKDAY(AT$9)=1,IF(ISNA(MATCH(AT$9,Holiday,0)),FALSE,TRUE)),TRUE,FALSE)</formula>
    </cfRule>
  </conditionalFormatting>
  <conditionalFormatting sqref="AT17">
    <cfRule type="expression" dxfId="74" priority="74" stopIfTrue="1">
      <formula>IF(OR(WEEKDAY(AT$9)=7,WEEKDAY(AT$9)=1,IF(ISNA(MATCH(AT$9,Holiday,0)),FALSE,TRUE)),TRUE,FALSE)</formula>
    </cfRule>
    <cfRule type="expression" dxfId="73" priority="75" stopIfTrue="1">
      <formula>IF(AND($B17="",$Q17&lt;&gt;""),TRUE,FALSE)</formula>
    </cfRule>
  </conditionalFormatting>
  <conditionalFormatting sqref="AT17">
    <cfRule type="expression" dxfId="72" priority="71" stopIfTrue="1">
      <formula>IF(OR(WEEKDAY(AT$9)=7,WEEKDAY(AT$9)=1,IF(ISNA(MATCH(AT$9,Holiday,0)),FALSE,TRUE)),TRUE,FALSE)</formula>
    </cfRule>
    <cfRule type="expression" dxfId="71" priority="72" stopIfTrue="1">
      <formula>IF(AND($B17&lt;&gt;"",AT17&lt;&gt;""),TRUE,FALSE)</formula>
    </cfRule>
    <cfRule type="expression" dxfId="70" priority="73" stopIfTrue="1">
      <formula>IF(AND($B17="",AT17&lt;&gt;""),TRUE,FALSE)</formula>
    </cfRule>
  </conditionalFormatting>
  <conditionalFormatting sqref="AT17">
    <cfRule type="expression" dxfId="69" priority="69" stopIfTrue="1">
      <formula>IF(OR(WEEKDAY(AT$9)=7,WEEKDAY(AT$9)=1,IF(ISNA(MATCH(AT$9,Holiday,0)),FALSE,TRUE)),TRUE,FALSE)</formula>
    </cfRule>
    <cfRule type="expression" dxfId="68" priority="70" stopIfTrue="1">
      <formula>IF(AND($B17="",$Q17&lt;&gt;""),TRUE,FALSE)</formula>
    </cfRule>
  </conditionalFormatting>
  <conditionalFormatting sqref="AT17">
    <cfRule type="expression" dxfId="67" priority="66" stopIfTrue="1">
      <formula>IF(OR(WEEKDAY(AT$9)=7,WEEKDAY(AT$9)=1,IF(ISNA(MATCH(AT$9,Holiday,0)),FALSE,TRUE)),TRUE,FALSE)</formula>
    </cfRule>
    <cfRule type="expression" dxfId="66" priority="67" stopIfTrue="1">
      <formula>IF(AND($B17&lt;&gt;"",AT17&lt;&gt;""),TRUE,FALSE)</formula>
    </cfRule>
    <cfRule type="expression" dxfId="65" priority="68" stopIfTrue="1">
      <formula>IF(AND($B17="",AT17&lt;&gt;""),TRUE,FALSE)</formula>
    </cfRule>
  </conditionalFormatting>
  <conditionalFormatting sqref="AU17">
    <cfRule type="expression" dxfId="64" priority="63" stopIfTrue="1">
      <formula>IF(AU$9=TODAY(),TRUE,FALSE)</formula>
    </cfRule>
    <cfRule type="expression" dxfId="63" priority="64" stopIfTrue="1">
      <formula>IF(WEEKDAY(AU$9)=7,TRUE,FALSE)</formula>
    </cfRule>
    <cfRule type="expression" dxfId="62" priority="65" stopIfTrue="1">
      <formula>IF(OR(WEEKDAY(AU$9)=1,IF(ISNA(MATCH(AU$9,Holiday,0)),FALSE,TRUE)),TRUE,FALSE)</formula>
    </cfRule>
  </conditionalFormatting>
  <conditionalFormatting sqref="AU17">
    <cfRule type="expression" dxfId="61" priority="61" stopIfTrue="1">
      <formula>IF(OR(WEEKDAY(AU$9)=7,WEEKDAY(AU$9)=1,IF(ISNA(MATCH(AU$9,Holiday,0)),FALSE,TRUE)),TRUE,FALSE)</formula>
    </cfRule>
    <cfRule type="expression" dxfId="60" priority="62" stopIfTrue="1">
      <formula>IF(AND($B17="",$Q17&lt;&gt;""),TRUE,FALSE)</formula>
    </cfRule>
  </conditionalFormatting>
  <conditionalFormatting sqref="AU17">
    <cfRule type="expression" dxfId="59" priority="58" stopIfTrue="1">
      <formula>IF(OR(WEEKDAY(AU$9)=7,WEEKDAY(AU$9)=1,IF(ISNA(MATCH(AU$9,Holiday,0)),FALSE,TRUE)),TRUE,FALSE)</formula>
    </cfRule>
    <cfRule type="expression" dxfId="58" priority="59" stopIfTrue="1">
      <formula>IF(AND($B17&lt;&gt;"",AU17&lt;&gt;""),TRUE,FALSE)</formula>
    </cfRule>
    <cfRule type="expression" dxfId="57" priority="60" stopIfTrue="1">
      <formula>IF(AND($B17="",AU17&lt;&gt;""),TRUE,FALSE)</formula>
    </cfRule>
  </conditionalFormatting>
  <conditionalFormatting sqref="AU17">
    <cfRule type="expression" dxfId="56" priority="56" stopIfTrue="1">
      <formula>IF(OR(WEEKDAY(AU$9)=7,WEEKDAY(AU$9)=1,IF(ISNA(MATCH(AU$9,Holiday,0)),FALSE,TRUE)),TRUE,FALSE)</formula>
    </cfRule>
    <cfRule type="expression" dxfId="55" priority="57" stopIfTrue="1">
      <formula>IF(AND($B17="",$Q17&lt;&gt;""),TRUE,FALSE)</formula>
    </cfRule>
  </conditionalFormatting>
  <conditionalFormatting sqref="AU17">
    <cfRule type="expression" dxfId="54" priority="53" stopIfTrue="1">
      <formula>IF(OR(WEEKDAY(AU$9)=7,WEEKDAY(AU$9)=1,IF(ISNA(MATCH(AU$9,Holiday,0)),FALSE,TRUE)),TRUE,FALSE)</formula>
    </cfRule>
    <cfRule type="expression" dxfId="53" priority="54" stopIfTrue="1">
      <formula>IF(AND($B17&lt;&gt;"",AU17&lt;&gt;""),TRUE,FALSE)</formula>
    </cfRule>
    <cfRule type="expression" dxfId="52" priority="55" stopIfTrue="1">
      <formula>IF(AND($B17="",AU17&lt;&gt;""),TRUE,FALSE)</formula>
    </cfRule>
  </conditionalFormatting>
  <conditionalFormatting sqref="AV17">
    <cfRule type="expression" dxfId="51" priority="50" stopIfTrue="1">
      <formula>IF(AV$9=TODAY(),TRUE,FALSE)</formula>
    </cfRule>
    <cfRule type="expression" dxfId="50" priority="51" stopIfTrue="1">
      <formula>IF(WEEKDAY(AV$9)=7,TRUE,FALSE)</formula>
    </cfRule>
    <cfRule type="expression" dxfId="49" priority="52" stopIfTrue="1">
      <formula>IF(OR(WEEKDAY(AV$9)=1,IF(ISNA(MATCH(AV$9,Holiday,0)),FALSE,TRUE)),TRUE,FALSE)</formula>
    </cfRule>
  </conditionalFormatting>
  <conditionalFormatting sqref="AV17">
    <cfRule type="expression" dxfId="48" priority="48" stopIfTrue="1">
      <formula>IF(OR(WEEKDAY(AV$9)=7,WEEKDAY(AV$9)=1,IF(ISNA(MATCH(AV$9,Holiday,0)),FALSE,TRUE)),TRUE,FALSE)</formula>
    </cfRule>
    <cfRule type="expression" dxfId="47" priority="49" stopIfTrue="1">
      <formula>IF(AND($B17="",$Q17&lt;&gt;""),TRUE,FALSE)</formula>
    </cfRule>
  </conditionalFormatting>
  <conditionalFormatting sqref="AV17">
    <cfRule type="expression" dxfId="46" priority="45" stopIfTrue="1">
      <formula>IF(OR(WEEKDAY(AV$9)=7,WEEKDAY(AV$9)=1,IF(ISNA(MATCH(AV$9,Holiday,0)),FALSE,TRUE)),TRUE,FALSE)</formula>
    </cfRule>
    <cfRule type="expression" dxfId="45" priority="46" stopIfTrue="1">
      <formula>IF(AND($B17&lt;&gt;"",AV17&lt;&gt;""),TRUE,FALSE)</formula>
    </cfRule>
    <cfRule type="expression" dxfId="44" priority="47" stopIfTrue="1">
      <formula>IF(AND($B17="",AV17&lt;&gt;""),TRUE,FALSE)</formula>
    </cfRule>
  </conditionalFormatting>
  <conditionalFormatting sqref="AV17">
    <cfRule type="expression" dxfId="43" priority="43" stopIfTrue="1">
      <formula>IF(OR(WEEKDAY(AV$9)=7,WEEKDAY(AV$9)=1,IF(ISNA(MATCH(AV$9,Holiday,0)),FALSE,TRUE)),TRUE,FALSE)</formula>
    </cfRule>
    <cfRule type="expression" dxfId="42" priority="44" stopIfTrue="1">
      <formula>IF(AND($B17="",$Q17&lt;&gt;""),TRUE,FALSE)</formula>
    </cfRule>
  </conditionalFormatting>
  <conditionalFormatting sqref="AV17">
    <cfRule type="expression" dxfId="41" priority="40" stopIfTrue="1">
      <formula>IF(OR(WEEKDAY(AV$9)=7,WEEKDAY(AV$9)=1,IF(ISNA(MATCH(AV$9,Holiday,0)),FALSE,TRUE)),TRUE,FALSE)</formula>
    </cfRule>
    <cfRule type="expression" dxfId="40" priority="41" stopIfTrue="1">
      <formula>IF(AND($B17&lt;&gt;"",AV17&lt;&gt;""),TRUE,FALSE)</formula>
    </cfRule>
    <cfRule type="expression" dxfId="39" priority="42" stopIfTrue="1">
      <formula>IF(AND($B17="",AV17&lt;&gt;""),TRUE,FALSE)</formula>
    </cfRule>
  </conditionalFormatting>
  <conditionalFormatting sqref="AN17">
    <cfRule type="expression" dxfId="38" priority="37" stopIfTrue="1">
      <formula>IF(AN$9=TODAY(),TRUE,FALSE)</formula>
    </cfRule>
    <cfRule type="expression" dxfId="37" priority="38" stopIfTrue="1">
      <formula>IF(WEEKDAY(AN$9)=7,TRUE,FALSE)</formula>
    </cfRule>
    <cfRule type="expression" dxfId="36" priority="39" stopIfTrue="1">
      <formula>IF(OR(WEEKDAY(AN$9)=1,IF(ISNA(MATCH(AN$9,Holiday,0)),FALSE,TRUE)),TRUE,FALSE)</formula>
    </cfRule>
  </conditionalFormatting>
  <conditionalFormatting sqref="AN17">
    <cfRule type="expression" dxfId="35" priority="35" stopIfTrue="1">
      <formula>IF(OR(WEEKDAY(AN$9)=7,WEEKDAY(AN$9)=1,IF(ISNA(MATCH(AN$9,Holiday,0)),FALSE,TRUE)),TRUE,FALSE)</formula>
    </cfRule>
    <cfRule type="expression" dxfId="34" priority="36" stopIfTrue="1">
      <formula>IF(AND($B17="",$Q17&lt;&gt;""),TRUE,FALSE)</formula>
    </cfRule>
  </conditionalFormatting>
  <conditionalFormatting sqref="AN17">
    <cfRule type="expression" dxfId="33" priority="32" stopIfTrue="1">
      <formula>IF(OR(WEEKDAY(AN$9)=7,WEEKDAY(AN$9)=1,IF(ISNA(MATCH(AN$9,Holiday,0)),FALSE,TRUE)),TRUE,FALSE)</formula>
    </cfRule>
    <cfRule type="expression" dxfId="32" priority="33" stopIfTrue="1">
      <formula>IF(AND($B17&lt;&gt;"",AN17&lt;&gt;""),TRUE,FALSE)</formula>
    </cfRule>
    <cfRule type="expression" dxfId="31" priority="34" stopIfTrue="1">
      <formula>IF(AND($B17="",AN17&lt;&gt;""),TRUE,FALSE)</formula>
    </cfRule>
  </conditionalFormatting>
  <conditionalFormatting sqref="AN17">
    <cfRule type="expression" dxfId="30" priority="30" stopIfTrue="1">
      <formula>IF(OR(WEEKDAY(AN$9)=7,WEEKDAY(AN$9)=1,IF(ISNA(MATCH(AN$9,Holiday,0)),FALSE,TRUE)),TRUE,FALSE)</formula>
    </cfRule>
    <cfRule type="expression" dxfId="29" priority="31" stopIfTrue="1">
      <formula>IF(AND($B17="",$Q17&lt;&gt;""),TRUE,FALSE)</formula>
    </cfRule>
  </conditionalFormatting>
  <conditionalFormatting sqref="AN17">
    <cfRule type="expression" dxfId="28" priority="27" stopIfTrue="1">
      <formula>IF(OR(WEEKDAY(AN$9)=7,WEEKDAY(AN$9)=1,IF(ISNA(MATCH(AN$9,Holiday,0)),FALSE,TRUE)),TRUE,FALSE)</formula>
    </cfRule>
    <cfRule type="expression" dxfId="27" priority="28" stopIfTrue="1">
      <formula>IF(AND($B17&lt;&gt;"",AN17&lt;&gt;""),TRUE,FALSE)</formula>
    </cfRule>
    <cfRule type="expression" dxfId="26" priority="29" stopIfTrue="1">
      <formula>IF(AND($B17="",AN17&lt;&gt;""),TRUE,FALSE)</formula>
    </cfRule>
  </conditionalFormatting>
  <conditionalFormatting sqref="AU19">
    <cfRule type="expression" dxfId="25" priority="24" stopIfTrue="1">
      <formula>IF(AU$9=TODAY(),TRUE,FALSE)</formula>
    </cfRule>
    <cfRule type="expression" dxfId="24" priority="25" stopIfTrue="1">
      <formula>IF(WEEKDAY(AU$9)=7,TRUE,FALSE)</formula>
    </cfRule>
    <cfRule type="expression" dxfId="23" priority="26" stopIfTrue="1">
      <formula>IF(OR(WEEKDAY(AU$9)=1,IF(ISNA(MATCH(AU$9,Holiday,0)),FALSE,TRUE)),TRUE,FALSE)</formula>
    </cfRule>
  </conditionalFormatting>
  <conditionalFormatting sqref="AU19">
    <cfRule type="expression" dxfId="22" priority="22" stopIfTrue="1">
      <formula>IF(OR(WEEKDAY(AU$9)=7,WEEKDAY(AU$9)=1,IF(ISNA(MATCH(AU$9,Holiday,0)),FALSE,TRUE)),TRUE,FALSE)</formula>
    </cfRule>
    <cfRule type="expression" dxfId="21" priority="23" stopIfTrue="1">
      <formula>IF(AND($B19="",$Q19&lt;&gt;""),TRUE,FALSE)</formula>
    </cfRule>
  </conditionalFormatting>
  <conditionalFormatting sqref="AU19">
    <cfRule type="expression" dxfId="20" priority="19" stopIfTrue="1">
      <formula>IF(OR(WEEKDAY(AU$9)=7,WEEKDAY(AU$9)=1,IF(ISNA(MATCH(AU$9,Holiday,0)),FALSE,TRUE)),TRUE,FALSE)</formula>
    </cfRule>
    <cfRule type="expression" dxfId="19" priority="20" stopIfTrue="1">
      <formula>IF(AND($B19&lt;&gt;"",AU19&lt;&gt;""),TRUE,FALSE)</formula>
    </cfRule>
    <cfRule type="expression" dxfId="18" priority="21" stopIfTrue="1">
      <formula>IF(AND($B19="",AU19&lt;&gt;""),TRUE,FALSE)</formula>
    </cfRule>
  </conditionalFormatting>
  <conditionalFormatting sqref="AU19">
    <cfRule type="expression" dxfId="17" priority="17" stopIfTrue="1">
      <formula>IF(OR(WEEKDAY(AU$9)=7,WEEKDAY(AU$9)=1,IF(ISNA(MATCH(AU$9,Holiday,0)),FALSE,TRUE)),TRUE,FALSE)</formula>
    </cfRule>
    <cfRule type="expression" dxfId="16" priority="18" stopIfTrue="1">
      <formula>IF(AND($B19="",$Q19&lt;&gt;""),TRUE,FALSE)</formula>
    </cfRule>
  </conditionalFormatting>
  <conditionalFormatting sqref="AU19">
    <cfRule type="expression" dxfId="15" priority="14" stopIfTrue="1">
      <formula>IF(OR(WEEKDAY(AU$9)=7,WEEKDAY(AU$9)=1,IF(ISNA(MATCH(AU$9,Holiday,0)),FALSE,TRUE)),TRUE,FALSE)</formula>
    </cfRule>
    <cfRule type="expression" dxfId="14" priority="15" stopIfTrue="1">
      <formula>IF(AND($B19&lt;&gt;"",AU19&lt;&gt;""),TRUE,FALSE)</formula>
    </cfRule>
    <cfRule type="expression" dxfId="13" priority="16" stopIfTrue="1">
      <formula>IF(AND($B19="",AU19&lt;&gt;""),TRUE,FALSE)</formula>
    </cfRule>
  </conditionalFormatting>
  <conditionalFormatting sqref="AT17">
    <cfRule type="expression" dxfId="12" priority="11" stopIfTrue="1">
      <formula>IF(AT$9=TODAY(),TRUE,FALSE)</formula>
    </cfRule>
    <cfRule type="expression" dxfId="11" priority="12" stopIfTrue="1">
      <formula>IF(WEEKDAY(AT$9)=7,TRUE,FALSE)</formula>
    </cfRule>
    <cfRule type="expression" dxfId="10" priority="13" stopIfTrue="1">
      <formula>IF(OR(WEEKDAY(AT$9)=1,IF(ISNA(MATCH(AT$9,Holiday,0)),FALSE,TRUE)),TRUE,FALSE)</formula>
    </cfRule>
  </conditionalFormatting>
  <conditionalFormatting sqref="AT17">
    <cfRule type="expression" dxfId="9" priority="9" stopIfTrue="1">
      <formula>IF(OR(WEEKDAY(AT$9)=7,WEEKDAY(AT$9)=1,IF(ISNA(MATCH(AT$9,Holiday,0)),FALSE,TRUE)),TRUE,FALSE)</formula>
    </cfRule>
    <cfRule type="expression" dxfId="8" priority="10" stopIfTrue="1">
      <formula>IF(AND($B17="",$Q17&lt;&gt;""),TRUE,FALSE)</formula>
    </cfRule>
  </conditionalFormatting>
  <conditionalFormatting sqref="AT17">
    <cfRule type="expression" dxfId="7" priority="6" stopIfTrue="1">
      <formula>IF(OR(WEEKDAY(AT$9)=7,WEEKDAY(AT$9)=1,IF(ISNA(MATCH(AT$9,Holiday,0)),FALSE,TRUE)),TRUE,FALSE)</formula>
    </cfRule>
    <cfRule type="expression" dxfId="6" priority="7" stopIfTrue="1">
      <formula>IF(AND($B17&lt;&gt;"",AT17&lt;&gt;""),TRUE,FALSE)</formula>
    </cfRule>
    <cfRule type="expression" dxfId="5" priority="8" stopIfTrue="1">
      <formula>IF(AND($B17="",AT17&lt;&gt;""),TRUE,FALSE)</formula>
    </cfRule>
  </conditionalFormatting>
  <conditionalFormatting sqref="AT17">
    <cfRule type="expression" dxfId="4" priority="4" stopIfTrue="1">
      <formula>IF(OR(WEEKDAY(AT$9)=7,WEEKDAY(AT$9)=1,IF(ISNA(MATCH(AT$9,Holiday,0)),FALSE,TRUE)),TRUE,FALSE)</formula>
    </cfRule>
    <cfRule type="expression" dxfId="3" priority="5" stopIfTrue="1">
      <formula>IF(AND($B17="",$Q17&lt;&gt;""),TRUE,FALSE)</formula>
    </cfRule>
  </conditionalFormatting>
  <conditionalFormatting sqref="AT17">
    <cfRule type="expression" dxfId="2" priority="1" stopIfTrue="1">
      <formula>IF(OR(WEEKDAY(AT$9)=7,WEEKDAY(AT$9)=1,IF(ISNA(MATCH(AT$9,Holiday,0)),FALSE,TRUE)),TRUE,FALSE)</formula>
    </cfRule>
    <cfRule type="expression" dxfId="1" priority="2" stopIfTrue="1">
      <formula>IF(AND($B17&lt;&gt;"",AT17&lt;&gt;""),TRUE,FALSE)</formula>
    </cfRule>
    <cfRule type="expression" dxfId="0" priority="3" stopIfTrue="1">
      <formula>IF(AND($B17="",AT17&lt;&gt;""),TRUE,FALSE)</formula>
    </cfRule>
  </conditionalFormatting>
  <dataValidations count="1">
    <dataValidation type="whole" allowBlank="1" showInputMessage="1" showErrorMessage="1" sqref="O11:O34">
      <formula1>0</formula1>
      <formula2>100</formula2>
    </dataValidation>
  </dataValidations>
  <printOptions horizontalCentered="1"/>
  <pageMargins left="0" right="0" top="0.19685039370078741" bottom="0.19685039370078741" header="0.51181102362204722" footer="0.51181102362204722"/>
  <pageSetup paperSize="9" scale="43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C15" sqref="C15"/>
    </sheetView>
  </sheetViews>
  <sheetFormatPr defaultColWidth="3.125" defaultRowHeight="16.5" customHeight="1"/>
  <cols>
    <col min="1" max="1" width="3.125" style="84"/>
    <col min="2" max="2" width="4.125" style="84" bestFit="1" customWidth="1"/>
    <col min="3" max="3" width="11.125" style="84" customWidth="1"/>
    <col min="4" max="4" width="46.25" style="84" customWidth="1"/>
    <col min="5" max="6" width="3.125" style="84" customWidth="1"/>
    <col min="7" max="23" width="2.75" style="84" customWidth="1"/>
    <col min="24" max="35" width="3.125" style="84" customWidth="1"/>
    <col min="36" max="16384" width="3.125" style="84"/>
  </cols>
  <sheetData>
    <row r="3" spans="2:23" ht="16.5" customHeight="1">
      <c r="B3" s="153" t="s">
        <v>54</v>
      </c>
      <c r="C3" s="154"/>
      <c r="D3" s="155"/>
    </row>
    <row r="4" spans="2:23" ht="16.5" customHeight="1">
      <c r="B4" s="82" t="s">
        <v>53</v>
      </c>
      <c r="C4" s="83" t="s">
        <v>14</v>
      </c>
      <c r="D4" s="82" t="s">
        <v>15</v>
      </c>
    </row>
    <row r="5" spans="2:23" ht="16.5" customHeight="1">
      <c r="B5" s="85">
        <v>1</v>
      </c>
      <c r="C5" s="86">
        <v>41519</v>
      </c>
      <c r="D5" s="87" t="s">
        <v>38</v>
      </c>
      <c r="G5" s="64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6"/>
    </row>
    <row r="6" spans="2:23" ht="16.5" customHeight="1">
      <c r="B6" s="85">
        <v>2</v>
      </c>
      <c r="C6" s="86">
        <v>41640</v>
      </c>
      <c r="D6" s="87" t="s">
        <v>56</v>
      </c>
      <c r="G6" s="67"/>
      <c r="H6" s="68"/>
      <c r="I6" s="68"/>
      <c r="J6" s="57">
        <v>8</v>
      </c>
      <c r="K6" s="4" t="s">
        <v>10</v>
      </c>
      <c r="L6" s="4"/>
      <c r="M6" s="68"/>
      <c r="N6" s="58">
        <v>8</v>
      </c>
      <c r="O6" s="69" t="s">
        <v>18</v>
      </c>
      <c r="P6" s="4"/>
      <c r="Q6" s="68"/>
      <c r="R6" s="61">
        <v>30</v>
      </c>
      <c r="S6" s="4" t="s">
        <v>11</v>
      </c>
      <c r="T6" s="70"/>
      <c r="U6" s="16"/>
      <c r="V6" s="16"/>
      <c r="W6" s="71"/>
    </row>
    <row r="7" spans="2:23" ht="16.5" customHeight="1">
      <c r="B7" s="85">
        <v>3</v>
      </c>
      <c r="C7" s="86">
        <v>41668</v>
      </c>
      <c r="D7" s="87" t="s">
        <v>57</v>
      </c>
      <c r="G7" s="72"/>
      <c r="H7" s="70"/>
      <c r="I7" s="70"/>
      <c r="J7" s="23"/>
      <c r="K7" s="24"/>
      <c r="L7" s="24"/>
      <c r="M7" s="70"/>
      <c r="N7" s="23"/>
      <c r="O7" s="73"/>
      <c r="P7" s="24"/>
      <c r="Q7" s="24"/>
      <c r="R7" s="24"/>
      <c r="S7" s="24"/>
      <c r="T7" s="24"/>
      <c r="U7" s="25"/>
      <c r="V7" s="25"/>
      <c r="W7" s="74"/>
    </row>
    <row r="8" spans="2:23" ht="16.5" customHeight="1">
      <c r="B8" s="85">
        <v>4</v>
      </c>
      <c r="C8" s="86">
        <v>41669</v>
      </c>
      <c r="D8" s="87" t="s">
        <v>57</v>
      </c>
      <c r="G8" s="72"/>
      <c r="H8" s="70"/>
      <c r="I8" s="70"/>
      <c r="J8" s="11"/>
      <c r="K8" s="4" t="s">
        <v>20</v>
      </c>
      <c r="L8" s="24"/>
      <c r="M8" s="70"/>
      <c r="N8" s="12"/>
      <c r="O8" s="75" t="s">
        <v>1</v>
      </c>
      <c r="P8" s="24"/>
      <c r="Q8" s="24"/>
      <c r="R8" s="62"/>
      <c r="S8" s="24" t="s">
        <v>40</v>
      </c>
      <c r="T8" s="24"/>
      <c r="U8" s="25"/>
      <c r="V8" s="25"/>
      <c r="W8" s="74"/>
    </row>
    <row r="9" spans="2:23" ht="16.5" customHeight="1">
      <c r="B9" s="85">
        <v>5</v>
      </c>
      <c r="C9" s="86">
        <v>41670</v>
      </c>
      <c r="D9" s="87" t="s">
        <v>57</v>
      </c>
      <c r="G9" s="72"/>
      <c r="H9" s="70"/>
      <c r="I9" s="70"/>
      <c r="J9" s="23"/>
      <c r="K9" s="24"/>
      <c r="L9" s="24"/>
      <c r="M9" s="70"/>
      <c r="N9" s="23"/>
      <c r="O9" s="73"/>
      <c r="P9" s="24"/>
      <c r="Q9" s="24"/>
      <c r="R9" s="24"/>
      <c r="S9" s="24"/>
      <c r="T9" s="24"/>
      <c r="U9" s="25"/>
      <c r="V9" s="25"/>
      <c r="W9" s="74"/>
    </row>
    <row r="10" spans="2:23" ht="16.5" customHeight="1">
      <c r="B10" s="85">
        <v>6</v>
      </c>
      <c r="C10" s="86">
        <v>41671</v>
      </c>
      <c r="D10" s="87" t="s">
        <v>57</v>
      </c>
      <c r="G10" s="72"/>
      <c r="H10" s="70"/>
      <c r="I10" s="70"/>
      <c r="J10" s="14" t="s">
        <v>42</v>
      </c>
      <c r="K10" s="4" t="s">
        <v>43</v>
      </c>
      <c r="L10" s="24"/>
      <c r="M10" s="70"/>
      <c r="N10" s="60" t="s">
        <v>39</v>
      </c>
      <c r="O10" s="4" t="s">
        <v>16</v>
      </c>
      <c r="P10" s="24"/>
      <c r="Q10" s="24"/>
      <c r="R10" s="63"/>
      <c r="S10" s="24" t="s">
        <v>41</v>
      </c>
      <c r="T10" s="24"/>
      <c r="U10" s="25"/>
      <c r="V10" s="25"/>
      <c r="W10" s="74"/>
    </row>
    <row r="11" spans="2:23" ht="16.5" customHeight="1">
      <c r="B11" s="85">
        <v>7</v>
      </c>
      <c r="C11" s="86">
        <v>41672</v>
      </c>
      <c r="D11" s="87" t="s">
        <v>57</v>
      </c>
      <c r="G11" s="72"/>
      <c r="H11" s="70"/>
      <c r="I11" s="70"/>
      <c r="J11" s="23"/>
      <c r="K11" s="24"/>
      <c r="L11" s="24"/>
      <c r="M11" s="70"/>
      <c r="N11" s="23"/>
      <c r="O11" s="73"/>
      <c r="P11" s="24"/>
      <c r="Q11" s="24"/>
      <c r="R11" s="24"/>
      <c r="S11" s="24"/>
      <c r="T11" s="24"/>
      <c r="U11" s="24"/>
      <c r="V11" s="24"/>
      <c r="W11" s="74"/>
    </row>
    <row r="12" spans="2:23" ht="16.5" customHeight="1">
      <c r="B12" s="85">
        <v>8</v>
      </c>
      <c r="C12" s="86">
        <v>41673</v>
      </c>
      <c r="D12" s="87" t="s">
        <v>57</v>
      </c>
      <c r="G12" s="72"/>
      <c r="H12" s="70"/>
      <c r="I12" s="70"/>
      <c r="J12" s="59" t="s">
        <v>28</v>
      </c>
      <c r="K12" s="4" t="s">
        <v>52</v>
      </c>
      <c r="L12" s="24"/>
      <c r="M12" s="70"/>
      <c r="N12" s="13" t="s">
        <v>0</v>
      </c>
      <c r="O12" s="4" t="s">
        <v>12</v>
      </c>
      <c r="P12" s="24"/>
      <c r="Q12" s="24"/>
      <c r="R12" s="24"/>
      <c r="S12" s="24"/>
      <c r="T12" s="24"/>
      <c r="U12" s="24"/>
      <c r="V12" s="24"/>
      <c r="W12" s="74"/>
    </row>
    <row r="13" spans="2:23" ht="16.5" customHeight="1">
      <c r="B13" s="85">
        <v>9</v>
      </c>
      <c r="C13" s="86">
        <v>41674</v>
      </c>
      <c r="D13" s="87" t="s">
        <v>57</v>
      </c>
      <c r="G13" s="7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74"/>
    </row>
    <row r="14" spans="2:23" ht="16.5" customHeight="1">
      <c r="B14" s="85">
        <v>10</v>
      </c>
      <c r="C14" s="86"/>
      <c r="D14" s="87"/>
      <c r="G14" s="72"/>
      <c r="H14" s="70"/>
      <c r="I14" s="70"/>
      <c r="J14" s="60" t="s">
        <v>45</v>
      </c>
      <c r="K14" s="4" t="s">
        <v>51</v>
      </c>
      <c r="L14" s="24"/>
      <c r="M14" s="70"/>
      <c r="N14" s="25"/>
      <c r="O14" s="25"/>
      <c r="P14" s="24"/>
      <c r="Q14" s="24"/>
      <c r="R14" s="24"/>
      <c r="S14" s="24"/>
      <c r="T14" s="24"/>
      <c r="U14" s="24"/>
      <c r="V14" s="24"/>
      <c r="W14" s="74"/>
    </row>
    <row r="15" spans="2:23" ht="16.5" customHeight="1">
      <c r="B15" s="85">
        <v>11</v>
      </c>
      <c r="C15" s="86"/>
      <c r="D15" s="87"/>
      <c r="G15" s="76"/>
      <c r="H15" s="77"/>
      <c r="I15" s="77"/>
      <c r="J15" s="77"/>
      <c r="K15" s="77"/>
      <c r="L15" s="77"/>
      <c r="M15" s="78"/>
      <c r="N15" s="77"/>
      <c r="O15" s="77"/>
      <c r="P15" s="77"/>
      <c r="Q15" s="77"/>
      <c r="R15" s="77"/>
      <c r="S15" s="77"/>
      <c r="T15" s="77"/>
      <c r="U15" s="77"/>
      <c r="V15" s="77"/>
      <c r="W15" s="79"/>
    </row>
    <row r="16" spans="2:23" ht="16.5" customHeight="1">
      <c r="B16" s="85">
        <v>12</v>
      </c>
      <c r="C16" s="86"/>
      <c r="D16" s="87"/>
    </row>
    <row r="17" spans="2:4" ht="16.5" customHeight="1">
      <c r="B17" s="85">
        <v>13</v>
      </c>
      <c r="C17" s="86"/>
      <c r="D17" s="87"/>
    </row>
    <row r="18" spans="2:4" ht="16.5" customHeight="1">
      <c r="B18" s="85">
        <v>14</v>
      </c>
      <c r="C18" s="86"/>
      <c r="D18" s="87"/>
    </row>
    <row r="19" spans="2:4" ht="16.5" customHeight="1">
      <c r="B19" s="85">
        <v>15</v>
      </c>
      <c r="C19" s="86"/>
      <c r="D19" s="87"/>
    </row>
    <row r="20" spans="2:4" ht="16.5" customHeight="1">
      <c r="B20" s="85">
        <v>16</v>
      </c>
      <c r="C20" s="86"/>
      <c r="D20" s="87"/>
    </row>
    <row r="21" spans="2:4" ht="16.5" customHeight="1">
      <c r="B21" s="85">
        <v>17</v>
      </c>
      <c r="C21" s="86"/>
      <c r="D21" s="87"/>
    </row>
    <row r="22" spans="2:4" ht="16.5" customHeight="1">
      <c r="B22" s="85">
        <v>18</v>
      </c>
      <c r="C22" s="86"/>
      <c r="D22" s="87"/>
    </row>
    <row r="23" spans="2:4" ht="16.5" customHeight="1">
      <c r="B23" s="85">
        <v>19</v>
      </c>
      <c r="C23" s="86"/>
      <c r="D23" s="87"/>
    </row>
    <row r="24" spans="2:4" ht="16.5" customHeight="1">
      <c r="B24" s="85">
        <v>20</v>
      </c>
      <c r="C24" s="86"/>
      <c r="D24" s="87"/>
    </row>
    <row r="25" spans="2:4" ht="16.5" customHeight="1">
      <c r="B25" s="85">
        <v>21</v>
      </c>
      <c r="C25" s="86"/>
      <c r="D25" s="87"/>
    </row>
    <row r="26" spans="2:4" ht="16.5" customHeight="1">
      <c r="B26" s="85">
        <v>22</v>
      </c>
      <c r="C26" s="86"/>
      <c r="D26" s="87"/>
    </row>
    <row r="27" spans="2:4" ht="16.5" customHeight="1">
      <c r="B27" s="85">
        <v>23</v>
      </c>
      <c r="C27" s="86"/>
      <c r="D27" s="87"/>
    </row>
    <row r="28" spans="2:4" ht="16.5" customHeight="1">
      <c r="B28" s="85">
        <v>24</v>
      </c>
      <c r="C28" s="86"/>
      <c r="D28" s="87"/>
    </row>
    <row r="29" spans="2:4" ht="16.5" customHeight="1">
      <c r="B29" s="85">
        <v>25</v>
      </c>
      <c r="C29" s="86"/>
      <c r="D29" s="87"/>
    </row>
    <row r="30" spans="2:4" ht="16.5" customHeight="1">
      <c r="B30" s="85">
        <v>26</v>
      </c>
      <c r="C30" s="86"/>
      <c r="D30" s="87"/>
    </row>
    <row r="31" spans="2:4" ht="16.5" customHeight="1">
      <c r="B31" s="85">
        <v>27</v>
      </c>
      <c r="C31" s="86"/>
      <c r="D31" s="87"/>
    </row>
    <row r="32" spans="2:4" ht="16.5" customHeight="1">
      <c r="B32" s="85">
        <v>28</v>
      </c>
      <c r="C32" s="86"/>
      <c r="D32" s="87"/>
    </row>
    <row r="33" spans="2:4" ht="16.5" customHeight="1">
      <c r="B33" s="85">
        <v>29</v>
      </c>
      <c r="C33" s="86"/>
      <c r="D33" s="87"/>
    </row>
    <row r="34" spans="2:4" ht="16.5" customHeight="1">
      <c r="B34" s="85">
        <v>30</v>
      </c>
      <c r="C34" s="86"/>
      <c r="D34" s="87"/>
    </row>
    <row r="35" spans="2:4" ht="16.5" customHeight="1">
      <c r="B35" s="85">
        <v>31</v>
      </c>
      <c r="C35" s="86"/>
      <c r="D35" s="87"/>
    </row>
    <row r="36" spans="2:4" ht="16.5" customHeight="1">
      <c r="B36" s="85">
        <v>32</v>
      </c>
      <c r="C36" s="86"/>
      <c r="D36" s="87"/>
    </row>
    <row r="37" spans="2:4" ht="16.5" customHeight="1">
      <c r="B37" s="85">
        <v>33</v>
      </c>
      <c r="C37" s="86"/>
      <c r="D37" s="87"/>
    </row>
    <row r="38" spans="2:4" ht="16.5" customHeight="1">
      <c r="B38" s="85">
        <v>34</v>
      </c>
      <c r="C38" s="86"/>
      <c r="D38" s="87"/>
    </row>
    <row r="39" spans="2:4" ht="16.5" customHeight="1">
      <c r="B39" s="85">
        <v>35</v>
      </c>
      <c r="C39" s="86"/>
      <c r="D39" s="87"/>
    </row>
    <row r="40" spans="2:4" ht="16.5" customHeight="1">
      <c r="B40" s="85">
        <v>36</v>
      </c>
      <c r="C40" s="86"/>
      <c r="D40" s="87"/>
    </row>
    <row r="41" spans="2:4" ht="16.5" customHeight="1">
      <c r="B41" s="85">
        <v>37</v>
      </c>
      <c r="C41" s="86"/>
      <c r="D41" s="87"/>
    </row>
    <row r="42" spans="2:4" ht="16.5" customHeight="1">
      <c r="B42" s="85">
        <v>38</v>
      </c>
      <c r="C42" s="86"/>
      <c r="D42" s="87"/>
    </row>
    <row r="43" spans="2:4" ht="16.5" customHeight="1">
      <c r="B43" s="85">
        <v>39</v>
      </c>
      <c r="C43" s="86"/>
      <c r="D43" s="87"/>
    </row>
    <row r="44" spans="2:4" ht="16.5" customHeight="1">
      <c r="B44" s="85">
        <v>40</v>
      </c>
      <c r="C44" s="86"/>
      <c r="D44" s="87"/>
    </row>
    <row r="45" spans="2:4" ht="16.5" customHeight="1">
      <c r="B45" s="85">
        <v>41</v>
      </c>
      <c r="C45" s="86"/>
      <c r="D45" s="87"/>
    </row>
    <row r="46" spans="2:4" ht="16.5" customHeight="1">
      <c r="B46" s="85">
        <v>42</v>
      </c>
      <c r="C46" s="86"/>
      <c r="D46" s="87"/>
    </row>
    <row r="47" spans="2:4" ht="16.5" customHeight="1">
      <c r="B47" s="85">
        <v>43</v>
      </c>
      <c r="C47" s="86"/>
      <c r="D47" s="87"/>
    </row>
    <row r="48" spans="2:4" ht="16.5" customHeight="1">
      <c r="B48" s="85">
        <v>44</v>
      </c>
      <c r="C48" s="86"/>
      <c r="D48" s="87"/>
    </row>
    <row r="49" spans="2:4" ht="16.5" customHeight="1">
      <c r="B49" s="85">
        <v>45</v>
      </c>
      <c r="C49" s="86"/>
      <c r="D49" s="87"/>
    </row>
    <row r="50" spans="2:4" ht="16.5" customHeight="1">
      <c r="B50" s="85">
        <v>46</v>
      </c>
      <c r="C50" s="86"/>
      <c r="D50" s="87"/>
    </row>
    <row r="51" spans="2:4" ht="16.5" customHeight="1">
      <c r="B51" s="85">
        <v>47</v>
      </c>
      <c r="C51" s="86"/>
      <c r="D51" s="87"/>
    </row>
    <row r="52" spans="2:4" ht="16.5" customHeight="1">
      <c r="B52" s="85">
        <v>48</v>
      </c>
      <c r="C52" s="86"/>
      <c r="D52" s="87"/>
    </row>
    <row r="53" spans="2:4" ht="16.5" customHeight="1">
      <c r="B53" s="85">
        <v>49</v>
      </c>
      <c r="C53" s="86"/>
      <c r="D53" s="87"/>
    </row>
    <row r="54" spans="2:4" ht="16.5" customHeight="1">
      <c r="B54" s="85">
        <v>50</v>
      </c>
      <c r="C54" s="86"/>
      <c r="D54" s="87"/>
    </row>
    <row r="55" spans="2:4" ht="16.5" customHeight="1">
      <c r="B55" s="85">
        <v>51</v>
      </c>
      <c r="C55" s="86"/>
      <c r="D55" s="87"/>
    </row>
    <row r="56" spans="2:4" ht="16.5" customHeight="1">
      <c r="B56" s="85">
        <v>52</v>
      </c>
      <c r="C56" s="86"/>
      <c r="D56" s="87"/>
    </row>
    <row r="57" spans="2:4" ht="16.5" customHeight="1">
      <c r="B57" s="85">
        <v>53</v>
      </c>
      <c r="C57" s="86"/>
      <c r="D57" s="87"/>
    </row>
    <row r="58" spans="2:4" ht="16.5" customHeight="1">
      <c r="B58" s="85">
        <v>54</v>
      </c>
      <c r="C58" s="86"/>
      <c r="D58" s="87"/>
    </row>
    <row r="59" spans="2:4" ht="16.5" customHeight="1">
      <c r="B59" s="85">
        <v>55</v>
      </c>
      <c r="C59" s="86"/>
      <c r="D59" s="87"/>
    </row>
    <row r="60" spans="2:4" ht="16.5" customHeight="1">
      <c r="B60" s="85">
        <v>56</v>
      </c>
      <c r="C60" s="86"/>
      <c r="D60" s="87"/>
    </row>
    <row r="61" spans="2:4" ht="16.5" customHeight="1">
      <c r="B61" s="85">
        <v>57</v>
      </c>
      <c r="C61" s="86"/>
      <c r="D61" s="87"/>
    </row>
    <row r="62" spans="2:4" ht="16.5" customHeight="1">
      <c r="B62" s="85">
        <v>58</v>
      </c>
      <c r="C62" s="86"/>
      <c r="D62" s="87"/>
    </row>
    <row r="63" spans="2:4" ht="16.5" customHeight="1">
      <c r="B63" s="85">
        <v>59</v>
      </c>
      <c r="C63" s="86"/>
      <c r="D63" s="87"/>
    </row>
    <row r="64" spans="2:4" ht="16.5" customHeight="1">
      <c r="B64" s="85">
        <v>60</v>
      </c>
      <c r="C64" s="86"/>
      <c r="D64" s="87"/>
    </row>
    <row r="65" spans="2:4" ht="16.5" customHeight="1">
      <c r="B65" s="85">
        <v>61</v>
      </c>
      <c r="C65" s="86"/>
      <c r="D65" s="87"/>
    </row>
    <row r="66" spans="2:4" ht="16.5" customHeight="1">
      <c r="B66" s="85">
        <v>62</v>
      </c>
      <c r="C66" s="86"/>
      <c r="D66" s="87"/>
    </row>
    <row r="67" spans="2:4" ht="16.5" customHeight="1">
      <c r="B67" s="85">
        <v>63</v>
      </c>
      <c r="C67" s="86"/>
      <c r="D67" s="87"/>
    </row>
    <row r="68" spans="2:4" ht="16.5" customHeight="1">
      <c r="B68" s="85">
        <v>64</v>
      </c>
      <c r="C68" s="86"/>
      <c r="D68" s="87"/>
    </row>
    <row r="69" spans="2:4" ht="16.5" customHeight="1">
      <c r="B69" s="85">
        <v>65</v>
      </c>
      <c r="C69" s="86"/>
      <c r="D69" s="87"/>
    </row>
    <row r="70" spans="2:4" ht="16.5" customHeight="1">
      <c r="B70" s="85">
        <v>66</v>
      </c>
      <c r="C70" s="86"/>
      <c r="D70" s="87"/>
    </row>
    <row r="71" spans="2:4" ht="16.5" customHeight="1">
      <c r="B71" s="85">
        <v>67</v>
      </c>
      <c r="C71" s="86"/>
      <c r="D71" s="87"/>
    </row>
    <row r="72" spans="2:4" ht="16.5" customHeight="1">
      <c r="B72" s="85">
        <v>68</v>
      </c>
      <c r="C72" s="86"/>
      <c r="D72" s="87"/>
    </row>
    <row r="73" spans="2:4" ht="16.5" customHeight="1">
      <c r="B73" s="85">
        <v>69</v>
      </c>
      <c r="C73" s="86"/>
      <c r="D73" s="87"/>
    </row>
    <row r="74" spans="2:4" ht="16.5" customHeight="1">
      <c r="B74" s="85">
        <v>70</v>
      </c>
      <c r="C74" s="86"/>
      <c r="D74" s="87"/>
    </row>
    <row r="75" spans="2:4" ht="16.5" customHeight="1">
      <c r="B75" s="85">
        <v>71</v>
      </c>
      <c r="C75" s="86"/>
      <c r="D75" s="87"/>
    </row>
    <row r="76" spans="2:4" ht="16.5" customHeight="1">
      <c r="B76" s="85">
        <v>72</v>
      </c>
      <c r="C76" s="86"/>
      <c r="D76" s="87"/>
    </row>
    <row r="77" spans="2:4" ht="16.5" customHeight="1">
      <c r="B77" s="85">
        <v>73</v>
      </c>
      <c r="C77" s="86"/>
      <c r="D77" s="87"/>
    </row>
    <row r="78" spans="2:4" ht="16.5" customHeight="1">
      <c r="B78" s="85">
        <v>74</v>
      </c>
      <c r="C78" s="86"/>
      <c r="D78" s="87"/>
    </row>
    <row r="79" spans="2:4" ht="16.5" customHeight="1">
      <c r="B79" s="85">
        <v>75</v>
      </c>
      <c r="C79" s="86"/>
      <c r="D79" s="87"/>
    </row>
    <row r="80" spans="2:4" ht="16.5" customHeight="1">
      <c r="B80" s="85">
        <v>76</v>
      </c>
      <c r="C80" s="86"/>
      <c r="D80" s="87"/>
    </row>
    <row r="81" spans="2:4" ht="16.5" customHeight="1">
      <c r="B81" s="85">
        <v>77</v>
      </c>
      <c r="C81" s="86"/>
      <c r="D81" s="87"/>
    </row>
    <row r="82" spans="2:4" ht="16.5" customHeight="1">
      <c r="B82" s="85">
        <v>78</v>
      </c>
      <c r="C82" s="86"/>
      <c r="D82" s="87"/>
    </row>
    <row r="83" spans="2:4" ht="16.5" customHeight="1">
      <c r="B83" s="85">
        <v>79</v>
      </c>
      <c r="C83" s="86"/>
      <c r="D83" s="87"/>
    </row>
    <row r="84" spans="2:4" ht="16.5" customHeight="1">
      <c r="B84" s="85">
        <v>80</v>
      </c>
      <c r="C84" s="86"/>
      <c r="D84" s="87"/>
    </row>
    <row r="85" spans="2:4" ht="16.5" customHeight="1">
      <c r="B85" s="85">
        <v>81</v>
      </c>
      <c r="C85" s="86"/>
      <c r="D85" s="87"/>
    </row>
    <row r="86" spans="2:4" ht="16.5" customHeight="1">
      <c r="B86" s="85">
        <v>82</v>
      </c>
      <c r="C86" s="86"/>
      <c r="D86" s="87"/>
    </row>
    <row r="87" spans="2:4" ht="16.5" customHeight="1">
      <c r="B87" s="85">
        <v>83</v>
      </c>
      <c r="C87" s="86"/>
      <c r="D87" s="87"/>
    </row>
    <row r="88" spans="2:4" ht="16.5" customHeight="1">
      <c r="B88" s="85">
        <v>84</v>
      </c>
      <c r="C88" s="86"/>
      <c r="D88" s="87"/>
    </row>
    <row r="89" spans="2:4" ht="16.5" customHeight="1">
      <c r="B89" s="85">
        <v>85</v>
      </c>
      <c r="C89" s="86"/>
      <c r="D89" s="87"/>
    </row>
    <row r="90" spans="2:4" ht="16.5" customHeight="1">
      <c r="B90" s="85">
        <v>86</v>
      </c>
      <c r="C90" s="86"/>
      <c r="D90" s="87"/>
    </row>
    <row r="91" spans="2:4" ht="16.5" customHeight="1">
      <c r="B91" s="85">
        <v>87</v>
      </c>
      <c r="C91" s="86"/>
      <c r="D91" s="87"/>
    </row>
    <row r="92" spans="2:4" ht="16.5" customHeight="1">
      <c r="B92" s="85">
        <v>88</v>
      </c>
      <c r="C92" s="86"/>
      <c r="D92" s="87"/>
    </row>
    <row r="93" spans="2:4" ht="16.5" customHeight="1">
      <c r="B93" s="85">
        <v>89</v>
      </c>
      <c r="C93" s="86"/>
      <c r="D93" s="87"/>
    </row>
    <row r="94" spans="2:4" ht="16.5" customHeight="1">
      <c r="B94" s="85">
        <v>90</v>
      </c>
      <c r="C94" s="86"/>
      <c r="D94" s="87"/>
    </row>
    <row r="95" spans="2:4" ht="16.5" customHeight="1">
      <c r="B95" s="85">
        <v>91</v>
      </c>
      <c r="C95" s="86"/>
      <c r="D95" s="87"/>
    </row>
    <row r="96" spans="2:4" ht="16.5" customHeight="1">
      <c r="B96" s="85">
        <v>92</v>
      </c>
      <c r="C96" s="86"/>
      <c r="D96" s="87"/>
    </row>
    <row r="97" spans="2:4" ht="16.5" customHeight="1">
      <c r="B97" s="85">
        <v>93</v>
      </c>
      <c r="C97" s="86"/>
      <c r="D97" s="87"/>
    </row>
    <row r="98" spans="2:4" ht="16.5" customHeight="1">
      <c r="B98" s="85">
        <v>94</v>
      </c>
      <c r="C98" s="86"/>
      <c r="D98" s="87"/>
    </row>
    <row r="99" spans="2:4" ht="16.5" customHeight="1">
      <c r="B99" s="85">
        <v>95</v>
      </c>
      <c r="C99" s="88"/>
      <c r="D99" s="87"/>
    </row>
    <row r="100" spans="2:4" ht="16.5" customHeight="1">
      <c r="B100" s="85">
        <v>96</v>
      </c>
      <c r="C100" s="88"/>
      <c r="D100" s="87"/>
    </row>
    <row r="101" spans="2:4" ht="16.5" customHeight="1">
      <c r="B101" s="85">
        <v>97</v>
      </c>
      <c r="C101" s="88"/>
      <c r="D101" s="87"/>
    </row>
    <row r="102" spans="2:4" ht="16.5" customHeight="1">
      <c r="B102" s="85">
        <v>98</v>
      </c>
      <c r="C102" s="88"/>
      <c r="D102" s="87"/>
    </row>
    <row r="103" spans="2:4" ht="16.5" customHeight="1">
      <c r="B103" s="85">
        <v>99</v>
      </c>
      <c r="C103" s="88"/>
      <c r="D103" s="87"/>
    </row>
    <row r="104" spans="2:4" ht="16.5" customHeight="1">
      <c r="B104" s="85">
        <v>100</v>
      </c>
      <c r="C104" s="88"/>
      <c r="D104" s="87"/>
    </row>
  </sheetData>
  <sheetProtection password="CA83" sheet="1" objects="1" scenarios="1"/>
  <mergeCells count="1">
    <mergeCell ref="B3:D3"/>
  </mergeCells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A17" sqref="A17:XFD18"/>
    </sheetView>
  </sheetViews>
  <sheetFormatPr defaultRowHeight="13.5"/>
  <cols>
    <col min="1" max="1" width="23" customWidth="1"/>
  </cols>
  <sheetData>
    <row r="41" spans="2:4" ht="14.25" thickBot="1"/>
    <row r="42" spans="2:4">
      <c r="B42" s="156" t="s">
        <v>0</v>
      </c>
      <c r="C42" s="157"/>
      <c r="D42" t="s">
        <v>21</v>
      </c>
    </row>
    <row r="43" spans="2:4" ht="14.25" thickBot="1">
      <c r="B43" s="158"/>
      <c r="C43" s="159"/>
    </row>
    <row r="44" spans="2:4" ht="14.25" thickBot="1"/>
    <row r="45" spans="2:4">
      <c r="B45" s="160" t="s">
        <v>28</v>
      </c>
      <c r="C45" s="161"/>
      <c r="D45" t="s">
        <v>22</v>
      </c>
    </row>
    <row r="46" spans="2:4" ht="14.25" thickBot="1">
      <c r="B46" s="162"/>
      <c r="C46" s="163"/>
    </row>
    <row r="47" spans="2:4" ht="14.25" thickBot="1"/>
    <row r="48" spans="2:4">
      <c r="B48" s="164" t="s">
        <v>3</v>
      </c>
      <c r="C48" s="165"/>
      <c r="D48" t="s">
        <v>23</v>
      </c>
    </row>
    <row r="49" spans="2:4" ht="14.25" thickBot="1">
      <c r="B49" s="166"/>
      <c r="C49" s="167"/>
    </row>
    <row r="50" spans="2:4" ht="14.25" thickBot="1"/>
    <row r="51" spans="2:4">
      <c r="B51" s="168" t="s">
        <v>29</v>
      </c>
      <c r="C51" s="169"/>
      <c r="D51" t="s">
        <v>24</v>
      </c>
    </row>
    <row r="52" spans="2:4" ht="14.25" thickBot="1">
      <c r="B52" s="170"/>
      <c r="C52" s="171"/>
    </row>
    <row r="54" spans="2:4">
      <c r="B54" s="32" t="s">
        <v>25</v>
      </c>
      <c r="C54" s="32" t="s">
        <v>26</v>
      </c>
    </row>
    <row r="55" spans="2:4">
      <c r="B55" s="32"/>
      <c r="C55" s="32" t="s">
        <v>27</v>
      </c>
    </row>
  </sheetData>
  <mergeCells count="4">
    <mergeCell ref="B42:C43"/>
    <mergeCell ref="B45:C46"/>
    <mergeCell ref="B48:C49"/>
    <mergeCell ref="B51:C52"/>
  </mergeCells>
  <phoneticPr fontId="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Detail</vt:lpstr>
      <vt:lpstr>Setting</vt:lpstr>
      <vt:lpstr>use_guide</vt:lpstr>
      <vt:lpstr>Holiday</vt:lpstr>
      <vt:lpstr>Detail!Print_Area</vt:lpstr>
      <vt:lpstr>Detail!Print_Titles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RS</cp:lastModifiedBy>
  <cp:lastPrinted>2013-12-27T07:28:53Z</cp:lastPrinted>
  <dcterms:created xsi:type="dcterms:W3CDTF">2011-10-13T15:50:24Z</dcterms:created>
  <dcterms:modified xsi:type="dcterms:W3CDTF">2014-06-13T04:19:49Z</dcterms:modified>
</cp:coreProperties>
</file>