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ymy\Desktop\학교별\목-인하공업전문대학교\23학년도 2학기(목)\10주차\"/>
    </mc:Choice>
  </mc:AlternateContent>
  <xr:revisionPtr revIDLastSave="0" documentId="8_{9F648E11-D51E-428F-9694-49739B522410}" xr6:coauthVersionLast="47" xr6:coauthVersionMax="47" xr10:uidLastSave="{00000000-0000-0000-0000-000000000000}"/>
  <bookViews>
    <workbookView xWindow="-108" yWindow="-108" windowWidth="23256" windowHeight="13896" activeTab="1" xr2:uid="{303B2F3C-71F4-493A-84BE-40659311966F}"/>
  </bookViews>
  <sheets>
    <sheet name="조건부계산함수" sheetId="6" r:id="rId1"/>
    <sheet name="데이터베이스함수" sheetId="7" r:id="rId2"/>
    <sheet name="종합예제1" sheetId="8" r:id="rId3"/>
    <sheet name="종합예제2" sheetId="9" r:id="rId4"/>
    <sheet name="종합예제3" sheetId="10" r:id="rId5"/>
    <sheet name="제1작업-1" sheetId="1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CommonDatabase">[1]제품!$G$6:$G$205</definedName>
    <definedName name="CommonDatabase1">[1]제품!$E$6:$E$205</definedName>
    <definedName name="_xlnm.Database" hidden="1">#REF!</definedName>
    <definedName name="lhj" hidden="1">#REF!,#REF!</definedName>
    <definedName name="MyRange">OFFSET([2]Sheet3!$A$1,0,0,COUNTA([2]Sheet3!$A:$A),7)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wee">#REF!</definedName>
    <definedName name="교과">#REF!</definedName>
    <definedName name="단가표">#REF!</definedName>
    <definedName name="담당">[3]제품목록!$F$3:$F$7</definedName>
    <definedName name="도시">#REF!</definedName>
    <definedName name="등급">[4]거래현황!$H$5:$H$13</definedName>
    <definedName name="몸무게">#REF!</definedName>
    <definedName name="상품평">#REF!</definedName>
    <definedName name="소항목">INDIRECT("항목"&amp;MATCH([5]가계부!IV1,주항목,0))</definedName>
    <definedName name="수능">#REF!</definedName>
    <definedName name="수당비율0">[6]매출!$F$17</definedName>
    <definedName name="수당비율300">[6]매출!$G$17</definedName>
    <definedName name="수당비율500">[6]매출!$H$17</definedName>
    <definedName name="수당합계0">[6]매출!$F$18</definedName>
    <definedName name="수당합계300">[6]매출!$G$18</definedName>
    <definedName name="수당합계500">[6]매출!$H$18</definedName>
    <definedName name="수수료">[4]거래현황!$F$5:$F$13</definedName>
    <definedName name="신청인원">#REF!</definedName>
    <definedName name="영역1">#REF!</definedName>
    <definedName name="영역2">#REF!</definedName>
    <definedName name="영역3">#REF!</definedName>
    <definedName name="영역4">#REF!</definedName>
    <definedName name="원본">OFFSET([5]가계부!$B$7,0,0,COUNTA([5]가계부!$B$7:$B$65536),6)</definedName>
    <definedName name="작은항목">INDIRECT("항목"&amp;MATCH([5]가계부!_xlbgnm.XFD1,주항목,0))</definedName>
    <definedName name="전체평균">#REF!</definedName>
    <definedName name="제품명">#REF!</definedName>
    <definedName name="제품원본">OFFSET([7]제품목록!$B$2,0,0,COUNTA([7]제품목록!$B$1:$B$65536),7)</definedName>
    <definedName name="제품표">[3]제품목록!$B$3:$D$17</definedName>
    <definedName name="주항목">[5]항목등록!$B$1:$K$1</definedName>
    <definedName name="총매출">#REF!</definedName>
    <definedName name="출석">#REF!</definedName>
    <definedName name="코드">[3]제품목록!$B$3:$B$17</definedName>
    <definedName name="평균비용">'[8]수출입 현황'!#REF!</definedName>
    <definedName name="평균순이익">'[8]수출입 현황'!#REF!</definedName>
    <definedName name="포장단위">#REF!</definedName>
    <definedName name="품목명">INDIRECT([7]매입매출관리!XFD1)</definedName>
    <definedName name="피벗범위">OFFSET([9]구성비율!$A$1,0,0,COUNTA([9]구성비율!$A:$A),7)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7" l="1"/>
  <c r="G30" i="7"/>
  <c r="G29" i="7"/>
  <c r="E38" i="6"/>
  <c r="E37" i="6"/>
  <c r="E36" i="6"/>
  <c r="E35" i="6"/>
  <c r="E34" i="6"/>
  <c r="E33" i="6"/>
  <c r="E32" i="6"/>
  <c r="H31" i="6"/>
  <c r="E31" i="6"/>
  <c r="E30" i="6"/>
  <c r="E29" i="6"/>
  <c r="E28" i="6"/>
  <c r="H27" i="6"/>
  <c r="E27" i="6"/>
  <c r="E26" i="6"/>
  <c r="E25" i="6"/>
  <c r="E24" i="6"/>
  <c r="H23" i="6"/>
  <c r="B13" i="6"/>
  <c r="B12" i="6"/>
  <c r="B11" i="6"/>
  <c r="B10" i="6"/>
  <c r="B9" i="6"/>
</calcChain>
</file>

<file path=xl/sharedStrings.xml><?xml version="1.0" encoding="utf-8"?>
<sst xmlns="http://schemas.openxmlformats.org/spreadsheetml/2006/main" count="273" uniqueCount="187">
  <si>
    <t>사원 승진 심사표</t>
    <phoneticPr fontId="14" type="noConversion"/>
  </si>
  <si>
    <t>No.</t>
    <phoneticPr fontId="14" type="noConversion"/>
  </si>
  <si>
    <t>성명</t>
    <phoneticPr fontId="14" type="noConversion"/>
  </si>
  <si>
    <t>근태점수</t>
    <phoneticPr fontId="14" type="noConversion"/>
  </si>
  <si>
    <t>실적점수</t>
    <phoneticPr fontId="14" type="noConversion"/>
  </si>
  <si>
    <t>연수점수</t>
    <phoneticPr fontId="14" type="noConversion"/>
  </si>
  <si>
    <t>승진여부</t>
    <phoneticPr fontId="14" type="noConversion"/>
  </si>
  <si>
    <t>비고</t>
    <phoneticPr fontId="6" type="noConversion"/>
  </si>
  <si>
    <t>비고</t>
    <phoneticPr fontId="14" type="noConversion"/>
  </si>
  <si>
    <t>유관순</t>
    <phoneticPr fontId="14" type="noConversion"/>
  </si>
  <si>
    <t>허난설헌</t>
    <phoneticPr fontId="14" type="noConversion"/>
  </si>
  <si>
    <t>신사임당</t>
    <phoneticPr fontId="14" type="noConversion"/>
  </si>
  <si>
    <t>이한음</t>
    <phoneticPr fontId="14" type="noConversion"/>
  </si>
  <si>
    <t>장영실</t>
    <phoneticPr fontId="14" type="noConversion"/>
  </si>
  <si>
    <t>제품별 판매현황</t>
    <phoneticPr fontId="6" type="noConversion"/>
  </si>
  <si>
    <t>제품번호</t>
    <phoneticPr fontId="6" type="noConversion"/>
  </si>
  <si>
    <t>상반기</t>
    <phoneticPr fontId="6" type="noConversion"/>
  </si>
  <si>
    <t>하반기</t>
    <phoneticPr fontId="6" type="noConversion"/>
  </si>
  <si>
    <t>실적합계</t>
    <phoneticPr fontId="6" type="noConversion"/>
  </si>
  <si>
    <t>제품A-001의 판매건수</t>
  </si>
  <si>
    <t>A-001</t>
    <phoneticPr fontId="6" type="noConversion"/>
  </si>
  <si>
    <t>제품A-002의 판매건수</t>
  </si>
  <si>
    <t>A-002</t>
  </si>
  <si>
    <t>제품A-003의 판매건수</t>
  </si>
  <si>
    <t>제품A-001의 판매합계</t>
  </si>
  <si>
    <t>제품A-002의 판매합계</t>
  </si>
  <si>
    <t>제품A-003의 판매합계</t>
  </si>
  <si>
    <t>제품A-001의 판매평균</t>
  </si>
  <si>
    <t>제품A-002의 판매평균</t>
  </si>
  <si>
    <t>A-003</t>
  </si>
  <si>
    <t>제품A-003의 판매평균</t>
  </si>
  <si>
    <t>A-003</t>
    <phoneticPr fontId="6" type="noConversion"/>
  </si>
  <si>
    <t>데이터베이스함수</t>
    <phoneticPr fontId="10" type="noConversion"/>
  </si>
  <si>
    <t>● DSUM/ DAVERAGE / DMAX / DMIN / DCOUNT</t>
    <phoneticPr fontId="6" type="noConversion"/>
  </si>
  <si>
    <t>DSUM</t>
    <phoneticPr fontId="6" type="noConversion"/>
  </si>
  <si>
    <r>
      <t xml:space="preserve">범위에서 조건을 만족하는 필드의 </t>
    </r>
    <r>
      <rPr>
        <sz val="11"/>
        <color rgb="FFFF0000"/>
        <rFont val="맑은 고딕"/>
        <family val="3"/>
        <charset val="129"/>
        <scheme val="minor"/>
      </rPr>
      <t>합계</t>
    </r>
    <r>
      <rPr>
        <sz val="11"/>
        <color theme="1"/>
        <rFont val="맑은 고딕"/>
        <family val="2"/>
        <charset val="129"/>
        <scheme val="minor"/>
      </rPr>
      <t>를 표시</t>
    </r>
    <phoneticPr fontId="6" type="noConversion"/>
  </si>
  <si>
    <t>DAVERAGE</t>
    <phoneticPr fontId="6" type="noConversion"/>
  </si>
  <si>
    <r>
      <t xml:space="preserve">범위에서 조건을 만족하는 필드의 </t>
    </r>
    <r>
      <rPr>
        <sz val="11"/>
        <color rgb="FFFF0000"/>
        <rFont val="맑은 고딕"/>
        <family val="3"/>
        <charset val="129"/>
        <scheme val="minor"/>
      </rPr>
      <t>평균</t>
    </r>
    <r>
      <rPr>
        <sz val="11"/>
        <color theme="1"/>
        <rFont val="맑은 고딕"/>
        <family val="2"/>
        <charset val="129"/>
        <scheme val="minor"/>
      </rPr>
      <t>을 표시</t>
    </r>
    <phoneticPr fontId="6" type="noConversion"/>
  </si>
  <si>
    <t>DMAX</t>
    <phoneticPr fontId="6" type="noConversion"/>
  </si>
  <si>
    <r>
      <t>범위에서 조건을 만족하는 필드의</t>
    </r>
    <r>
      <rPr>
        <sz val="11"/>
        <color rgb="FFFF0000"/>
        <rFont val="맑은 고딕"/>
        <family val="3"/>
        <charset val="129"/>
        <scheme val="minor"/>
      </rPr>
      <t xml:space="preserve"> 최대값</t>
    </r>
    <r>
      <rPr>
        <sz val="11"/>
        <color theme="1"/>
        <rFont val="맑은 고딕"/>
        <family val="2"/>
        <charset val="129"/>
        <scheme val="minor"/>
      </rPr>
      <t>을 표시</t>
    </r>
    <phoneticPr fontId="6" type="noConversion"/>
  </si>
  <si>
    <t>DMIN</t>
    <phoneticPr fontId="6" type="noConversion"/>
  </si>
  <si>
    <r>
      <t xml:space="preserve">범위에서 조건을 만족하는 필드의 </t>
    </r>
    <r>
      <rPr>
        <sz val="11"/>
        <color rgb="FFFF0000"/>
        <rFont val="맑은 고딕"/>
        <family val="3"/>
        <charset val="129"/>
        <scheme val="minor"/>
      </rPr>
      <t>최소값</t>
    </r>
    <r>
      <rPr>
        <sz val="11"/>
        <color theme="1"/>
        <rFont val="맑은 고딕"/>
        <family val="2"/>
        <charset val="129"/>
        <scheme val="minor"/>
      </rPr>
      <t>을 표시</t>
    </r>
    <phoneticPr fontId="6" type="noConversion"/>
  </si>
  <si>
    <t>DCOUNT</t>
    <phoneticPr fontId="6" type="noConversion"/>
  </si>
  <si>
    <r>
      <t xml:space="preserve">범위에서 조건을 만족하는 필드의 </t>
    </r>
    <r>
      <rPr>
        <sz val="11"/>
        <color rgb="FFFF0000"/>
        <rFont val="맑은 고딕"/>
        <family val="3"/>
        <charset val="129"/>
        <scheme val="minor"/>
      </rPr>
      <t>숫자데이터의 개수</t>
    </r>
    <r>
      <rPr>
        <sz val="11"/>
        <color theme="1"/>
        <rFont val="맑은 고딕"/>
        <family val="2"/>
        <charset val="129"/>
        <scheme val="minor"/>
      </rPr>
      <t>를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표시</t>
    </r>
    <phoneticPr fontId="6" type="noConversion"/>
  </si>
  <si>
    <t>DCOUNTA</t>
    <phoneticPr fontId="6" type="noConversion"/>
  </si>
  <si>
    <r>
      <t>범위에서 조건을 만족하는 필드의</t>
    </r>
    <r>
      <rPr>
        <sz val="11"/>
        <color rgb="FFFF0000"/>
        <rFont val="맑은 고딕"/>
        <family val="3"/>
        <charset val="129"/>
        <scheme val="minor"/>
      </rPr>
      <t xml:space="preserve"> 데이터 개수</t>
    </r>
    <r>
      <rPr>
        <sz val="11"/>
        <color theme="1"/>
        <rFont val="맑은 고딕"/>
        <family val="2"/>
        <charset val="129"/>
        <scheme val="minor"/>
      </rPr>
      <t>를 표시</t>
    </r>
    <phoneticPr fontId="6" type="noConversion"/>
  </si>
  <si>
    <t>=DSUM(범위,필드번호(열번호),조건범위)</t>
    <phoneticPr fontId="6" type="noConversion"/>
  </si>
  <si>
    <t>코드</t>
    <phoneticPr fontId="6" type="noConversion"/>
  </si>
  <si>
    <t>프로그램명</t>
    <phoneticPr fontId="6" type="noConversion"/>
  </si>
  <si>
    <t>수강
대상</t>
    <phoneticPr fontId="6" type="noConversion"/>
  </si>
  <si>
    <t>날짜</t>
    <phoneticPr fontId="6" type="noConversion"/>
  </si>
  <si>
    <t>신청
인원(명)</t>
    <phoneticPr fontId="6" type="noConversion"/>
  </si>
  <si>
    <t>수강료
(단위: 원)</t>
    <phoneticPr fontId="6" type="noConversion"/>
  </si>
  <si>
    <t>교육시수</t>
    <phoneticPr fontId="6" type="noConversion"/>
  </si>
  <si>
    <t>PS-P01</t>
  </si>
  <si>
    <t>엔테프라이즈 아키텍처</t>
    <phoneticPr fontId="18" type="noConversion"/>
  </si>
  <si>
    <t>일반인</t>
    <phoneticPr fontId="18" type="noConversion"/>
  </si>
  <si>
    <t>PS-A01</t>
  </si>
  <si>
    <t>미래의 직업</t>
    <phoneticPr fontId="18" type="noConversion"/>
  </si>
  <si>
    <t>대학생</t>
    <phoneticPr fontId="18" type="noConversion"/>
  </si>
  <si>
    <t>PS-P02</t>
  </si>
  <si>
    <t>효과적인 세무회계</t>
    <phoneticPr fontId="18" type="noConversion"/>
  </si>
  <si>
    <t>PS-H01</t>
  </si>
  <si>
    <t>효과적인 시간관리법</t>
    <phoneticPr fontId="18" type="noConversion"/>
  </si>
  <si>
    <t>중고생</t>
    <phoneticPr fontId="18" type="noConversion"/>
  </si>
  <si>
    <t>PS-A02</t>
  </si>
  <si>
    <t>실용독서법</t>
    <phoneticPr fontId="18" type="noConversion"/>
  </si>
  <si>
    <t>PS-A03</t>
  </si>
  <si>
    <t>경영 지도</t>
    <phoneticPr fontId="18" type="noConversion"/>
  </si>
  <si>
    <t>PS-P03</t>
  </si>
  <si>
    <t>목표관리방법</t>
    <phoneticPr fontId="18" type="noConversion"/>
  </si>
  <si>
    <t>PS-H02</t>
  </si>
  <si>
    <t>두뇌활용법</t>
    <phoneticPr fontId="18" type="noConversion"/>
  </si>
  <si>
    <t>1. 일반인 수강료의 합계 (DSUM)</t>
    <phoneticPr fontId="6" type="noConversion"/>
  </si>
  <si>
    <t>SUMIF</t>
    <phoneticPr fontId="6" type="noConversion"/>
  </si>
  <si>
    <t>2. 일반인 평균 수강료 (DAVERAGE)</t>
    <phoneticPr fontId="6" type="noConversion"/>
  </si>
  <si>
    <t>AVERAGEIF</t>
    <phoneticPr fontId="6" type="noConversion"/>
  </si>
  <si>
    <t>3. 일반인 수강료의 최대값 ( DMAX)</t>
    <phoneticPr fontId="6" type="noConversion"/>
  </si>
  <si>
    <t>4. 일반인 수강료의 최소값 (DMIN)</t>
    <phoneticPr fontId="6" type="noConversion"/>
  </si>
  <si>
    <t>5. 일반인 수강료의 개수 (DCOUNT)</t>
    <phoneticPr fontId="6" type="noConversion"/>
  </si>
  <si>
    <t>COUNTIF</t>
    <phoneticPr fontId="6" type="noConversion"/>
  </si>
  <si>
    <t>제품코드</t>
  </si>
  <si>
    <t>제품명</t>
  </si>
  <si>
    <t>개발사</t>
  </si>
  <si>
    <t>포맷</t>
  </si>
  <si>
    <t>가격
(단위:원)</t>
    <phoneticPr fontId="20" type="noConversion"/>
  </si>
  <si>
    <t>상반기
판매량</t>
    <phoneticPr fontId="20" type="noConversion"/>
  </si>
  <si>
    <t>하반기
판매량</t>
    <phoneticPr fontId="20" type="noConversion"/>
  </si>
  <si>
    <t>상반기 판매량
순위</t>
    <phoneticPr fontId="20" type="noConversion"/>
  </si>
  <si>
    <t>출시일</t>
    <phoneticPr fontId="20" type="noConversion"/>
  </si>
  <si>
    <t>SC-051105</t>
  </si>
  <si>
    <t>릴리 스토리</t>
    <phoneticPr fontId="20" type="noConversion"/>
  </si>
  <si>
    <t>소리아</t>
    <phoneticPr fontId="20" type="noConversion"/>
  </si>
  <si>
    <t>(1)</t>
    <phoneticPr fontId="6" type="noConversion"/>
  </si>
  <si>
    <t>(2)</t>
    <phoneticPr fontId="6" type="noConversion"/>
  </si>
  <si>
    <t>SC-060810</t>
  </si>
  <si>
    <t>파이널 판타지</t>
  </si>
  <si>
    <t>아람</t>
    <phoneticPr fontId="20" type="noConversion"/>
  </si>
  <si>
    <t>KA-050715</t>
  </si>
  <si>
    <t>아크 더 래드</t>
  </si>
  <si>
    <t>지성소프트</t>
    <phoneticPr fontId="20" type="noConversion"/>
  </si>
  <si>
    <t>SA-050825</t>
  </si>
  <si>
    <t>아소의 나라</t>
    <phoneticPr fontId="20" type="noConversion"/>
  </si>
  <si>
    <t>SC-060125</t>
  </si>
  <si>
    <t>좀비5</t>
    <phoneticPr fontId="20" type="noConversion"/>
  </si>
  <si>
    <t>PS-040615</t>
  </si>
  <si>
    <t>다나의 눈</t>
    <phoneticPr fontId="20" type="noConversion"/>
  </si>
  <si>
    <t>SA-050901</t>
  </si>
  <si>
    <t>제로2</t>
  </si>
  <si>
    <t>PS-060407</t>
  </si>
  <si>
    <t>잠수함</t>
  </si>
  <si>
    <t>아람 제품의 평균 가격</t>
    <phoneticPr fontId="20" type="noConversion"/>
  </si>
  <si>
    <t>(3)</t>
    <phoneticPr fontId="6" type="noConversion"/>
  </si>
  <si>
    <t>소리아 제품의 상반기 총 판매량</t>
    <phoneticPr fontId="20" type="noConversion"/>
  </si>
  <si>
    <t>(5)</t>
    <phoneticPr fontId="6" type="noConversion"/>
  </si>
  <si>
    <t>하반기 최대 판매량</t>
    <phoneticPr fontId="20" type="noConversion"/>
  </si>
  <si>
    <t>(4)</t>
    <phoneticPr fontId="6" type="noConversion"/>
  </si>
  <si>
    <t>제품명</t>
    <phoneticPr fontId="20" type="noConversion"/>
  </si>
  <si>
    <t>릴리 스토리</t>
  </si>
  <si>
    <t>가격(단위:원)</t>
    <phoneticPr fontId="20" type="noConversion"/>
  </si>
  <si>
    <t>(6)</t>
    <phoneticPr fontId="6" type="noConversion"/>
  </si>
  <si>
    <t>수강번호</t>
  </si>
  <si>
    <t>구분</t>
  </si>
  <si>
    <t>강좌명</t>
  </si>
  <si>
    <t>수강요일</t>
  </si>
  <si>
    <t>모집인원</t>
  </si>
  <si>
    <t>수강료
(분기)</t>
  </si>
  <si>
    <t>시작시간</t>
  </si>
  <si>
    <t>모집방법</t>
  </si>
  <si>
    <t>수강장소</t>
  </si>
  <si>
    <t>F2-01</t>
  </si>
  <si>
    <t>외국어</t>
  </si>
  <si>
    <t>일본어회화</t>
  </si>
  <si>
    <t>수</t>
  </si>
  <si>
    <t>(1)</t>
  </si>
  <si>
    <t>(2)</t>
  </si>
  <si>
    <t>A2-01</t>
  </si>
  <si>
    <t>예능</t>
  </si>
  <si>
    <t>사물놀이</t>
  </si>
  <si>
    <t>금</t>
  </si>
  <si>
    <t>A1-02</t>
  </si>
  <si>
    <t>한글서예</t>
  </si>
  <si>
    <t>월</t>
  </si>
  <si>
    <t>S2-01</t>
  </si>
  <si>
    <t>스포츠</t>
  </si>
  <si>
    <t>댄스스포츠</t>
  </si>
  <si>
    <t>화</t>
  </si>
  <si>
    <t>F3-02</t>
  </si>
  <si>
    <t>영어회화</t>
  </si>
  <si>
    <t>F2-03</t>
  </si>
  <si>
    <t>중국어</t>
  </si>
  <si>
    <t>A3-03</t>
  </si>
  <si>
    <t>성악</t>
  </si>
  <si>
    <t>S2-02</t>
  </si>
  <si>
    <t>생활요가</t>
  </si>
  <si>
    <t>수강요일이 '월'인 강좌수</t>
    <phoneticPr fontId="6" type="noConversion"/>
  </si>
  <si>
    <t>(3)</t>
  </si>
  <si>
    <t>수강료 평균</t>
  </si>
  <si>
    <t>(5)</t>
  </si>
  <si>
    <t>외국어 강좌 모집인원 합계</t>
  </si>
  <si>
    <t>(4)</t>
  </si>
  <si>
    <t>일본어회화</t>
    <phoneticPr fontId="6" type="noConversion"/>
  </si>
  <si>
    <t>수강료(분기)</t>
  </si>
  <si>
    <t>(6)</t>
  </si>
  <si>
    <t>위치</t>
    <phoneticPr fontId="6" type="noConversion"/>
  </si>
  <si>
    <t>성수기
요금</t>
    <phoneticPr fontId="6" type="noConversion"/>
  </si>
  <si>
    <t>비수기
요금</t>
    <phoneticPr fontId="6" type="noConversion"/>
  </si>
  <si>
    <t>숙박
인원</t>
    <phoneticPr fontId="6" type="noConversion"/>
  </si>
  <si>
    <t>객실수</t>
    <phoneticPr fontId="6" type="noConversion"/>
  </si>
  <si>
    <t>4월 주중
예약률</t>
    <phoneticPr fontId="6" type="noConversion"/>
  </si>
  <si>
    <t>비수기
요금 순위</t>
    <phoneticPr fontId="6" type="noConversion"/>
  </si>
  <si>
    <t>H001</t>
    <phoneticPr fontId="6" type="noConversion"/>
  </si>
  <si>
    <t>중문</t>
    <phoneticPr fontId="6" type="noConversion"/>
  </si>
  <si>
    <t>P002</t>
    <phoneticPr fontId="6" type="noConversion"/>
  </si>
  <si>
    <t>서귀포</t>
    <phoneticPr fontId="6" type="noConversion"/>
  </si>
  <si>
    <t>H002</t>
    <phoneticPr fontId="6" type="noConversion"/>
  </si>
  <si>
    <t>R001</t>
    <phoneticPr fontId="6" type="noConversion"/>
  </si>
  <si>
    <t>제주시</t>
    <phoneticPr fontId="6" type="noConversion"/>
  </si>
  <si>
    <t>H004</t>
    <phoneticPr fontId="6" type="noConversion"/>
  </si>
  <si>
    <t>P001</t>
    <phoneticPr fontId="6" type="noConversion"/>
  </si>
  <si>
    <t>R002</t>
    <phoneticPr fontId="6" type="noConversion"/>
  </si>
  <si>
    <t>성산</t>
    <phoneticPr fontId="6" type="noConversion"/>
  </si>
  <si>
    <t>P003</t>
    <phoneticPr fontId="6" type="noConversion"/>
  </si>
  <si>
    <t>성수기 요금이 30만원 이상인 개수</t>
    <phoneticPr fontId="6" type="noConversion"/>
  </si>
  <si>
    <t>4월 주중 예약률의 최소 예약률</t>
    <phoneticPr fontId="6" type="noConversion"/>
  </si>
  <si>
    <t>숙박인원이 2명인 성수기 요금의 평균</t>
    <phoneticPr fontId="6" type="noConversion"/>
  </si>
  <si>
    <t>비수기요금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</si>
</sst>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#,##0_);[Red]\(#,##0\)"/>
    <numFmt numFmtId="178" formatCode="#,##0_ "/>
    <numFmt numFmtId="179" formatCode="General\ &quot;H&quot;"/>
    <numFmt numFmtId="180" formatCode="General&quot;명&quot;"/>
    <numFmt numFmtId="181" formatCode="_(&quot;$&quot;* #,##0_);_(&quot;$&quot;* \(#,##0\);_(&quot;$&quot;* &quot;-&quot;_);_(@_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9" tint="-0.499984740745262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name val="돋움"/>
      <family val="3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1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0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0" fontId="9" fillId="0" borderId="0">
      <alignment vertical="center"/>
    </xf>
    <xf numFmtId="0" fontId="11" fillId="0" borderId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181" fontId="2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8" fillId="0" borderId="0" xfId="8"/>
    <xf numFmtId="0" fontId="12" fillId="0" borderId="0" xfId="7" applyFont="1">
      <alignment vertical="center"/>
    </xf>
    <xf numFmtId="0" fontId="13" fillId="0" borderId="0" xfId="7" applyFont="1">
      <alignment vertical="center"/>
    </xf>
    <xf numFmtId="0" fontId="13" fillId="3" borderId="8" xfId="7" applyFont="1" applyFill="1" applyBorder="1" applyAlignment="1">
      <alignment horizontal="center"/>
    </xf>
    <xf numFmtId="0" fontId="12" fillId="0" borderId="8" xfId="7" applyFont="1" applyBorder="1" applyAlignment="1">
      <alignment horizontal="center"/>
    </xf>
    <xf numFmtId="0" fontId="12" fillId="0" borderId="9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" fillId="0" borderId="0" xfId="13">
      <alignment vertical="center"/>
    </xf>
    <xf numFmtId="0" fontId="9" fillId="3" borderId="3" xfId="13" applyFont="1" applyFill="1" applyBorder="1" applyAlignment="1">
      <alignment horizontal="center" vertical="center"/>
    </xf>
    <xf numFmtId="0" fontId="1" fillId="0" borderId="3" xfId="13" applyBorder="1" applyAlignment="1">
      <alignment horizontal="center" vertical="center"/>
    </xf>
    <xf numFmtId="0" fontId="9" fillId="0" borderId="3" xfId="13" applyFont="1" applyBorder="1" applyAlignment="1">
      <alignment horizontal="center" vertical="center"/>
    </xf>
    <xf numFmtId="41" fontId="9" fillId="0" borderId="3" xfId="14" applyFont="1" applyBorder="1" applyAlignment="1">
      <alignment horizontal="center" vertical="center"/>
    </xf>
    <xf numFmtId="0" fontId="9" fillId="3" borderId="4" xfId="13" applyFont="1" applyFill="1" applyBorder="1" applyAlignment="1">
      <alignment horizontal="center" vertical="center"/>
    </xf>
    <xf numFmtId="41" fontId="9" fillId="0" borderId="3" xfId="13" applyNumberFormat="1" applyFont="1" applyBorder="1" applyAlignment="1">
      <alignment horizontal="center" vertical="center"/>
    </xf>
    <xf numFmtId="41" fontId="1" fillId="0" borderId="3" xfId="9" applyFont="1" applyBorder="1" applyAlignment="1">
      <alignment horizontal="center" vertical="center"/>
    </xf>
    <xf numFmtId="41" fontId="9" fillId="0" borderId="3" xfId="9" applyFont="1" applyBorder="1" applyAlignment="1">
      <alignment horizontal="center" vertical="center"/>
    </xf>
    <xf numFmtId="41" fontId="1" fillId="0" borderId="3" xfId="9" applyFont="1" applyBorder="1">
      <alignment vertical="center"/>
    </xf>
    <xf numFmtId="0" fontId="2" fillId="0" borderId="1" xfId="1">
      <alignment vertical="center"/>
    </xf>
    <xf numFmtId="0" fontId="3" fillId="0" borderId="0" xfId="2" applyBorder="1">
      <alignment vertical="center"/>
    </xf>
    <xf numFmtId="0" fontId="7" fillId="0" borderId="0" xfId="13" applyFont="1">
      <alignment vertical="center"/>
    </xf>
    <xf numFmtId="0" fontId="15" fillId="2" borderId="10" xfId="3" applyFont="1" applyBorder="1">
      <alignment vertical="center"/>
    </xf>
    <xf numFmtId="0" fontId="15" fillId="2" borderId="11" xfId="3" applyFont="1" applyBorder="1">
      <alignment vertical="center"/>
    </xf>
    <xf numFmtId="0" fontId="15" fillId="2" borderId="3" xfId="3" applyFont="1" applyBorder="1">
      <alignment vertical="center"/>
    </xf>
    <xf numFmtId="0" fontId="1" fillId="0" borderId="0" xfId="13" applyAlignment="1">
      <alignment horizontal="left" vertical="center"/>
    </xf>
    <xf numFmtId="0" fontId="1" fillId="0" borderId="0" xfId="13" quotePrefix="1" applyAlignment="1">
      <alignment horizontal="left" vertical="center"/>
    </xf>
    <xf numFmtId="0" fontId="4" fillId="4" borderId="3" xfId="13" applyFont="1" applyFill="1" applyBorder="1" applyAlignment="1">
      <alignment horizontal="center" vertical="center"/>
    </xf>
    <xf numFmtId="0" fontId="4" fillId="4" borderId="3" xfId="13" applyFont="1" applyFill="1" applyBorder="1" applyAlignment="1">
      <alignment horizontal="center" vertical="center" wrapText="1"/>
    </xf>
    <xf numFmtId="0" fontId="17" fillId="0" borderId="12" xfId="8" applyFont="1" applyBorder="1" applyAlignment="1">
      <alignment horizontal="center" vertical="center"/>
    </xf>
    <xf numFmtId="0" fontId="17" fillId="0" borderId="7" xfId="8" applyFont="1" applyBorder="1" applyAlignment="1">
      <alignment horizontal="center" vertical="center"/>
    </xf>
    <xf numFmtId="14" fontId="17" fillId="0" borderId="7" xfId="15" applyNumberFormat="1" applyFont="1" applyBorder="1" applyAlignment="1">
      <alignment horizontal="center" vertical="center"/>
    </xf>
    <xf numFmtId="178" fontId="17" fillId="0" borderId="7" xfId="15" applyNumberFormat="1" applyFont="1" applyBorder="1" applyAlignment="1">
      <alignment horizontal="right" vertical="center"/>
    </xf>
    <xf numFmtId="41" fontId="17" fillId="0" borderId="7" xfId="14" applyFont="1" applyFill="1" applyBorder="1" applyAlignment="1">
      <alignment horizontal="right" vertical="center"/>
    </xf>
    <xf numFmtId="179" fontId="17" fillId="0" borderId="7" xfId="8" applyNumberFormat="1" applyFont="1" applyBorder="1" applyAlignment="1">
      <alignment horizontal="right" vertical="center"/>
    </xf>
    <xf numFmtId="0" fontId="17" fillId="0" borderId="13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14" fontId="17" fillId="0" borderId="3" xfId="15" applyNumberFormat="1" applyFont="1" applyBorder="1" applyAlignment="1">
      <alignment horizontal="center" vertical="center"/>
    </xf>
    <xf numFmtId="178" fontId="17" fillId="0" borderId="3" xfId="15" applyNumberFormat="1" applyFont="1" applyBorder="1" applyAlignment="1">
      <alignment horizontal="right" vertical="center"/>
    </xf>
    <xf numFmtId="41" fontId="17" fillId="0" borderId="3" xfId="14" applyFont="1" applyFill="1" applyBorder="1" applyAlignment="1">
      <alignment horizontal="right" vertical="center"/>
    </xf>
    <xf numFmtId="179" fontId="17" fillId="0" borderId="3" xfId="8" applyNumberFormat="1" applyFont="1" applyBorder="1" applyAlignment="1">
      <alignment horizontal="right" vertical="center"/>
    </xf>
    <xf numFmtId="14" fontId="17" fillId="0" borderId="3" xfId="8" applyNumberFormat="1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15" xfId="8" applyFont="1" applyBorder="1" applyAlignment="1">
      <alignment horizontal="center" vertical="center"/>
    </xf>
    <xf numFmtId="14" fontId="17" fillId="0" borderId="15" xfId="15" applyNumberFormat="1" applyFont="1" applyBorder="1" applyAlignment="1">
      <alignment horizontal="center" vertical="center"/>
    </xf>
    <xf numFmtId="178" fontId="17" fillId="0" borderId="15" xfId="15" applyNumberFormat="1" applyFont="1" applyBorder="1" applyAlignment="1">
      <alignment horizontal="right" vertical="center"/>
    </xf>
    <xf numFmtId="41" fontId="17" fillId="0" borderId="15" xfId="14" applyFont="1" applyFill="1" applyBorder="1" applyAlignment="1">
      <alignment horizontal="right" vertical="center"/>
    </xf>
    <xf numFmtId="179" fontId="17" fillId="0" borderId="15" xfId="8" applyNumberFormat="1" applyFont="1" applyBorder="1" applyAlignment="1">
      <alignment horizontal="right" vertical="center"/>
    </xf>
    <xf numFmtId="0" fontId="1" fillId="5" borderId="3" xfId="13" applyFill="1" applyBorder="1">
      <alignment vertical="center"/>
    </xf>
    <xf numFmtId="0" fontId="1" fillId="0" borderId="3" xfId="13" applyBorder="1">
      <alignment vertical="center"/>
    </xf>
    <xf numFmtId="0" fontId="19" fillId="6" borderId="16" xfId="8" applyFont="1" applyFill="1" applyBorder="1" applyAlignment="1">
      <alignment horizontal="center" vertical="center"/>
    </xf>
    <xf numFmtId="0" fontId="19" fillId="6" borderId="17" xfId="8" applyFont="1" applyFill="1" applyBorder="1" applyAlignment="1">
      <alignment horizontal="center" vertical="center"/>
    </xf>
    <xf numFmtId="0" fontId="19" fillId="6" borderId="17" xfId="8" applyFont="1" applyFill="1" applyBorder="1" applyAlignment="1">
      <alignment horizontal="center" vertical="center" wrapText="1"/>
    </xf>
    <xf numFmtId="0" fontId="19" fillId="6" borderId="18" xfId="8" applyFont="1" applyFill="1" applyBorder="1" applyAlignment="1">
      <alignment horizontal="center" vertical="center" wrapText="1"/>
    </xf>
    <xf numFmtId="0" fontId="19" fillId="0" borderId="19" xfId="8" applyFont="1" applyBorder="1" applyAlignment="1">
      <alignment horizontal="center" vertical="center"/>
    </xf>
    <xf numFmtId="0" fontId="19" fillId="0" borderId="20" xfId="8" applyFont="1" applyBorder="1" applyAlignment="1">
      <alignment horizontal="center" vertical="center"/>
    </xf>
    <xf numFmtId="0" fontId="17" fillId="0" borderId="20" xfId="8" applyFont="1" applyBorder="1" applyAlignment="1">
      <alignment horizontal="center" vertical="center"/>
    </xf>
    <xf numFmtId="41" fontId="19" fillId="0" borderId="20" xfId="14" applyFont="1" applyBorder="1" applyAlignment="1">
      <alignment horizontal="center" vertical="center"/>
    </xf>
    <xf numFmtId="177" fontId="19" fillId="0" borderId="20" xfId="14" applyNumberFormat="1" applyFont="1" applyBorder="1" applyAlignment="1">
      <alignment horizontal="right" vertical="center"/>
    </xf>
    <xf numFmtId="177" fontId="19" fillId="0" borderId="20" xfId="10" applyNumberFormat="1" applyFont="1" applyBorder="1" applyAlignment="1">
      <alignment horizontal="right" vertical="center"/>
    </xf>
    <xf numFmtId="0" fontId="19" fillId="0" borderId="20" xfId="14" applyNumberFormat="1" applyFont="1" applyBorder="1" applyAlignment="1">
      <alignment horizontal="center" vertical="center"/>
    </xf>
    <xf numFmtId="0" fontId="19" fillId="0" borderId="21" xfId="8" applyFont="1" applyBorder="1" applyAlignment="1">
      <alignment horizontal="center" vertical="center"/>
    </xf>
    <xf numFmtId="0" fontId="19" fillId="0" borderId="13" xfId="8" applyFont="1" applyBorder="1" applyAlignment="1">
      <alignment horizontal="center" vertical="center"/>
    </xf>
    <xf numFmtId="0" fontId="19" fillId="0" borderId="3" xfId="8" applyFont="1" applyBorder="1" applyAlignment="1">
      <alignment horizontal="center" vertical="center"/>
    </xf>
    <xf numFmtId="41" fontId="19" fillId="0" borderId="3" xfId="14" applyFont="1" applyBorder="1" applyAlignment="1">
      <alignment horizontal="center" vertical="center"/>
    </xf>
    <xf numFmtId="177" fontId="19" fillId="0" borderId="3" xfId="14" applyNumberFormat="1" applyFont="1" applyBorder="1" applyAlignment="1">
      <alignment horizontal="right" vertical="center"/>
    </xf>
    <xf numFmtId="177" fontId="19" fillId="0" borderId="3" xfId="10" applyNumberFormat="1" applyFont="1" applyBorder="1" applyAlignment="1">
      <alignment horizontal="right" vertical="center"/>
    </xf>
    <xf numFmtId="0" fontId="19" fillId="0" borderId="3" xfId="14" applyNumberFormat="1" applyFont="1" applyBorder="1" applyAlignment="1">
      <alignment horizontal="center" vertical="center"/>
    </xf>
    <xf numFmtId="0" fontId="19" fillId="0" borderId="22" xfId="8" applyFont="1" applyBorder="1" applyAlignment="1">
      <alignment horizontal="center" vertical="center"/>
    </xf>
    <xf numFmtId="0" fontId="19" fillId="0" borderId="14" xfId="8" applyFont="1" applyBorder="1" applyAlignment="1">
      <alignment horizontal="center" vertical="center"/>
    </xf>
    <xf numFmtId="0" fontId="19" fillId="0" borderId="15" xfId="8" applyFont="1" applyBorder="1" applyAlignment="1">
      <alignment horizontal="center" vertical="center"/>
    </xf>
    <xf numFmtId="41" fontId="19" fillId="0" borderId="15" xfId="14" applyFont="1" applyBorder="1" applyAlignment="1">
      <alignment horizontal="center" vertical="center"/>
    </xf>
    <xf numFmtId="177" fontId="19" fillId="0" borderId="15" xfId="14" applyNumberFormat="1" applyFont="1" applyBorder="1" applyAlignment="1">
      <alignment horizontal="right" vertical="center"/>
    </xf>
    <xf numFmtId="177" fontId="19" fillId="0" borderId="15" xfId="10" applyNumberFormat="1" applyFont="1" applyBorder="1" applyAlignment="1">
      <alignment horizontal="right" vertical="center"/>
    </xf>
    <xf numFmtId="0" fontId="19" fillId="0" borderId="15" xfId="14" applyNumberFormat="1" applyFont="1" applyBorder="1" applyAlignment="1">
      <alignment horizontal="center" vertical="center"/>
    </xf>
    <xf numFmtId="0" fontId="19" fillId="0" borderId="23" xfId="8" applyFont="1" applyBorder="1" applyAlignment="1">
      <alignment horizontal="center" vertical="center"/>
    </xf>
    <xf numFmtId="0" fontId="19" fillId="0" borderId="7" xfId="14" applyNumberFormat="1" applyFont="1" applyBorder="1" applyAlignment="1">
      <alignment horizontal="center" vertical="center"/>
    </xf>
    <xf numFmtId="0" fontId="19" fillId="0" borderId="25" xfId="10" applyNumberFormat="1" applyFont="1" applyFill="1" applyBorder="1" applyAlignment="1">
      <alignment horizontal="center" vertical="center"/>
    </xf>
    <xf numFmtId="0" fontId="19" fillId="6" borderId="15" xfId="8" applyFont="1" applyFill="1" applyBorder="1" applyAlignment="1">
      <alignment horizontal="center" vertical="center"/>
    </xf>
    <xf numFmtId="0" fontId="19" fillId="6" borderId="27" xfId="13" applyFont="1" applyFill="1" applyBorder="1" applyAlignment="1">
      <alignment horizontal="center" vertical="center"/>
    </xf>
    <xf numFmtId="0" fontId="19" fillId="6" borderId="28" xfId="13" applyFont="1" applyFill="1" applyBorder="1" applyAlignment="1">
      <alignment horizontal="center" vertical="center"/>
    </xf>
    <xf numFmtId="0" fontId="19" fillId="6" borderId="28" xfId="13" applyFont="1" applyFill="1" applyBorder="1" applyAlignment="1">
      <alignment horizontal="center" vertical="center" wrapText="1"/>
    </xf>
    <xf numFmtId="0" fontId="19" fillId="6" borderId="29" xfId="13" applyFont="1" applyFill="1" applyBorder="1" applyAlignment="1">
      <alignment horizontal="center" vertical="center" wrapText="1"/>
    </xf>
    <xf numFmtId="0" fontId="19" fillId="0" borderId="19" xfId="13" applyFont="1" applyBorder="1" applyAlignment="1">
      <alignment horizontal="center" vertical="center"/>
    </xf>
    <xf numFmtId="0" fontId="19" fillId="0" borderId="20" xfId="13" applyFont="1" applyBorder="1" applyAlignment="1">
      <alignment horizontal="center" vertical="center"/>
    </xf>
    <xf numFmtId="180" fontId="19" fillId="0" borderId="20" xfId="14" applyNumberFormat="1" applyFont="1" applyBorder="1" applyAlignment="1">
      <alignment horizontal="right" vertical="center"/>
    </xf>
    <xf numFmtId="20" fontId="19" fillId="0" borderId="20" xfId="10" applyNumberFormat="1" applyFont="1" applyBorder="1" applyAlignment="1">
      <alignment horizontal="center" vertical="center"/>
    </xf>
    <xf numFmtId="0" fontId="17" fillId="0" borderId="20" xfId="15" applyNumberFormat="1" applyFont="1" applyBorder="1" applyAlignment="1">
      <alignment horizontal="center" vertical="center"/>
    </xf>
    <xf numFmtId="0" fontId="17" fillId="0" borderId="21" xfId="15" applyNumberFormat="1" applyFont="1" applyFill="1" applyBorder="1" applyAlignment="1">
      <alignment horizontal="center" vertical="center"/>
    </xf>
    <xf numFmtId="0" fontId="19" fillId="0" borderId="13" xfId="13" applyFont="1" applyBorder="1" applyAlignment="1">
      <alignment horizontal="center" vertical="center"/>
    </xf>
    <xf numFmtId="0" fontId="19" fillId="0" borderId="3" xfId="13" applyFont="1" applyBorder="1" applyAlignment="1">
      <alignment horizontal="center" vertical="center"/>
    </xf>
    <xf numFmtId="180" fontId="19" fillId="0" borderId="3" xfId="14" applyNumberFormat="1" applyFont="1" applyBorder="1" applyAlignment="1">
      <alignment horizontal="right" vertical="center"/>
    </xf>
    <xf numFmtId="20" fontId="19" fillId="0" borderId="3" xfId="10" applyNumberFormat="1" applyFont="1" applyBorder="1" applyAlignment="1">
      <alignment horizontal="center" vertical="center"/>
    </xf>
    <xf numFmtId="0" fontId="17" fillId="0" borderId="3" xfId="15" applyNumberFormat="1" applyFont="1" applyBorder="1" applyAlignment="1">
      <alignment horizontal="center" vertical="center"/>
    </xf>
    <xf numFmtId="0" fontId="17" fillId="0" borderId="22" xfId="15" applyNumberFormat="1" applyFont="1" applyFill="1" applyBorder="1" applyAlignment="1">
      <alignment horizontal="center" vertical="center"/>
    </xf>
    <xf numFmtId="0" fontId="19" fillId="0" borderId="14" xfId="13" applyFont="1" applyBorder="1" applyAlignment="1">
      <alignment horizontal="center" vertical="center"/>
    </xf>
    <xf numFmtId="0" fontId="19" fillId="0" borderId="15" xfId="13" applyFont="1" applyBorder="1" applyAlignment="1">
      <alignment horizontal="center" vertical="center"/>
    </xf>
    <xf numFmtId="180" fontId="19" fillId="0" borderId="15" xfId="14" applyNumberFormat="1" applyFont="1" applyBorder="1" applyAlignment="1">
      <alignment horizontal="right" vertical="center"/>
    </xf>
    <xf numFmtId="20" fontId="19" fillId="0" borderId="15" xfId="10" applyNumberFormat="1" applyFont="1" applyBorder="1" applyAlignment="1">
      <alignment horizontal="center" vertical="center"/>
    </xf>
    <xf numFmtId="0" fontId="17" fillId="0" borderId="15" xfId="15" applyNumberFormat="1" applyFont="1" applyBorder="1" applyAlignment="1">
      <alignment horizontal="center" vertical="center"/>
    </xf>
    <xf numFmtId="0" fontId="17" fillId="0" borderId="23" xfId="15" applyNumberFormat="1" applyFont="1" applyFill="1" applyBorder="1" applyAlignment="1">
      <alignment horizontal="center" vertical="center"/>
    </xf>
    <xf numFmtId="0" fontId="17" fillId="0" borderId="20" xfId="16" applyNumberFormat="1" applyFont="1" applyBorder="1" applyAlignment="1">
      <alignment horizontal="center" vertical="center"/>
    </xf>
    <xf numFmtId="0" fontId="17" fillId="0" borderId="21" xfId="6" applyFont="1" applyBorder="1" applyAlignment="1">
      <alignment horizontal="center" vertical="center"/>
    </xf>
    <xf numFmtId="41" fontId="8" fillId="0" borderId="0" xfId="8" applyNumberFormat="1"/>
    <xf numFmtId="0" fontId="19" fillId="6" borderId="15" xfId="13" applyFont="1" applyFill="1" applyBorder="1" applyAlignment="1">
      <alignment horizontal="center" vertical="center"/>
    </xf>
    <xf numFmtId="0" fontId="17" fillId="0" borderId="23" xfId="15" applyNumberFormat="1" applyFont="1" applyBorder="1" applyAlignment="1">
      <alignment horizontal="center" vertical="center"/>
    </xf>
    <xf numFmtId="0" fontId="19" fillId="5" borderId="16" xfId="8" applyFont="1" applyFill="1" applyBorder="1" applyAlignment="1">
      <alignment horizontal="center" vertical="center"/>
    </xf>
    <xf numFmtId="0" fontId="19" fillId="5" borderId="17" xfId="8" applyFont="1" applyFill="1" applyBorder="1" applyAlignment="1">
      <alignment horizontal="center" vertical="center"/>
    </xf>
    <xf numFmtId="0" fontId="19" fillId="5" borderId="17" xfId="8" applyFont="1" applyFill="1" applyBorder="1" applyAlignment="1">
      <alignment horizontal="center" vertical="center" wrapText="1"/>
    </xf>
    <xf numFmtId="0" fontId="19" fillId="5" borderId="18" xfId="8" applyFont="1" applyFill="1" applyBorder="1" applyAlignment="1">
      <alignment horizontal="center" vertical="center"/>
    </xf>
    <xf numFmtId="42" fontId="19" fillId="0" borderId="20" xfId="14" applyNumberFormat="1" applyFont="1" applyBorder="1" applyAlignment="1">
      <alignment horizontal="center" vertical="center"/>
    </xf>
    <xf numFmtId="176" fontId="19" fillId="0" borderId="20" xfId="17" applyNumberFormat="1" applyFont="1" applyBorder="1" applyAlignment="1">
      <alignment horizontal="center" vertical="center"/>
    </xf>
    <xf numFmtId="42" fontId="19" fillId="0" borderId="3" xfId="14" applyNumberFormat="1" applyFont="1" applyBorder="1" applyAlignment="1">
      <alignment horizontal="center" vertical="center"/>
    </xf>
    <xf numFmtId="176" fontId="19" fillId="0" borderId="3" xfId="17" applyNumberFormat="1" applyFont="1" applyBorder="1" applyAlignment="1">
      <alignment horizontal="center" vertical="center"/>
    </xf>
    <xf numFmtId="42" fontId="19" fillId="0" borderId="15" xfId="14" applyNumberFormat="1" applyFont="1" applyBorder="1" applyAlignment="1">
      <alignment horizontal="center" vertical="center"/>
    </xf>
    <xf numFmtId="176" fontId="19" fillId="0" borderId="15" xfId="17" applyNumberFormat="1" applyFont="1" applyBorder="1" applyAlignment="1">
      <alignment horizontal="center" vertical="center"/>
    </xf>
    <xf numFmtId="0" fontId="19" fillId="0" borderId="7" xfId="8" applyFont="1" applyBorder="1" applyAlignment="1">
      <alignment horizontal="center" vertical="center"/>
    </xf>
    <xf numFmtId="0" fontId="19" fillId="0" borderId="25" xfId="8" applyFont="1" applyBorder="1" applyAlignment="1">
      <alignment horizontal="center" vertical="center"/>
    </xf>
    <xf numFmtId="0" fontId="19" fillId="5" borderId="15" xfId="8" applyFont="1" applyFill="1" applyBorder="1" applyAlignment="1">
      <alignment horizontal="center" vertical="center"/>
    </xf>
    <xf numFmtId="176" fontId="8" fillId="0" borderId="0" xfId="8" applyNumberFormat="1"/>
    <xf numFmtId="0" fontId="9" fillId="3" borderId="4" xfId="13" applyFont="1" applyFill="1" applyBorder="1" applyAlignment="1">
      <alignment horizontal="center" vertical="center"/>
    </xf>
    <xf numFmtId="0" fontId="9" fillId="3" borderId="6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horizontal="center" vertical="center"/>
    </xf>
    <xf numFmtId="0" fontId="1" fillId="0" borderId="3" xfId="13" applyBorder="1" applyAlignment="1">
      <alignment horizontal="left" vertical="center"/>
    </xf>
    <xf numFmtId="0" fontId="19" fillId="0" borderId="12" xfId="8" applyFont="1" applyBorder="1" applyAlignment="1">
      <alignment horizontal="center" vertical="center"/>
    </xf>
    <xf numFmtId="0" fontId="19" fillId="0" borderId="7" xfId="8" applyFont="1" applyBorder="1" applyAlignment="1">
      <alignment horizontal="center" vertical="center"/>
    </xf>
    <xf numFmtId="0" fontId="19" fillId="0" borderId="24" xfId="8" applyFont="1" applyBorder="1" applyAlignment="1">
      <alignment horizontal="center" vertical="center"/>
    </xf>
    <xf numFmtId="0" fontId="19" fillId="0" borderId="26" xfId="8" applyFont="1" applyBorder="1" applyAlignment="1">
      <alignment horizontal="center" vertical="center"/>
    </xf>
    <xf numFmtId="0" fontId="19" fillId="0" borderId="14" xfId="8" applyFont="1" applyBorder="1" applyAlignment="1">
      <alignment horizontal="center" vertical="center"/>
    </xf>
    <xf numFmtId="0" fontId="19" fillId="0" borderId="15" xfId="8" applyFont="1" applyBorder="1" applyAlignment="1">
      <alignment horizontal="center" vertical="center"/>
    </xf>
    <xf numFmtId="0" fontId="19" fillId="0" borderId="19" xfId="13" applyFont="1" applyBorder="1" applyAlignment="1">
      <alignment horizontal="center" vertical="center"/>
    </xf>
    <xf numFmtId="0" fontId="19" fillId="0" borderId="20" xfId="13" applyFont="1" applyBorder="1" applyAlignment="1">
      <alignment horizontal="center" vertical="center"/>
    </xf>
    <xf numFmtId="0" fontId="19" fillId="0" borderId="30" xfId="13" applyFont="1" applyBorder="1" applyAlignment="1">
      <alignment horizontal="center" vertical="center"/>
    </xf>
    <xf numFmtId="0" fontId="19" fillId="0" borderId="26" xfId="13" applyFont="1" applyBorder="1" applyAlignment="1">
      <alignment horizontal="center" vertical="center"/>
    </xf>
    <xf numFmtId="0" fontId="19" fillId="0" borderId="14" xfId="13" applyFont="1" applyBorder="1" applyAlignment="1">
      <alignment horizontal="center" vertical="center"/>
    </xf>
    <xf numFmtId="0" fontId="19" fillId="0" borderId="15" xfId="13" applyFont="1" applyBorder="1" applyAlignment="1">
      <alignment horizontal="center" vertical="center"/>
    </xf>
    <xf numFmtId="0" fontId="19" fillId="0" borderId="30" xfId="8" applyFont="1" applyBorder="1" applyAlignment="1">
      <alignment horizontal="center" vertical="center"/>
    </xf>
  </cellXfs>
  <cellStyles count="20">
    <cellStyle name="강조색1" xfId="3" builtinId="29"/>
    <cellStyle name="백분율 2" xfId="10" xr:uid="{C119C5C1-B28C-44F2-9795-08F8B9EBB45C}"/>
    <cellStyle name="백분율 3" xfId="16" xr:uid="{B028C831-E035-485D-9084-6766EA0AA869}"/>
    <cellStyle name="백분율 4" xfId="17" xr:uid="{EC9C30D3-D6ED-401D-A49F-710D14033470}"/>
    <cellStyle name="쉼표 [0] 2 2 2" xfId="19" xr:uid="{52C46B25-3EF0-41AA-9511-0BB5CFE668F3}"/>
    <cellStyle name="쉼표 [0] 2 3" xfId="14" xr:uid="{535C733D-D8D2-47A7-AACE-23C210FB57EF}"/>
    <cellStyle name="쉼표 [0] 2 4" xfId="9" xr:uid="{336D26C1-5E09-4A5A-9098-06CD8A73319F}"/>
    <cellStyle name="쉼표 [0] 6" xfId="12" xr:uid="{2F6A00C7-9C69-42A3-888B-1AF7783812EF}"/>
    <cellStyle name="제목 1" xfId="1" builtinId="16"/>
    <cellStyle name="제목 2" xfId="2" builtinId="17"/>
    <cellStyle name="통화 [0] 2" xfId="15" xr:uid="{1E47063C-D01D-4761-84F5-9A54413AC9F9}"/>
    <cellStyle name="통화 [0] 3" xfId="18" xr:uid="{DE13D4FB-896E-4D0B-9654-683C6B9E0DD5}"/>
    <cellStyle name="표준" xfId="0" builtinId="0"/>
    <cellStyle name="표준 2 2 2" xfId="7" xr:uid="{5BC986DD-F30D-4692-854E-8D9FDDF44FA9}"/>
    <cellStyle name="표준 2 3" xfId="13" xr:uid="{A74F19BD-E074-4D8C-802C-BDEAB9689CFB}"/>
    <cellStyle name="표준 2 4" xfId="8" xr:uid="{14C8B7A4-E5F9-497C-A4E4-D48754780CA9}"/>
    <cellStyle name="표준 3 2 2" xfId="6" xr:uid="{A5A80B5E-6C5D-4D5C-8F68-819817C8CFEC}"/>
    <cellStyle name="표준 3 3" xfId="5" xr:uid="{A311F672-BDFE-4892-9A73-28F91D7F0A76}"/>
    <cellStyle name="표준 4 3" xfId="11" xr:uid="{B64E952B-AC26-47E2-BB53-89CB1A375424}"/>
    <cellStyle name="표준 8" xfId="4" xr:uid="{AAE617D0-392E-4F0E-B994-ADD5F32B7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1760220</xdr:colOff>
      <xdr:row>5</xdr:row>
      <xdr:rowOff>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620A63D9-DB8E-4182-9B33-F28F82C7E687}"/>
            </a:ext>
          </a:extLst>
        </xdr:cNvPr>
        <xdr:cNvSpPr/>
      </xdr:nvSpPr>
      <xdr:spPr>
        <a:xfrm>
          <a:off x="152400" y="0"/>
          <a:ext cx="8679180" cy="110490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ko-KR" sz="1050">
              <a:solidFill>
                <a:schemeClr val="tx1"/>
              </a:solidFill>
            </a:rPr>
            <a:t>AND, OR </a:t>
          </a:r>
          <a:r>
            <a:rPr lang="ko-KR" altLang="en-US" sz="1050">
              <a:solidFill>
                <a:schemeClr val="tx1"/>
              </a:solidFill>
            </a:rPr>
            <a:t>함수의 이해</a:t>
          </a:r>
          <a:endParaRPr lang="en-US" altLang="ko-KR" sz="1050">
            <a:solidFill>
              <a:schemeClr val="tx1"/>
            </a:solidFill>
          </a:endParaRPr>
        </a:p>
        <a:p>
          <a:pPr algn="l"/>
          <a:r>
            <a:rPr lang="en-US" altLang="ko-KR" sz="1050">
              <a:solidFill>
                <a:schemeClr val="tx1"/>
              </a:solidFill>
            </a:rPr>
            <a:t>1. '</a:t>
          </a:r>
          <a:r>
            <a:rPr lang="ko-KR" altLang="en-US" sz="1050">
              <a:solidFill>
                <a:schemeClr val="tx1"/>
              </a:solidFill>
            </a:rPr>
            <a:t>승진여부</a:t>
          </a:r>
          <a:r>
            <a:rPr lang="en-US" altLang="ko-KR" sz="1050">
              <a:solidFill>
                <a:schemeClr val="tx1"/>
              </a:solidFill>
            </a:rPr>
            <a:t>'</a:t>
          </a:r>
          <a:r>
            <a:rPr lang="ko-KR" altLang="en-US" sz="1050">
              <a:solidFill>
                <a:schemeClr val="tx1"/>
              </a:solidFill>
            </a:rPr>
            <a:t>필드에</a:t>
          </a:r>
          <a:r>
            <a:rPr lang="ko-KR" altLang="en-US" sz="1050" baseline="0">
              <a:solidFill>
                <a:schemeClr val="tx1"/>
              </a:solidFill>
            </a:rPr>
            <a:t>  각 점수가 모두 </a:t>
          </a:r>
          <a:r>
            <a:rPr lang="en-US" altLang="ko-KR" sz="1050" baseline="0">
              <a:solidFill>
                <a:schemeClr val="tx1"/>
              </a:solidFill>
            </a:rPr>
            <a:t>70</a:t>
          </a:r>
          <a:r>
            <a:rPr lang="ko-KR" altLang="en-US" sz="1050" baseline="0">
              <a:solidFill>
                <a:schemeClr val="tx1"/>
              </a:solidFill>
            </a:rPr>
            <a:t>점 이상이면 </a:t>
          </a:r>
          <a:r>
            <a:rPr lang="en-US" altLang="ko-KR" sz="1050" baseline="0">
              <a:solidFill>
                <a:schemeClr val="tx1"/>
              </a:solidFill>
            </a:rPr>
            <a:t>'</a:t>
          </a:r>
          <a:r>
            <a:rPr lang="ko-KR" altLang="en-US" sz="1050" baseline="0">
              <a:solidFill>
                <a:schemeClr val="tx1"/>
              </a:solidFill>
            </a:rPr>
            <a:t>승진</a:t>
          </a:r>
          <a:r>
            <a:rPr lang="en-US" altLang="ko-KR" sz="1050" baseline="0">
              <a:solidFill>
                <a:schemeClr val="tx1"/>
              </a:solidFill>
            </a:rPr>
            <a:t>'</a:t>
          </a:r>
          <a:r>
            <a:rPr lang="ko-KR" altLang="en-US" sz="1050" baseline="0">
              <a:solidFill>
                <a:schemeClr val="tx1"/>
              </a:solidFill>
            </a:rPr>
            <a:t>이라 표시하고</a:t>
          </a:r>
          <a:r>
            <a:rPr lang="en-US" altLang="ko-KR" sz="1050" baseline="0">
              <a:solidFill>
                <a:schemeClr val="tx1"/>
              </a:solidFill>
            </a:rPr>
            <a:t>, </a:t>
          </a:r>
          <a:r>
            <a:rPr lang="ko-KR" altLang="en-US" sz="1050" baseline="0">
              <a:solidFill>
                <a:schemeClr val="tx1"/>
              </a:solidFill>
            </a:rPr>
            <a:t>나머지는 공백으로 표시하세요</a:t>
          </a:r>
          <a:r>
            <a:rPr lang="en-US" altLang="ko-KR" sz="1050" baseline="0">
              <a:solidFill>
                <a:schemeClr val="tx1"/>
              </a:solidFill>
            </a:rPr>
            <a:t>.</a:t>
          </a:r>
          <a:endParaRPr lang="en-US" altLang="ko-KR" sz="1050">
            <a:solidFill>
              <a:schemeClr val="tx1"/>
            </a:solidFill>
          </a:endParaRPr>
        </a:p>
        <a:p>
          <a:pPr algn="l"/>
          <a:r>
            <a:rPr lang="en-US" altLang="ko-KR" sz="1050">
              <a:solidFill>
                <a:schemeClr val="tx1"/>
              </a:solidFill>
            </a:rPr>
            <a:t>2. '</a:t>
          </a:r>
          <a:r>
            <a:rPr lang="ko-KR" altLang="en-US" sz="1050">
              <a:solidFill>
                <a:schemeClr val="tx1"/>
              </a:solidFill>
            </a:rPr>
            <a:t>비고</a:t>
          </a:r>
          <a:r>
            <a:rPr lang="en-US" altLang="ko-KR" sz="1050">
              <a:solidFill>
                <a:schemeClr val="tx1"/>
              </a:solidFill>
            </a:rPr>
            <a:t>'</a:t>
          </a:r>
          <a:r>
            <a:rPr lang="ko-KR" altLang="en-US" sz="1050">
              <a:solidFill>
                <a:schemeClr val="tx1"/>
              </a:solidFill>
            </a:rPr>
            <a:t>필드에 각 점수 중 한 과목이라도 </a:t>
          </a:r>
          <a:r>
            <a:rPr lang="en-US" altLang="ko-KR" sz="1050">
              <a:solidFill>
                <a:schemeClr val="tx1"/>
              </a:solidFill>
            </a:rPr>
            <a:t>95</a:t>
          </a:r>
          <a:r>
            <a:rPr lang="ko-KR" altLang="en-US" sz="1050">
              <a:solidFill>
                <a:schemeClr val="tx1"/>
              </a:solidFill>
            </a:rPr>
            <a:t>점 이상이면 </a:t>
          </a:r>
          <a:r>
            <a:rPr lang="en-US" altLang="ko-KR" sz="1050">
              <a:solidFill>
                <a:schemeClr val="tx1"/>
              </a:solidFill>
            </a:rPr>
            <a:t>'</a:t>
          </a:r>
          <a:r>
            <a:rPr lang="ko-KR" altLang="en-US" sz="1050">
              <a:solidFill>
                <a:schemeClr val="tx1"/>
              </a:solidFill>
            </a:rPr>
            <a:t>사내 강사 후보</a:t>
          </a:r>
          <a:r>
            <a:rPr lang="en-US" altLang="ko-KR" sz="1050">
              <a:solidFill>
                <a:schemeClr val="tx1"/>
              </a:solidFill>
            </a:rPr>
            <a:t>'</a:t>
          </a:r>
          <a:r>
            <a:rPr lang="ko-KR" altLang="en-US" sz="1050">
              <a:solidFill>
                <a:schemeClr val="tx1"/>
              </a:solidFill>
            </a:rPr>
            <a:t>이라 표시하고</a:t>
          </a:r>
          <a:r>
            <a:rPr lang="en-US" altLang="ko-KR" sz="1050">
              <a:solidFill>
                <a:schemeClr val="tx1"/>
              </a:solidFill>
            </a:rPr>
            <a:t>, </a:t>
          </a:r>
          <a:r>
            <a:rPr lang="ko-KR" altLang="en-US" sz="1050">
              <a:solidFill>
                <a:schemeClr val="tx1"/>
              </a:solidFill>
            </a:rPr>
            <a:t>나머지는 공백으로 표시하세요</a:t>
          </a:r>
          <a:r>
            <a:rPr lang="en-US" altLang="ko-KR" sz="1050">
              <a:solidFill>
                <a:schemeClr val="tx1"/>
              </a:solidFill>
            </a:rPr>
            <a:t>.</a:t>
          </a:r>
        </a:p>
        <a:p>
          <a:pPr algn="l"/>
          <a:r>
            <a:rPr lang="en-US" altLang="ko-KR" sz="1050">
              <a:solidFill>
                <a:schemeClr val="tx1"/>
              </a:solidFill>
            </a:rPr>
            <a:t>3. '</a:t>
          </a:r>
          <a:r>
            <a:rPr lang="ko-KR" altLang="en-US" sz="1050">
              <a:solidFill>
                <a:schemeClr val="tx1"/>
              </a:solidFill>
            </a:rPr>
            <a:t>성명</a:t>
          </a:r>
          <a:r>
            <a:rPr lang="en-US" altLang="ko-KR" sz="1050">
              <a:solidFill>
                <a:schemeClr val="tx1"/>
              </a:solidFill>
            </a:rPr>
            <a:t>'</a:t>
          </a:r>
          <a:r>
            <a:rPr lang="ko-KR" altLang="en-US" sz="1050">
              <a:solidFill>
                <a:schemeClr val="tx1"/>
              </a:solidFill>
            </a:rPr>
            <a:t>필드에 내용이 입력되면 자동으로 </a:t>
          </a:r>
          <a:r>
            <a:rPr lang="en-US" altLang="ko-KR" sz="1050">
              <a:solidFill>
                <a:schemeClr val="tx1"/>
              </a:solidFill>
            </a:rPr>
            <a:t>'No.'</a:t>
          </a:r>
          <a:r>
            <a:rPr lang="ko-KR" altLang="en-US" sz="1050">
              <a:solidFill>
                <a:schemeClr val="tx1"/>
              </a:solidFill>
            </a:rPr>
            <a:t>필드에 순번이 입력되도록 </a:t>
          </a:r>
          <a:r>
            <a:rPr lang="en-US" altLang="ko-KR" sz="1050">
              <a:solidFill>
                <a:schemeClr val="tx1"/>
              </a:solidFill>
            </a:rPr>
            <a:t>IF,</a:t>
          </a:r>
          <a:r>
            <a:rPr lang="en-US" altLang="ko-KR" sz="1050" baseline="0">
              <a:solidFill>
                <a:schemeClr val="tx1"/>
              </a:solidFill>
            </a:rPr>
            <a:t> Row</a:t>
          </a:r>
          <a:r>
            <a:rPr lang="ko-KR" altLang="en-US" sz="1050" baseline="0">
              <a:solidFill>
                <a:schemeClr val="tx1"/>
              </a:solidFill>
            </a:rPr>
            <a:t>함수를 이용한 식을 작성하세요</a:t>
          </a:r>
          <a:r>
            <a:rPr lang="en-US" altLang="ko-KR" sz="1050" baseline="0">
              <a:solidFill>
                <a:schemeClr val="tx1"/>
              </a:solidFill>
            </a:rPr>
            <a:t>.</a:t>
          </a:r>
          <a:endParaRPr lang="en-US" altLang="ko-KR" sz="105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15240</xdr:colOff>
      <xdr:row>15</xdr:row>
      <xdr:rowOff>0</xdr:rowOff>
    </xdr:from>
    <xdr:to>
      <xdr:col>7</xdr:col>
      <xdr:colOff>205740</xdr:colOff>
      <xdr:row>19</xdr:row>
      <xdr:rowOff>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733284D3-0443-4F10-9CC9-1698E1202EE8}"/>
            </a:ext>
          </a:extLst>
        </xdr:cNvPr>
        <xdr:cNvSpPr/>
      </xdr:nvSpPr>
      <xdr:spPr>
        <a:xfrm>
          <a:off x="167640" y="3314700"/>
          <a:ext cx="7109460" cy="88392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50">
              <a:solidFill>
                <a:schemeClr val="tx1"/>
              </a:solidFill>
            </a:rPr>
            <a:t>조건부계산 함수</a:t>
          </a:r>
          <a:endParaRPr lang="en-US" altLang="ko-KR" sz="1050">
            <a:solidFill>
              <a:schemeClr val="tx1"/>
            </a:solidFill>
          </a:endParaRPr>
        </a:p>
        <a:p>
          <a:pPr algn="l"/>
          <a:r>
            <a:rPr lang="en-US" altLang="ko-KR" sz="1050">
              <a:solidFill>
                <a:schemeClr val="tx1"/>
              </a:solidFill>
            </a:rPr>
            <a:t>1. </a:t>
          </a:r>
          <a:r>
            <a:rPr lang="ko-KR" altLang="en-US" sz="1050">
              <a:solidFill>
                <a:schemeClr val="tx1"/>
              </a:solidFill>
            </a:rPr>
            <a:t>제품번호별 판매 건수</a:t>
          </a:r>
          <a:r>
            <a:rPr lang="en-US" altLang="ko-KR" sz="1050">
              <a:solidFill>
                <a:schemeClr val="tx1"/>
              </a:solidFill>
            </a:rPr>
            <a:t>, </a:t>
          </a:r>
          <a:r>
            <a:rPr lang="ko-KR" altLang="en-US" sz="1050">
              <a:solidFill>
                <a:schemeClr val="tx1"/>
              </a:solidFill>
            </a:rPr>
            <a:t>합계</a:t>
          </a:r>
          <a:r>
            <a:rPr lang="en-US" altLang="ko-KR" sz="1050">
              <a:solidFill>
                <a:schemeClr val="tx1"/>
              </a:solidFill>
            </a:rPr>
            <a:t>, </a:t>
          </a:r>
          <a:r>
            <a:rPr lang="ko-KR" altLang="en-US" sz="1050">
              <a:solidFill>
                <a:schemeClr val="tx1"/>
              </a:solidFill>
            </a:rPr>
            <a:t>평균을 구합니다</a:t>
          </a:r>
          <a:r>
            <a:rPr lang="en-US" altLang="ko-KR" sz="1050">
              <a:solidFill>
                <a:schemeClr val="tx1"/>
              </a:solidFill>
            </a:rPr>
            <a:t>.</a:t>
          </a:r>
        </a:p>
        <a:p>
          <a:pPr algn="l"/>
          <a:r>
            <a:rPr lang="en-US" altLang="ko-KR" sz="1050" baseline="0">
              <a:solidFill>
                <a:schemeClr val="tx1"/>
              </a:solidFill>
            </a:rPr>
            <a:t>2. </a:t>
          </a:r>
          <a:r>
            <a:rPr lang="ko-KR" altLang="en-US" sz="1050" baseline="0">
              <a:solidFill>
                <a:schemeClr val="tx1"/>
              </a:solidFill>
            </a:rPr>
            <a:t>조건부 계산결과 표의 조건명에 모두 공백</a:t>
          </a:r>
          <a:r>
            <a:rPr lang="en-US" altLang="ko-KR" sz="1050" baseline="0">
              <a:solidFill>
                <a:schemeClr val="tx1"/>
              </a:solidFill>
            </a:rPr>
            <a:t>(' ')</a:t>
          </a:r>
          <a:r>
            <a:rPr lang="ko-KR" altLang="en-US" sz="1050" baseline="0">
              <a:solidFill>
                <a:schemeClr val="tx1"/>
              </a:solidFill>
            </a:rPr>
            <a:t>을 입력하세요</a:t>
          </a:r>
          <a:r>
            <a:rPr lang="en-US" altLang="ko-KR" sz="1050" baseline="0">
              <a:solidFill>
                <a:schemeClr val="tx1"/>
              </a:solidFill>
            </a:rPr>
            <a:t>. (</a:t>
          </a:r>
          <a:r>
            <a:rPr lang="ko-KR" altLang="en-US" sz="1050" baseline="0">
              <a:solidFill>
                <a:schemeClr val="tx1"/>
              </a:solidFill>
            </a:rPr>
            <a:t>예</a:t>
          </a:r>
          <a:r>
            <a:rPr lang="en-US" altLang="ko-KR" sz="1050" baseline="0">
              <a:solidFill>
                <a:schemeClr val="tx1"/>
              </a:solidFill>
            </a:rPr>
            <a:t>: </a:t>
          </a:r>
          <a:r>
            <a:rPr lang="ko-KR" altLang="en-US" sz="1050" baseline="0">
              <a:solidFill>
                <a:schemeClr val="tx1"/>
              </a:solidFill>
            </a:rPr>
            <a:t>판매건수 </a:t>
          </a:r>
          <a:r>
            <a:rPr lang="en-US" altLang="ko-KR" sz="1050" baseline="0">
              <a:solidFill>
                <a:schemeClr val="tx1"/>
              </a:solidFill>
            </a:rPr>
            <a:t>-&gt; </a:t>
          </a:r>
          <a:r>
            <a:rPr lang="ko-KR" altLang="en-US" sz="1050" baseline="0">
              <a:solidFill>
                <a:schemeClr val="tx1"/>
              </a:solidFill>
            </a:rPr>
            <a:t>판매 건수</a:t>
          </a:r>
          <a:r>
            <a:rPr lang="en-US" altLang="ko-KR" sz="1050" baseline="0">
              <a:solidFill>
                <a:schemeClr val="tx1"/>
              </a:solidFill>
            </a:rPr>
            <a:t>)</a:t>
          </a:r>
          <a:r>
            <a:rPr lang="ko-KR" altLang="en-US" sz="1050" baseline="0">
              <a:solidFill>
                <a:schemeClr val="tx1"/>
              </a:solidFill>
            </a:rPr>
            <a:t> </a:t>
          </a:r>
          <a:endParaRPr lang="en-US" altLang="ko-KR" sz="105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99060</xdr:rowOff>
    </xdr:from>
    <xdr:to>
      <xdr:col>8</xdr:col>
      <xdr:colOff>0</xdr:colOff>
      <xdr:row>8</xdr:row>
      <xdr:rowOff>83820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B5C6EDBB-2EA4-4439-BBDE-EC9043FDE929}"/>
            </a:ext>
          </a:extLst>
        </xdr:cNvPr>
        <xdr:cNvSpPr/>
      </xdr:nvSpPr>
      <xdr:spPr>
        <a:xfrm>
          <a:off x="198120" y="518160"/>
          <a:ext cx="6926580" cy="154686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- </a:t>
          </a:r>
          <a:r>
            <a:rPr lang="ko-KR" altLang="en-US" sz="1400"/>
            <a:t>규칙 </a:t>
          </a:r>
          <a:r>
            <a:rPr lang="en-US" altLang="ko-KR" sz="1400"/>
            <a:t>-</a:t>
          </a:r>
        </a:p>
        <a:p>
          <a:pPr marL="171450" indent="-171450" algn="l">
            <a:buFont typeface="Wingdings" pitchFamily="2" charset="2"/>
            <a:buChar char="u"/>
          </a:pPr>
          <a:r>
            <a:rPr lang="ko-KR" altLang="en-US" sz="1200"/>
            <a:t>데이터베이스 함수에서 데이터 베이스 영역 지정시 반드시 필드명을 포함해서 선택한다</a:t>
          </a:r>
          <a:r>
            <a:rPr lang="en-US" altLang="ko-KR" sz="1200"/>
            <a:t>.</a:t>
          </a:r>
        </a:p>
        <a:p>
          <a:pPr marL="171450" indent="-171450" algn="l">
            <a:buFont typeface="Wingdings" pitchFamily="2" charset="2"/>
            <a:buChar char="u"/>
          </a:pPr>
          <a:r>
            <a:rPr lang="ko-KR" altLang="en-US" sz="1200"/>
            <a:t>조건 범위를 지정할 때는 반드시 제목</a:t>
          </a:r>
          <a:r>
            <a:rPr lang="en-US" altLang="ko-KR" sz="1200"/>
            <a:t>(</a:t>
          </a:r>
          <a:r>
            <a:rPr lang="ko-KR" altLang="en-US" sz="1200"/>
            <a:t>필드명</a:t>
          </a:r>
          <a:r>
            <a:rPr lang="en-US" altLang="ko-KR" sz="1200"/>
            <a:t>)</a:t>
          </a:r>
          <a:r>
            <a:rPr lang="ko-KR" altLang="en-US" sz="1200"/>
            <a:t>까지 함께 선택해야 한다</a:t>
          </a:r>
          <a:r>
            <a:rPr lang="en-US" altLang="ko-KR" sz="1200"/>
            <a:t>.</a:t>
          </a:r>
        </a:p>
        <a:p>
          <a:pPr marL="171450" indent="-171450" algn="l">
            <a:buFont typeface="Wingdings" pitchFamily="2" charset="2"/>
            <a:buChar char="u"/>
          </a:pPr>
          <a:r>
            <a:rPr lang="ko-KR" altLang="en-US" sz="1200"/>
            <a:t>조건 범위의 첫 행은 제목</a:t>
          </a:r>
          <a:r>
            <a:rPr lang="en-US" altLang="ko-KR" sz="1200"/>
            <a:t>(</a:t>
          </a:r>
          <a:r>
            <a:rPr lang="ko-KR" altLang="en-US" sz="1200"/>
            <a:t>필드명</a:t>
          </a:r>
          <a:r>
            <a:rPr lang="en-US" altLang="ko-KR" sz="1200"/>
            <a:t>)</a:t>
          </a:r>
          <a:r>
            <a:rPr lang="ko-KR" altLang="en-US" sz="1200"/>
            <a:t>이어야 하며</a:t>
          </a:r>
          <a:r>
            <a:rPr lang="en-US" altLang="ko-KR" sz="1200"/>
            <a:t>, </a:t>
          </a:r>
          <a:r>
            <a:rPr lang="ko-KR" altLang="en-US" sz="1200"/>
            <a:t>원래 제목과 같아야 한다</a:t>
          </a:r>
          <a:r>
            <a:rPr lang="en-US" altLang="ko-KR" sz="1200"/>
            <a:t>(</a:t>
          </a:r>
          <a:r>
            <a:rPr lang="ko-KR" altLang="en-US" sz="1200"/>
            <a:t>원본을 복사해서 사용</a:t>
          </a:r>
          <a:r>
            <a:rPr lang="en-US" altLang="ko-KR" sz="1200"/>
            <a:t>)</a:t>
          </a:r>
          <a:endParaRPr lang="ko-KR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15241</xdr:rowOff>
    </xdr:from>
    <xdr:to>
      <xdr:col>6</xdr:col>
      <xdr:colOff>714374</xdr:colOff>
      <xdr:row>2</xdr:row>
      <xdr:rowOff>518161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CC6FEA15-36A4-4DD4-A5E5-B3C3397386AC}"/>
            </a:ext>
          </a:extLst>
        </xdr:cNvPr>
        <xdr:cNvSpPr/>
      </xdr:nvSpPr>
      <xdr:spPr>
        <a:xfrm>
          <a:off x="708660" y="236221"/>
          <a:ext cx="5332094" cy="7239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2017</a:t>
          </a:r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년 게임 </a:t>
          </a:r>
          <a:r>
            <a:rPr lang="en-US" altLang="ko-KR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S/W </a:t>
          </a:r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판매 현황</a:t>
          </a:r>
        </a:p>
      </xdr:txBody>
    </xdr:sp>
    <xdr:clientData/>
  </xdr:twoCellAnchor>
  <xdr:twoCellAnchor>
    <xdr:from>
      <xdr:col>0</xdr:col>
      <xdr:colOff>601980</xdr:colOff>
      <xdr:row>15</xdr:row>
      <xdr:rowOff>15240</xdr:rowOff>
    </xdr:from>
    <xdr:to>
      <xdr:col>8</xdr:col>
      <xdr:colOff>320040</xdr:colOff>
      <xdr:row>30</xdr:row>
      <xdr:rowOff>60960</xdr:rowOff>
    </xdr:to>
    <xdr:sp macro="" textlink="">
      <xdr:nvSpPr>
        <xdr:cNvPr id="3" name="모서리가 둥근 직사각형 3">
          <a:extLst>
            <a:ext uri="{FF2B5EF4-FFF2-40B4-BE49-F238E27FC236}">
              <a16:creationId xmlns:a16="http://schemas.microsoft.com/office/drawing/2014/main" id="{3C86D40F-3A53-4E2B-B260-2DAAE3C04C16}"/>
            </a:ext>
          </a:extLst>
        </xdr:cNvPr>
        <xdr:cNvSpPr/>
      </xdr:nvSpPr>
      <xdr:spPr>
        <a:xfrm>
          <a:off x="601980" y="3939540"/>
          <a:ext cx="6873240" cy="336042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(1) </a:t>
          </a:r>
          <a:r>
            <a:rPr lang="ko-KR" altLang="en-US" sz="1100">
              <a:latin typeface="+mn-ea"/>
              <a:ea typeface="+mn-ea"/>
            </a:rPr>
            <a:t>상반기 판매량의 내림차순</a:t>
          </a:r>
          <a:r>
            <a:rPr lang="ko-KR" altLang="en-US" sz="1100" baseline="0">
              <a:latin typeface="+mn-ea"/>
              <a:ea typeface="+mn-ea"/>
            </a:rPr>
            <a:t> 순위를 구한 결과값에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위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를 붙이시오</a:t>
          </a:r>
          <a:r>
            <a:rPr lang="en-US" altLang="ko-KR" sz="1100" baseline="0">
              <a:latin typeface="+mn-ea"/>
              <a:ea typeface="+mn-ea"/>
            </a:rPr>
            <a:t>.    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                             (RANK.EQ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, &amp;</a:t>
          </a:r>
          <a:r>
            <a:rPr lang="ko-KR" altLang="en-US" sz="1100" baseline="0">
              <a:latin typeface="+mn-ea"/>
              <a:ea typeface="+mn-ea"/>
            </a:rPr>
            <a:t>연산자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1</a:t>
          </a:r>
          <a:r>
            <a:rPr lang="ko-KR" altLang="en-US" sz="1100" baseline="0">
              <a:latin typeface="+mn-ea"/>
              <a:ea typeface="+mn-ea"/>
            </a:rPr>
            <a:t>위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(2). </a:t>
          </a:r>
          <a:r>
            <a:rPr lang="ko-KR" altLang="en-US" sz="1100" baseline="0">
              <a:latin typeface="+mn-ea"/>
              <a:ea typeface="+mn-ea"/>
            </a:rPr>
            <a:t>출시일</a:t>
          </a:r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  <a:r>
            <a:rPr lang="ko-KR" altLang="en-US" sz="1100" baseline="0">
              <a:latin typeface="+mn-ea"/>
              <a:ea typeface="+mn-ea"/>
            </a:rPr>
            <a:t>제품코드의 </a:t>
          </a:r>
          <a:r>
            <a:rPr lang="en-US" altLang="ko-KR" sz="1100" baseline="0">
              <a:latin typeface="+mn-ea"/>
              <a:ea typeface="+mn-ea"/>
            </a:rPr>
            <a:t>4</a:t>
          </a:r>
          <a:r>
            <a:rPr lang="ko-KR" altLang="en-US" sz="1100" baseline="0">
              <a:latin typeface="+mn-ea"/>
              <a:ea typeface="+mn-ea"/>
            </a:rPr>
            <a:t>번째 문자부터 </a:t>
          </a:r>
          <a:r>
            <a:rPr lang="en-US" altLang="ko-KR" sz="1100" baseline="0">
              <a:latin typeface="+mn-ea"/>
              <a:ea typeface="+mn-ea"/>
            </a:rPr>
            <a:t>2</a:t>
          </a:r>
          <a:r>
            <a:rPr lang="ko-KR" altLang="en-US" sz="1100" baseline="0">
              <a:latin typeface="+mn-ea"/>
              <a:ea typeface="+mn-ea"/>
            </a:rPr>
            <a:t>글자씩 추출하여 년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월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일로 사용하여 출시일을 구하시오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                             (DATE, MID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SC-051105 -&gt; 2005-11-05)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(3) </a:t>
          </a:r>
          <a:r>
            <a:rPr lang="ko-KR" altLang="en-US" sz="1100" baseline="0">
              <a:latin typeface="+mn-ea"/>
              <a:ea typeface="+mn-ea"/>
            </a:rPr>
            <a:t>아람 제품의 평균 가격 </a:t>
          </a:r>
          <a:r>
            <a:rPr lang="en-US" altLang="ko-KR" sz="1100" baseline="0">
              <a:latin typeface="+mn-ea"/>
              <a:ea typeface="+mn-ea"/>
            </a:rPr>
            <a:t>(SUMIF, COUNTIF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(4) </a:t>
          </a:r>
          <a:r>
            <a:rPr lang="ko-KR" altLang="en-US" sz="1100" baseline="0">
              <a:latin typeface="+mn-ea"/>
              <a:ea typeface="+mn-ea"/>
            </a:rPr>
            <a:t>하반기 최대 판매량 </a:t>
          </a:r>
          <a:r>
            <a:rPr lang="en-US" altLang="ko-KR" sz="1100" baseline="0">
              <a:latin typeface="+mn-ea"/>
              <a:ea typeface="+mn-ea"/>
            </a:rPr>
            <a:t>(MAX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(5) </a:t>
          </a:r>
          <a:r>
            <a:rPr lang="ko-KR" altLang="en-US" sz="1100" baseline="0">
              <a:latin typeface="+mn-ea"/>
              <a:ea typeface="+mn-ea"/>
            </a:rPr>
            <a:t>소리아 제품의 상반기 총 판매량 </a:t>
          </a:r>
          <a:r>
            <a:rPr lang="en-US" altLang="ko-KR" sz="1100" baseline="0">
              <a:latin typeface="+mn-ea"/>
              <a:ea typeface="+mn-ea"/>
            </a:rPr>
            <a:t>(DSUM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(6) H14</a:t>
          </a:r>
          <a:r>
            <a:rPr lang="ko-KR" altLang="en-US" sz="1100" baseline="0">
              <a:latin typeface="+mn-ea"/>
              <a:ea typeface="+mn-ea"/>
            </a:rPr>
            <a:t>셀에서 선택한 제품명에 대한 가격</a:t>
          </a:r>
          <a:r>
            <a:rPr lang="en-US" altLang="ko-KR" sz="1100" baseline="0">
              <a:latin typeface="+mn-ea"/>
              <a:ea typeface="+mn-ea"/>
            </a:rPr>
            <a:t>(</a:t>
          </a:r>
          <a:r>
            <a:rPr lang="ko-KR" altLang="en-US" sz="1100" baseline="0">
              <a:latin typeface="+mn-ea"/>
              <a:ea typeface="+mn-ea"/>
            </a:rPr>
            <a:t>단위</a:t>
          </a:r>
          <a:r>
            <a:rPr lang="en-US" altLang="ko-KR" sz="1100" baseline="0">
              <a:latin typeface="+mn-ea"/>
              <a:ea typeface="+mn-ea"/>
            </a:rPr>
            <a:t>:</a:t>
          </a:r>
          <a:r>
            <a:rPr lang="ko-KR" altLang="en-US" sz="1100" baseline="0">
              <a:latin typeface="+mn-ea"/>
              <a:ea typeface="+mn-ea"/>
            </a:rPr>
            <a:t>원</a:t>
          </a:r>
          <a:r>
            <a:rPr lang="en-US" altLang="ko-KR" sz="1100" baseline="0">
              <a:latin typeface="+mn-ea"/>
              <a:ea typeface="+mn-ea"/>
            </a:rPr>
            <a:t>)</a:t>
          </a:r>
          <a:r>
            <a:rPr lang="ko-KR" altLang="en-US" sz="1100" baseline="0">
              <a:latin typeface="+mn-ea"/>
              <a:ea typeface="+mn-ea"/>
            </a:rPr>
            <a:t>을 표시하시오</a:t>
          </a:r>
          <a:r>
            <a:rPr lang="en-US" altLang="ko-KR" sz="1100" baseline="0">
              <a:latin typeface="+mn-ea"/>
              <a:ea typeface="+mn-ea"/>
            </a:rPr>
            <a:t>.(VLOOKUP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(7) </a:t>
          </a:r>
          <a:r>
            <a:rPr lang="ko-KR" altLang="en-US" sz="1100" baseline="0">
              <a:latin typeface="+mn-ea"/>
              <a:ea typeface="+mn-ea"/>
            </a:rPr>
            <a:t>조건부 서식의 수식을 이용하여 하반기 판매량이 </a:t>
          </a:r>
          <a:r>
            <a:rPr lang="en-US" altLang="ko-KR" sz="1100" baseline="0">
              <a:latin typeface="+mn-ea"/>
              <a:ea typeface="+mn-ea"/>
            </a:rPr>
            <a:t>'50,000' </a:t>
          </a:r>
          <a:r>
            <a:rPr lang="ko-KR" altLang="en-US" sz="1100" baseline="0">
              <a:latin typeface="+mn-ea"/>
              <a:ea typeface="+mn-ea"/>
            </a:rPr>
            <a:t>이상인 행 전체에 다음의 서식을 적용하시오</a:t>
          </a:r>
          <a:r>
            <a:rPr lang="en-US" altLang="ko-KR" sz="1100" baseline="0">
              <a:latin typeface="+mn-ea"/>
              <a:ea typeface="+mn-ea"/>
            </a:rPr>
            <a:t>. (</a:t>
          </a:r>
          <a:r>
            <a:rPr lang="ko-KR" altLang="en-US" sz="1100" baseline="0">
              <a:latin typeface="+mn-ea"/>
              <a:ea typeface="+mn-ea"/>
            </a:rPr>
            <a:t>글꼴 </a:t>
          </a:r>
          <a:r>
            <a:rPr lang="en-US" altLang="ko-KR" sz="1100" baseline="0">
              <a:latin typeface="+mn-ea"/>
              <a:ea typeface="+mn-ea"/>
            </a:rPr>
            <a:t>: </a:t>
          </a:r>
          <a:r>
            <a:rPr lang="ko-KR" altLang="en-US" sz="1100" baseline="0">
              <a:latin typeface="+mn-ea"/>
              <a:ea typeface="+mn-ea"/>
            </a:rPr>
            <a:t>파랑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0</xdr:row>
      <xdr:rowOff>182880</xdr:rowOff>
    </xdr:from>
    <xdr:to>
      <xdr:col>7</xdr:col>
      <xdr:colOff>5715</xdr:colOff>
      <xdr:row>2</xdr:row>
      <xdr:rowOff>386895</xdr:rowOff>
    </xdr:to>
    <xdr:sp macro="" textlink="">
      <xdr:nvSpPr>
        <xdr:cNvPr id="2" name="모서리가 둥근 직사각형 2">
          <a:extLst>
            <a:ext uri="{FF2B5EF4-FFF2-40B4-BE49-F238E27FC236}">
              <a16:creationId xmlns:a16="http://schemas.microsoft.com/office/drawing/2014/main" id="{AA3C54EE-89CD-4D5E-8A85-A57513F2BEEB}"/>
            </a:ext>
          </a:extLst>
        </xdr:cNvPr>
        <xdr:cNvSpPr/>
      </xdr:nvSpPr>
      <xdr:spPr>
        <a:xfrm>
          <a:off x="762000" y="182880"/>
          <a:ext cx="4105275" cy="6459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문화센터 수강생 모집현황</a:t>
          </a:r>
        </a:p>
      </xdr:txBody>
    </xdr:sp>
    <xdr:clientData/>
  </xdr:twoCellAnchor>
  <xdr:twoCellAnchor>
    <xdr:from>
      <xdr:col>1</xdr:col>
      <xdr:colOff>22860</xdr:colOff>
      <xdr:row>15</xdr:row>
      <xdr:rowOff>114300</xdr:rowOff>
    </xdr:from>
    <xdr:to>
      <xdr:col>11</xdr:col>
      <xdr:colOff>236220</xdr:colOff>
      <xdr:row>28</xdr:row>
      <xdr:rowOff>45720</xdr:rowOff>
    </xdr:to>
    <xdr:sp macro="" textlink="">
      <xdr:nvSpPr>
        <xdr:cNvPr id="3" name="모서리가 둥근 직사각형 3">
          <a:extLst>
            <a:ext uri="{FF2B5EF4-FFF2-40B4-BE49-F238E27FC236}">
              <a16:creationId xmlns:a16="http://schemas.microsoft.com/office/drawing/2014/main" id="{C99A329D-B52E-4441-A481-FC6357F88D31}"/>
            </a:ext>
          </a:extLst>
        </xdr:cNvPr>
        <xdr:cNvSpPr/>
      </xdr:nvSpPr>
      <xdr:spPr>
        <a:xfrm>
          <a:off x="693420" y="3962400"/>
          <a:ext cx="7711440" cy="280416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(1) </a:t>
          </a:r>
          <a:r>
            <a:rPr lang="ko-KR" altLang="en-US" sz="1100">
              <a:latin typeface="+mn-ea"/>
              <a:ea typeface="+mn-ea"/>
            </a:rPr>
            <a:t>모집방법</a:t>
          </a:r>
          <a:endParaRPr lang="en-US" altLang="ko-KR" sz="1100">
            <a:latin typeface="+mn-ea"/>
            <a:ea typeface="+mn-ea"/>
          </a:endParaRPr>
        </a:p>
        <a:p>
          <a:pPr algn="l"/>
          <a:r>
            <a:rPr lang="en-US" altLang="ko-KR" sz="1100">
              <a:latin typeface="+mn-ea"/>
              <a:ea typeface="+mn-ea"/>
            </a:rPr>
            <a:t>     </a:t>
          </a:r>
          <a:r>
            <a:rPr lang="ko-KR" altLang="en-US" sz="1100">
              <a:latin typeface="+mn-ea"/>
              <a:ea typeface="+mn-ea"/>
            </a:rPr>
            <a:t>구분이 예능이면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추첨</a:t>
          </a:r>
          <a:r>
            <a:rPr lang="en-US" altLang="ko-KR" sz="1100">
              <a:latin typeface="+mn-ea"/>
              <a:ea typeface="+mn-ea"/>
            </a:rPr>
            <a:t>', </a:t>
          </a:r>
          <a:r>
            <a:rPr lang="ko-KR" altLang="en-US" sz="1100">
              <a:latin typeface="+mn-ea"/>
              <a:ea typeface="+mn-ea"/>
            </a:rPr>
            <a:t>그 외에는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선착순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으로 표시하시오</a:t>
          </a:r>
          <a:r>
            <a:rPr lang="en-US" altLang="ko-KR" sz="1100">
              <a:latin typeface="+mn-ea"/>
              <a:ea typeface="+mn-ea"/>
            </a:rPr>
            <a:t>. (IF</a:t>
          </a:r>
          <a:r>
            <a:rPr lang="ko-KR" altLang="en-US" sz="1100">
              <a:latin typeface="+mn-ea"/>
              <a:ea typeface="+mn-ea"/>
            </a:rPr>
            <a:t>함수</a:t>
          </a:r>
          <a:r>
            <a:rPr lang="en-US" altLang="ko-KR" sz="1100">
              <a:latin typeface="+mn-ea"/>
              <a:ea typeface="+mn-ea"/>
            </a:rPr>
            <a:t>)</a:t>
          </a:r>
          <a:r>
            <a:rPr lang="en-US" altLang="ko-KR" sz="1100" baseline="0">
              <a:latin typeface="+mn-ea"/>
              <a:ea typeface="+mn-ea"/>
            </a:rPr>
            <a:t>    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(2) </a:t>
          </a:r>
          <a:r>
            <a:rPr lang="ko-KR" altLang="en-US" sz="1100" baseline="0">
              <a:latin typeface="+mn-ea"/>
              <a:ea typeface="+mn-ea"/>
            </a:rPr>
            <a:t>수강장소</a:t>
          </a:r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  <a:r>
            <a:rPr lang="ko-KR" altLang="en-US" sz="1100" baseline="0">
              <a:latin typeface="+mn-ea"/>
              <a:ea typeface="+mn-ea"/>
            </a:rPr>
            <a:t>수강번호의 두번쨰 글자가 </a:t>
          </a:r>
          <a:r>
            <a:rPr lang="en-US" altLang="ko-KR" sz="1100" baseline="0">
              <a:latin typeface="+mn-ea"/>
              <a:ea typeface="+mn-ea"/>
            </a:rPr>
            <a:t>1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'1</a:t>
          </a:r>
          <a:r>
            <a:rPr lang="ko-KR" altLang="en-US" sz="1100" baseline="0">
              <a:latin typeface="+mn-ea"/>
              <a:ea typeface="+mn-ea"/>
            </a:rPr>
            <a:t>강의실</a:t>
          </a:r>
          <a:r>
            <a:rPr lang="en-US" altLang="ko-KR" sz="1100" baseline="0">
              <a:latin typeface="+mn-ea"/>
              <a:ea typeface="+mn-ea"/>
            </a:rPr>
            <a:t>', 2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'2</a:t>
          </a:r>
          <a:r>
            <a:rPr lang="ko-KR" altLang="en-US" sz="1100" baseline="0">
              <a:latin typeface="+mn-ea"/>
              <a:ea typeface="+mn-ea"/>
            </a:rPr>
            <a:t>강의실</a:t>
          </a:r>
          <a:r>
            <a:rPr lang="en-US" altLang="ko-KR" sz="1100" baseline="0">
              <a:latin typeface="+mn-ea"/>
              <a:ea typeface="+mn-ea"/>
            </a:rPr>
            <a:t>', 3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'3</a:t>
          </a:r>
          <a:r>
            <a:rPr lang="ko-KR" altLang="en-US" sz="1100" baseline="0">
              <a:latin typeface="+mn-ea"/>
              <a:ea typeface="+mn-ea"/>
            </a:rPr>
            <a:t>강의실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로 구하시오</a:t>
          </a:r>
          <a:r>
            <a:rPr lang="en-US" altLang="ko-KR" sz="1100" baseline="0">
              <a:latin typeface="+mn-ea"/>
              <a:ea typeface="+mn-ea"/>
            </a:rPr>
            <a:t>.(CHOOSE, MID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(3) </a:t>
          </a:r>
          <a:r>
            <a:rPr lang="ko-KR" altLang="en-US" sz="1100" baseline="0">
              <a:latin typeface="+mn-ea"/>
              <a:ea typeface="+mn-ea"/>
            </a:rPr>
            <a:t>수강요일이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월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인 강좌의 수를 구하여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개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를 붙이시오</a:t>
          </a:r>
          <a:r>
            <a:rPr lang="en-US" altLang="ko-KR" sz="1100" baseline="0">
              <a:latin typeface="+mn-ea"/>
              <a:ea typeface="+mn-ea"/>
            </a:rPr>
            <a:t>.(COUNTIF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, &amp;</a:t>
          </a:r>
          <a:r>
            <a:rPr lang="ko-KR" altLang="en-US" sz="1100" baseline="0">
              <a:latin typeface="+mn-ea"/>
              <a:ea typeface="+mn-ea"/>
            </a:rPr>
            <a:t>연산자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 </a:t>
          </a:r>
          <a:r>
            <a:rPr lang="en-US" altLang="ko-KR" sz="1100" baseline="0">
              <a:latin typeface="+mn-ea"/>
              <a:ea typeface="+mn-ea"/>
            </a:rPr>
            <a:t>: 1</a:t>
          </a:r>
          <a:r>
            <a:rPr lang="ko-KR" altLang="en-US" sz="1100" baseline="0">
              <a:latin typeface="+mn-ea"/>
              <a:ea typeface="+mn-ea"/>
            </a:rPr>
            <a:t>개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(4) </a:t>
          </a:r>
          <a:r>
            <a:rPr lang="ko-KR" altLang="en-US" sz="1100" baseline="0">
              <a:latin typeface="+mn-ea"/>
              <a:ea typeface="+mn-ea"/>
            </a:rPr>
            <a:t>구분이 외국어인 강좌의 모집인원 합계를 구하시오</a:t>
          </a:r>
          <a:r>
            <a:rPr lang="en-US" altLang="ko-KR" sz="1100" baseline="0">
              <a:latin typeface="+mn-ea"/>
              <a:ea typeface="+mn-ea"/>
            </a:rPr>
            <a:t>. </a:t>
          </a:r>
          <a:r>
            <a:rPr lang="ko-KR" altLang="en-US" sz="1100" baseline="0">
              <a:latin typeface="+mn-ea"/>
              <a:ea typeface="+mn-ea"/>
            </a:rPr>
            <a:t>단 조건은 입력 데이터를 이용하시오</a:t>
          </a:r>
          <a:r>
            <a:rPr lang="en-US" altLang="ko-KR" sz="1100" baseline="0">
              <a:latin typeface="+mn-ea"/>
              <a:ea typeface="+mn-ea"/>
            </a:rPr>
            <a:t>(DSUM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(5) </a:t>
          </a:r>
          <a:r>
            <a:rPr lang="ko-KR" altLang="en-US" sz="1100" baseline="0">
              <a:latin typeface="+mn-ea"/>
              <a:ea typeface="+mn-ea"/>
            </a:rPr>
            <a:t>수강료의 평균을 내림하여 천원 단위까지 구하시오</a:t>
          </a:r>
          <a:r>
            <a:rPr lang="en-US" altLang="ko-KR" sz="1100" baseline="0">
              <a:latin typeface="+mn-ea"/>
              <a:ea typeface="+mn-ea"/>
            </a:rPr>
            <a:t>.(AVERAGE, ROUNDDOWN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12,700 -&gt; 12,000)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(6) H14</a:t>
          </a:r>
          <a:r>
            <a:rPr lang="ko-KR" altLang="en-US" sz="1100" baseline="0">
              <a:latin typeface="+mn-ea"/>
              <a:ea typeface="+mn-ea"/>
            </a:rPr>
            <a:t>셀에서 선택한 강좌명에 대한 수강료</a:t>
          </a:r>
          <a:r>
            <a:rPr lang="en-US" altLang="ko-KR" sz="1100" baseline="0">
              <a:latin typeface="+mn-ea"/>
              <a:ea typeface="+mn-ea"/>
            </a:rPr>
            <a:t>(</a:t>
          </a:r>
          <a:r>
            <a:rPr lang="ko-KR" altLang="en-US" sz="1100" baseline="0">
              <a:latin typeface="+mn-ea"/>
              <a:ea typeface="+mn-ea"/>
            </a:rPr>
            <a:t>분기</a:t>
          </a:r>
          <a:r>
            <a:rPr lang="en-US" altLang="ko-KR" sz="1100" baseline="0">
              <a:latin typeface="+mn-ea"/>
              <a:ea typeface="+mn-ea"/>
            </a:rPr>
            <a:t>)</a:t>
          </a:r>
          <a:r>
            <a:rPr lang="ko-KR" altLang="en-US" sz="1100" baseline="0">
              <a:latin typeface="+mn-ea"/>
              <a:ea typeface="+mn-ea"/>
            </a:rPr>
            <a:t>를 표시하시오</a:t>
          </a:r>
          <a:r>
            <a:rPr lang="en-US" altLang="ko-KR" sz="1100" baseline="0">
              <a:latin typeface="+mn-ea"/>
              <a:ea typeface="+mn-ea"/>
            </a:rPr>
            <a:t>.(VLOOKUP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(7) </a:t>
          </a:r>
          <a:r>
            <a:rPr lang="ko-KR" altLang="en-US" sz="1100" baseline="0">
              <a:latin typeface="+mn-ea"/>
              <a:ea typeface="+mn-ea"/>
            </a:rPr>
            <a:t>조건부 서식의 수식을 이용하여 모집인원이 </a:t>
          </a:r>
          <a:r>
            <a:rPr lang="en-US" altLang="ko-KR" sz="1100" baseline="0">
              <a:latin typeface="+mn-ea"/>
              <a:ea typeface="+mn-ea"/>
            </a:rPr>
            <a:t>'30'</a:t>
          </a:r>
          <a:r>
            <a:rPr lang="ko-KR" altLang="en-US" sz="1100" baseline="0">
              <a:latin typeface="+mn-ea"/>
              <a:ea typeface="+mn-ea"/>
            </a:rPr>
            <a:t>이상인 셀의 행 전체에 다음의 서식을 적용하시오</a:t>
          </a:r>
          <a:r>
            <a:rPr lang="en-US" altLang="ko-KR" sz="1100" baseline="0">
              <a:latin typeface="+mn-ea"/>
              <a:ea typeface="+mn-ea"/>
            </a:rPr>
            <a:t>. (</a:t>
          </a:r>
          <a:r>
            <a:rPr lang="ko-KR" altLang="en-US" sz="1100" baseline="0">
              <a:latin typeface="+mn-ea"/>
              <a:ea typeface="+mn-ea"/>
            </a:rPr>
            <a:t>글꼴 </a:t>
          </a:r>
          <a:r>
            <a:rPr lang="en-US" altLang="ko-KR" sz="1100" baseline="0">
              <a:latin typeface="+mn-ea"/>
              <a:ea typeface="+mn-ea"/>
            </a:rPr>
            <a:t>: </a:t>
          </a:r>
          <a:r>
            <a:rPr lang="ko-KR" altLang="en-US" sz="1100" baseline="0">
              <a:latin typeface="+mn-ea"/>
              <a:ea typeface="+mn-ea"/>
            </a:rPr>
            <a:t>파랑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152400</xdr:rowOff>
    </xdr:from>
    <xdr:to>
      <xdr:col>6</xdr:col>
      <xdr:colOff>712470</xdr:colOff>
      <xdr:row>2</xdr:row>
      <xdr:rowOff>392430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F2956634-7272-41FC-90B6-369F76CDC1A4}"/>
            </a:ext>
          </a:extLst>
        </xdr:cNvPr>
        <xdr:cNvSpPr/>
      </xdr:nvSpPr>
      <xdr:spPr>
        <a:xfrm>
          <a:off x="678180" y="152400"/>
          <a:ext cx="5269230" cy="68199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2400" b="1">
              <a:solidFill>
                <a:sysClr val="windowText" lastClr="000000"/>
              </a:solidFill>
              <a:latin typeface="굴림" pitchFamily="50" charset="-127"/>
              <a:ea typeface="굴림" pitchFamily="50" charset="-127"/>
              <a:cs typeface="+mn-cs"/>
            </a:rPr>
            <a:t>4</a:t>
          </a:r>
          <a:r>
            <a:rPr lang="ko-KR" altLang="ko-KR" sz="2400" b="1">
              <a:solidFill>
                <a:sysClr val="windowText" lastClr="000000"/>
              </a:solidFill>
              <a:latin typeface="굴림" pitchFamily="50" charset="-127"/>
              <a:ea typeface="굴림" pitchFamily="50" charset="-127"/>
              <a:cs typeface="+mn-cs"/>
            </a:rPr>
            <a:t>월 객실요금 예약율 현황</a:t>
          </a:r>
          <a:endParaRPr lang="ko-KR" altLang="ko-KR" sz="2400" b="1">
            <a:solidFill>
              <a:sysClr val="windowText" lastClr="000000"/>
            </a:solidFill>
            <a:latin typeface="굴림" pitchFamily="50" charset="-127"/>
            <a:ea typeface="굴림" pitchFamily="50" charset="-127"/>
          </a:endParaRPr>
        </a:p>
      </xdr:txBody>
    </xdr:sp>
    <xdr:clientData/>
  </xdr:twoCellAnchor>
  <xdr:twoCellAnchor>
    <xdr:from>
      <xdr:col>1</xdr:col>
      <xdr:colOff>22860</xdr:colOff>
      <xdr:row>14</xdr:row>
      <xdr:rowOff>205740</xdr:rowOff>
    </xdr:from>
    <xdr:to>
      <xdr:col>10</xdr:col>
      <xdr:colOff>327660</xdr:colOff>
      <xdr:row>26</xdr:row>
      <xdr:rowOff>60960</xdr:rowOff>
    </xdr:to>
    <xdr:sp macro="" textlink="">
      <xdr:nvSpPr>
        <xdr:cNvPr id="3" name="모서리가 둥근 직사각형 3">
          <a:extLst>
            <a:ext uri="{FF2B5EF4-FFF2-40B4-BE49-F238E27FC236}">
              <a16:creationId xmlns:a16="http://schemas.microsoft.com/office/drawing/2014/main" id="{A365C102-D09A-4F00-AF15-CD29964975C6}"/>
            </a:ext>
          </a:extLst>
        </xdr:cNvPr>
        <xdr:cNvSpPr/>
      </xdr:nvSpPr>
      <xdr:spPr>
        <a:xfrm>
          <a:off x="693420" y="3794760"/>
          <a:ext cx="8450580" cy="2506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(1) </a:t>
          </a:r>
          <a:r>
            <a:rPr lang="ko-KR" altLang="en-US" sz="1100">
              <a:latin typeface="+mn-ea"/>
              <a:ea typeface="+mn-ea"/>
            </a:rPr>
            <a:t>비수기 요금의 내림차순</a:t>
          </a:r>
          <a:r>
            <a:rPr lang="ko-KR" altLang="en-US" sz="1100" baseline="0">
              <a:latin typeface="+mn-ea"/>
              <a:ea typeface="+mn-ea"/>
            </a:rPr>
            <a:t> 순위를 구한 결과값에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위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를 붙이시오</a:t>
          </a:r>
          <a:r>
            <a:rPr lang="en-US" altLang="ko-KR" sz="1100" baseline="0">
              <a:latin typeface="+mn-ea"/>
              <a:ea typeface="+mn-ea"/>
            </a:rPr>
            <a:t>.    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                             (RANK.EQ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, &amp;</a:t>
          </a:r>
          <a:r>
            <a:rPr lang="ko-KR" altLang="en-US" sz="1100" baseline="0">
              <a:latin typeface="+mn-ea"/>
              <a:ea typeface="+mn-ea"/>
            </a:rPr>
            <a:t>연산자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1</a:t>
          </a:r>
          <a:r>
            <a:rPr lang="ko-KR" altLang="en-US" sz="1100" baseline="0">
              <a:latin typeface="+mn-ea"/>
              <a:ea typeface="+mn-ea"/>
            </a:rPr>
            <a:t>위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(2) '</a:t>
          </a:r>
          <a:r>
            <a:rPr lang="ko-KR" altLang="en-US" sz="1100" baseline="0">
              <a:latin typeface="+mn-ea"/>
              <a:ea typeface="+mn-ea"/>
            </a:rPr>
            <a:t>코드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의 첫글자가 </a:t>
          </a:r>
          <a:r>
            <a:rPr lang="en-US" altLang="ko-KR" sz="1100" baseline="0">
              <a:latin typeface="+mn-ea"/>
              <a:ea typeface="+mn-ea"/>
            </a:rPr>
            <a:t>'H'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호텔</a:t>
          </a:r>
          <a:r>
            <a:rPr lang="en-US" altLang="ko-KR" sz="1100" baseline="0">
              <a:latin typeface="+mn-ea"/>
              <a:ea typeface="+mn-ea"/>
            </a:rPr>
            <a:t>", 'R'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리조트</a:t>
          </a:r>
          <a:r>
            <a:rPr lang="en-US" altLang="ko-KR" sz="1100" baseline="0">
              <a:latin typeface="+mn-ea"/>
              <a:ea typeface="+mn-ea"/>
            </a:rPr>
            <a:t>" </a:t>
          </a:r>
          <a:r>
            <a:rPr lang="ko-KR" altLang="en-US" sz="1100" baseline="0">
              <a:latin typeface="+mn-ea"/>
              <a:ea typeface="+mn-ea"/>
            </a:rPr>
            <a:t>그 외의 경우는 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팬션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으로 구하시오</a:t>
          </a:r>
          <a:r>
            <a:rPr lang="en-US" altLang="ko-KR" sz="1100" baseline="0">
              <a:latin typeface="+mn-ea"/>
              <a:ea typeface="+mn-ea"/>
            </a:rPr>
            <a:t>. (IF, LEFT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(3) '</a:t>
          </a:r>
          <a:r>
            <a:rPr lang="ko-KR" altLang="en-US" sz="1100" baseline="0">
              <a:latin typeface="+mn-ea"/>
              <a:ea typeface="+mn-ea"/>
            </a:rPr>
            <a:t>성수기 요금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이 </a:t>
          </a:r>
          <a:r>
            <a:rPr lang="en-US" altLang="ko-KR" sz="1100" baseline="0">
              <a:latin typeface="+mn-ea"/>
              <a:ea typeface="+mn-ea"/>
            </a:rPr>
            <a:t>30</a:t>
          </a:r>
          <a:r>
            <a:rPr lang="ko-KR" altLang="en-US" sz="1100" baseline="0">
              <a:latin typeface="+mn-ea"/>
              <a:ea typeface="+mn-ea"/>
            </a:rPr>
            <a:t>만원 이상이 데이터의 개수를 구한 결과값 뒤에 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개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를 표시하시오</a:t>
          </a:r>
          <a:r>
            <a:rPr lang="en-US" altLang="ko-KR" sz="1100" baseline="0">
              <a:latin typeface="+mn-ea"/>
              <a:ea typeface="+mn-ea"/>
            </a:rPr>
            <a:t>.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 baseline="0">
              <a:latin typeface="+mn-ea"/>
              <a:ea typeface="+mn-ea"/>
            </a:rPr>
            <a:t>(COUNTIF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, &amp; </a:t>
          </a:r>
          <a:r>
            <a:rPr lang="ko-KR" altLang="en-US" sz="1100" baseline="0">
              <a:latin typeface="+mn-ea"/>
              <a:ea typeface="+mn-ea"/>
            </a:rPr>
            <a:t>연산자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1</a:t>
          </a:r>
          <a:r>
            <a:rPr lang="ko-KR" altLang="en-US" sz="1100" baseline="0">
              <a:latin typeface="+mn-ea"/>
              <a:ea typeface="+mn-ea"/>
            </a:rPr>
            <a:t>개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(4) </a:t>
          </a:r>
          <a:r>
            <a:rPr lang="ko-KR" altLang="en-US" sz="1100" baseline="0">
              <a:latin typeface="+mn-ea"/>
              <a:ea typeface="+mn-ea"/>
            </a:rPr>
            <a:t>숙박인원이 </a:t>
          </a:r>
          <a:r>
            <a:rPr lang="en-US" altLang="ko-KR" sz="1100" baseline="0">
              <a:latin typeface="+mn-ea"/>
              <a:ea typeface="+mn-ea"/>
            </a:rPr>
            <a:t>2</a:t>
          </a:r>
          <a:r>
            <a:rPr lang="ko-KR" altLang="en-US" sz="1100" baseline="0">
              <a:latin typeface="+mn-ea"/>
              <a:ea typeface="+mn-ea"/>
            </a:rPr>
            <a:t>명인 성수기 요금의 평균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조건은 입력 데이터를 이용하시오 </a:t>
          </a:r>
          <a:r>
            <a:rPr lang="en-US" altLang="ko-KR" sz="1100" baseline="0">
              <a:latin typeface="+mn-ea"/>
              <a:ea typeface="+mn-ea"/>
            </a:rPr>
            <a:t>(DAVERAGE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(5) 4</a:t>
          </a:r>
          <a:r>
            <a:rPr lang="ko-KR" altLang="en-US" sz="1100" baseline="0">
              <a:latin typeface="+mn-ea"/>
              <a:ea typeface="+mn-ea"/>
            </a:rPr>
            <a:t>월 주중 최소 예약률 </a:t>
          </a:r>
          <a:r>
            <a:rPr lang="en-US" altLang="ko-KR" sz="1100" baseline="0">
              <a:latin typeface="+mn-ea"/>
              <a:ea typeface="+mn-ea"/>
            </a:rPr>
            <a:t>(MIN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(6) H14</a:t>
          </a:r>
          <a:r>
            <a:rPr lang="ko-KR" altLang="en-US" sz="1100" baseline="0">
              <a:latin typeface="+mn-ea"/>
              <a:ea typeface="+mn-ea"/>
            </a:rPr>
            <a:t>셀에서 선택한 코드의 비수기 요금을 표시하시오</a:t>
          </a:r>
          <a:r>
            <a:rPr lang="en-US" altLang="ko-KR" sz="1100" baseline="0">
              <a:latin typeface="+mn-ea"/>
              <a:ea typeface="+mn-ea"/>
            </a:rPr>
            <a:t>.(VLOOKUP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(7) </a:t>
          </a:r>
          <a:r>
            <a:rPr lang="ko-KR" altLang="en-US" sz="1100" baseline="0">
              <a:latin typeface="+mn-ea"/>
              <a:ea typeface="+mn-ea"/>
            </a:rPr>
            <a:t>조건부 서식의 수식을 이용하여 객실수가 </a:t>
          </a:r>
          <a:r>
            <a:rPr lang="en-US" altLang="ko-KR" sz="1100" baseline="0">
              <a:latin typeface="+mn-ea"/>
              <a:ea typeface="+mn-ea"/>
            </a:rPr>
            <a:t>'200' </a:t>
          </a:r>
          <a:r>
            <a:rPr lang="ko-KR" altLang="en-US" sz="1100" baseline="0">
              <a:latin typeface="+mn-ea"/>
              <a:ea typeface="+mn-ea"/>
            </a:rPr>
            <a:t>이상인 행 전체에 다음의 서식을 적용하시오</a:t>
          </a:r>
          <a:r>
            <a:rPr lang="en-US" altLang="ko-KR" sz="1100" baseline="0">
              <a:latin typeface="+mn-ea"/>
              <a:ea typeface="+mn-ea"/>
            </a:rPr>
            <a:t>. (</a:t>
          </a:r>
          <a:r>
            <a:rPr lang="ko-KR" altLang="en-US" sz="1100" baseline="0">
              <a:latin typeface="+mn-ea"/>
              <a:ea typeface="+mn-ea"/>
            </a:rPr>
            <a:t>글꼴 </a:t>
          </a:r>
          <a:r>
            <a:rPr lang="en-US" altLang="ko-KR" sz="1100" baseline="0">
              <a:latin typeface="+mn-ea"/>
              <a:ea typeface="+mn-ea"/>
            </a:rPr>
            <a:t>: </a:t>
          </a:r>
          <a:r>
            <a:rPr lang="ko-KR" altLang="en-US" sz="1100" baseline="0">
              <a:latin typeface="+mn-ea"/>
              <a:ea typeface="+mn-ea"/>
            </a:rPr>
            <a:t>파랑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68580</xdr:colOff>
      <xdr:row>1</xdr:row>
      <xdr:rowOff>205740</xdr:rowOff>
    </xdr:from>
    <xdr:to>
      <xdr:col>20</xdr:col>
      <xdr:colOff>466005</xdr:colOff>
      <xdr:row>34</xdr:row>
      <xdr:rowOff>195259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9A0C508-8A14-45C2-9F85-8B04A75825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82"/>
        <a:stretch/>
      </xdr:blipFill>
      <xdr:spPr>
        <a:xfrm>
          <a:off x="8115300" y="426720"/>
          <a:ext cx="5761905" cy="7281859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053;&#51032;&#44592;&#47197;\&#44221;&#48373;&#45824;&#54617;&#44368;\COM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8376;&#47928;&#54028;&#51068;\Chapter%2003\&#54588;&#48279;&#53580;&#51060;&#486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7588;&#52636;&#51109;&#485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&#50641;&#49472;&#51473;&#44553;&#47928;&#51228;/&#47784;&#51032;&#44256;&#49324;/09&#54924;%20&#47784;&#51032;&#44256;&#49324;(&#45813;&#50504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1032;&#54028;&#51068;\&#44256;&#44553;&#50696;&#51228;&#54400;&#510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&#44060;&#51221;)/&#46356;&#49828;&#53011;/20&#54924;%20&#47784;&#51032;&#44256;&#4932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4032;&#44228;&#4851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2001)/tnt_COM/&#47784;&#51032;&#44256;&#49324;&#45813;&#50504;/15-&#45813;&#5050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473;&#50521;ics\14&#54924;&#52264;\excel2013-14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hart1"/>
      <sheetName val="Sheet19"/>
      <sheetName val="Sheet2"/>
      <sheetName val="Sheet8"/>
      <sheetName val="Sheet3"/>
      <sheetName val="Sheet4"/>
      <sheetName val="Sheet5"/>
      <sheetName val="Sheet6"/>
      <sheetName val="Sheet7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2월</v>
          </cell>
        </row>
        <row r="8">
          <cell r="A8" t="str">
            <v>2월</v>
          </cell>
        </row>
        <row r="9">
          <cell r="A9" t="str">
            <v>2월</v>
          </cell>
        </row>
        <row r="10">
          <cell r="A10" t="str">
            <v>2월</v>
          </cell>
        </row>
        <row r="11">
          <cell r="A11" t="str">
            <v>2월</v>
          </cell>
        </row>
        <row r="12">
          <cell r="A12" t="str">
            <v>2월</v>
          </cell>
        </row>
        <row r="13">
          <cell r="A13" t="str">
            <v>2월</v>
          </cell>
        </row>
        <row r="14">
          <cell r="A14" t="str">
            <v>2월</v>
          </cell>
        </row>
        <row r="15">
          <cell r="A15" t="str">
            <v>3월</v>
          </cell>
        </row>
        <row r="16">
          <cell r="A16" t="str">
            <v>3월</v>
          </cell>
        </row>
        <row r="17">
          <cell r="A17" t="str">
            <v>3월</v>
          </cell>
        </row>
        <row r="18">
          <cell r="A18" t="str">
            <v>3월</v>
          </cell>
        </row>
        <row r="19">
          <cell r="A19" t="str">
            <v>3월</v>
          </cell>
        </row>
        <row r="20">
          <cell r="A20" t="str">
            <v>4월</v>
          </cell>
        </row>
        <row r="21">
          <cell r="A21" t="str">
            <v>4월</v>
          </cell>
        </row>
        <row r="22">
          <cell r="A22" t="str">
            <v>4월</v>
          </cell>
        </row>
        <row r="23">
          <cell r="A23" t="str">
            <v>4월</v>
          </cell>
        </row>
        <row r="24">
          <cell r="A24" t="str">
            <v>4월</v>
          </cell>
        </row>
        <row r="25">
          <cell r="A25" t="str">
            <v>5월</v>
          </cell>
        </row>
        <row r="28">
          <cell r="A28" t="str">
            <v>합계:판매</v>
          </cell>
        </row>
        <row r="29">
          <cell r="A29" t="str">
            <v>영업사원</v>
          </cell>
        </row>
        <row r="30">
          <cell r="A30" t="str">
            <v>박유진</v>
          </cell>
        </row>
        <row r="31">
          <cell r="A31" t="str">
            <v>박재홍</v>
          </cell>
        </row>
        <row r="32">
          <cell r="A32" t="str">
            <v>박찬호</v>
          </cell>
        </row>
        <row r="33">
          <cell r="A33" t="str">
            <v>주병규</v>
          </cell>
        </row>
        <row r="34">
          <cell r="A34" t="str">
            <v>권경태</v>
          </cell>
        </row>
        <row r="35">
          <cell r="A35" t="str">
            <v>총합계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장부"/>
      <sheetName val="제품목록"/>
      <sheetName val="조회"/>
    </sheetNames>
    <sheetDataSet>
      <sheetData sheetId="0" refreshError="1"/>
      <sheetData sheetId="1">
        <row r="3">
          <cell r="B3" t="str">
            <v>A001</v>
          </cell>
          <cell r="C3" t="str">
            <v>녹차포기김치</v>
          </cell>
          <cell r="D3">
            <v>5800</v>
          </cell>
          <cell r="F3" t="str">
            <v>김완선</v>
          </cell>
        </row>
        <row r="4">
          <cell r="B4" t="str">
            <v>A002</v>
          </cell>
          <cell r="C4" t="str">
            <v>하선정 김치세트</v>
          </cell>
          <cell r="D4">
            <v>30000</v>
          </cell>
          <cell r="F4" t="str">
            <v>정수라</v>
          </cell>
        </row>
        <row r="5">
          <cell r="B5" t="str">
            <v>A003</v>
          </cell>
          <cell r="C5" t="str">
            <v>오이소박이</v>
          </cell>
          <cell r="D5">
            <v>3500</v>
          </cell>
          <cell r="F5" t="str">
            <v>이상혁</v>
          </cell>
        </row>
        <row r="6">
          <cell r="B6" t="str">
            <v>A004</v>
          </cell>
          <cell r="C6" t="str">
            <v>총각김치</v>
          </cell>
          <cell r="D6">
            <v>4200</v>
          </cell>
          <cell r="F6" t="str">
            <v>홍진경</v>
          </cell>
        </row>
        <row r="7">
          <cell r="B7" t="str">
            <v>A005</v>
          </cell>
          <cell r="C7" t="str">
            <v>갓김치</v>
          </cell>
          <cell r="D7">
            <v>4000</v>
          </cell>
          <cell r="F7" t="str">
            <v>김치국</v>
          </cell>
        </row>
        <row r="8">
          <cell r="B8" t="str">
            <v>A006</v>
          </cell>
          <cell r="C8" t="str">
            <v>일본식 돈까스</v>
          </cell>
          <cell r="D8">
            <v>16000</v>
          </cell>
        </row>
        <row r="9">
          <cell r="B9" t="str">
            <v>A007</v>
          </cell>
          <cell r="C9" t="str">
            <v>양념게장</v>
          </cell>
          <cell r="D9">
            <v>15000</v>
          </cell>
        </row>
        <row r="10">
          <cell r="B10" t="str">
            <v>A008</v>
          </cell>
          <cell r="C10" t="str">
            <v>간장게장</v>
          </cell>
          <cell r="D10">
            <v>28000</v>
          </cell>
        </row>
        <row r="11">
          <cell r="B11" t="str">
            <v>A009</v>
          </cell>
          <cell r="C11" t="str">
            <v>오이피클</v>
          </cell>
          <cell r="D11">
            <v>2000</v>
          </cell>
        </row>
        <row r="12">
          <cell r="B12" t="str">
            <v>A010</v>
          </cell>
          <cell r="C12" t="str">
            <v>소고기장조림</v>
          </cell>
          <cell r="D12">
            <v>8000</v>
          </cell>
        </row>
        <row r="13">
          <cell r="B13" t="str">
            <v>A011</v>
          </cell>
          <cell r="C13" t="str">
            <v>명란젓갈</v>
          </cell>
          <cell r="D13">
            <v>12000</v>
          </cell>
        </row>
        <row r="14">
          <cell r="B14" t="str">
            <v>A012</v>
          </cell>
          <cell r="C14" t="str">
            <v>꽈리고추조림</v>
          </cell>
          <cell r="D14">
            <v>5600</v>
          </cell>
        </row>
        <row r="15">
          <cell r="B15" t="str">
            <v>A013</v>
          </cell>
          <cell r="C15" t="str">
            <v>꼴뚜기젓갈</v>
          </cell>
          <cell r="D15">
            <v>4200</v>
          </cell>
        </row>
        <row r="16">
          <cell r="B16" t="str">
            <v>A014</v>
          </cell>
          <cell r="C16" t="str">
            <v>더덕무침</v>
          </cell>
          <cell r="D16">
            <v>5100</v>
          </cell>
        </row>
        <row r="17">
          <cell r="B17" t="str">
            <v>A015</v>
          </cell>
          <cell r="C17" t="str">
            <v>간장마늘쫑</v>
          </cell>
          <cell r="D17">
            <v>2000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시험"/>
      <sheetName val="판매현황"/>
      <sheetName val="거래현황"/>
      <sheetName val="제품 생산표"/>
      <sheetName val="피벗 차트"/>
      <sheetName val="거래 분석"/>
      <sheetName val="판매내역"/>
    </sheetNames>
    <sheetDataSet>
      <sheetData sheetId="0" refreshError="1"/>
      <sheetData sheetId="1" refreshError="1"/>
      <sheetData sheetId="2">
        <row r="5">
          <cell r="F5">
            <v>165</v>
          </cell>
          <cell r="H5" t="str">
            <v>중형</v>
          </cell>
        </row>
        <row r="6">
          <cell r="F6">
            <v>50</v>
          </cell>
          <cell r="H6" t="str">
            <v>소형</v>
          </cell>
        </row>
        <row r="7">
          <cell r="F7">
            <v>81</v>
          </cell>
          <cell r="H7" t="str">
            <v>대형</v>
          </cell>
        </row>
        <row r="8">
          <cell r="F8">
            <v>22</v>
          </cell>
          <cell r="H8" t="str">
            <v>소형</v>
          </cell>
        </row>
        <row r="9">
          <cell r="F9">
            <v>88</v>
          </cell>
          <cell r="H9" t="str">
            <v>중형</v>
          </cell>
        </row>
        <row r="10">
          <cell r="F10">
            <v>110</v>
          </cell>
          <cell r="H10" t="str">
            <v>중형</v>
          </cell>
        </row>
        <row r="11">
          <cell r="F11">
            <v>55</v>
          </cell>
          <cell r="H11" t="str">
            <v>대형</v>
          </cell>
        </row>
        <row r="12">
          <cell r="F12">
            <v>132</v>
          </cell>
          <cell r="H12" t="str">
            <v>소형</v>
          </cell>
        </row>
        <row r="13">
          <cell r="F13">
            <v>83</v>
          </cell>
          <cell r="H13" t="str">
            <v>중형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  <cell r="C1" t="str">
            <v>식비</v>
          </cell>
          <cell r="D1" t="str">
            <v>의생활</v>
          </cell>
          <cell r="E1" t="str">
            <v>주거_공과금</v>
          </cell>
          <cell r="F1" t="str">
            <v>육아_교육</v>
          </cell>
          <cell r="G1" t="str">
            <v>교통_차량유지</v>
          </cell>
          <cell r="H1" t="str">
            <v>건강_문화</v>
          </cell>
          <cell r="I1" t="str">
            <v>가족용돈</v>
          </cell>
          <cell r="J1" t="str">
            <v>저축_보험</v>
          </cell>
          <cell r="K1" t="str">
            <v>기타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현황"/>
      <sheetName val="매출"/>
      <sheetName val="채용통계표"/>
    </sheetNames>
    <sheetDataSet>
      <sheetData sheetId="0"/>
      <sheetData sheetId="1">
        <row r="17">
          <cell r="F17">
            <v>0.05</v>
          </cell>
          <cell r="G17">
            <v>0.1</v>
          </cell>
          <cell r="H17">
            <v>0.2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거래량 보고"/>
      <sheetName val="수출입 현황"/>
      <sheetName val="거래 현황"/>
      <sheetName val="이익금 변화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9B8-48C0-495B-A304-EA58052D9228}">
  <dimension ref="B7:H39"/>
  <sheetViews>
    <sheetView showGridLines="0" topLeftCell="A10" zoomScaleNormal="100" workbookViewId="0">
      <selection activeCell="H35" sqref="H35"/>
    </sheetView>
  </sheetViews>
  <sheetFormatPr defaultColWidth="9" defaultRowHeight="17.399999999999999"/>
  <cols>
    <col min="1" max="1" width="2" style="2" customWidth="1"/>
    <col min="2" max="2" width="8.09765625" style="2" customWidth="1"/>
    <col min="3" max="3" width="15.69921875" style="2" bestFit="1" customWidth="1"/>
    <col min="4" max="6" width="15.19921875" style="2" customWidth="1"/>
    <col min="7" max="7" width="21.3984375" style="2" customWidth="1"/>
    <col min="8" max="8" width="23.19921875" style="2" customWidth="1"/>
    <col min="9" max="9" width="9" style="2" customWidth="1"/>
    <col min="10" max="16384" width="9" style="2"/>
  </cols>
  <sheetData>
    <row r="7" spans="2:8">
      <c r="C7" s="3" t="s">
        <v>0</v>
      </c>
    </row>
    <row r="8" spans="2:8" s="1" customFormat="1"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8</v>
      </c>
    </row>
    <row r="9" spans="2:8" s="1" customFormat="1">
      <c r="B9" s="5">
        <f>IF(C9&lt;&gt;"",ROW()-8,"")</f>
        <v>1</v>
      </c>
      <c r="C9" s="5" t="s">
        <v>9</v>
      </c>
      <c r="D9" s="5">
        <v>78</v>
      </c>
      <c r="E9" s="5">
        <v>86</v>
      </c>
      <c r="F9" s="5">
        <v>67</v>
      </c>
      <c r="G9" s="5"/>
      <c r="H9" s="5"/>
    </row>
    <row r="10" spans="2:8" s="1" customFormat="1">
      <c r="B10" s="5">
        <f t="shared" ref="B10:B13" si="0">IF(C10&lt;&gt;"",ROW()-8,"")</f>
        <v>2</v>
      </c>
      <c r="C10" s="5" t="s">
        <v>10</v>
      </c>
      <c r="D10" s="5">
        <v>90</v>
      </c>
      <c r="E10" s="5">
        <v>88</v>
      </c>
      <c r="F10" s="5">
        <v>70</v>
      </c>
      <c r="G10" s="5"/>
      <c r="H10" s="5"/>
    </row>
    <row r="11" spans="2:8" s="1" customFormat="1">
      <c r="B11" s="5">
        <f t="shared" si="0"/>
        <v>3</v>
      </c>
      <c r="C11" s="5" t="s">
        <v>11</v>
      </c>
      <c r="D11" s="5">
        <v>62</v>
      </c>
      <c r="E11" s="5">
        <v>76</v>
      </c>
      <c r="F11" s="5">
        <v>84</v>
      </c>
      <c r="G11" s="5"/>
      <c r="H11" s="5"/>
    </row>
    <row r="12" spans="2:8" s="1" customFormat="1">
      <c r="B12" s="5">
        <f t="shared" si="0"/>
        <v>4</v>
      </c>
      <c r="C12" s="5" t="s">
        <v>12</v>
      </c>
      <c r="D12" s="5">
        <v>83</v>
      </c>
      <c r="E12" s="5">
        <v>56</v>
      </c>
      <c r="F12" s="5">
        <v>78</v>
      </c>
      <c r="G12" s="5"/>
      <c r="H12" s="5"/>
    </row>
    <row r="13" spans="2:8" s="1" customFormat="1">
      <c r="B13" s="6">
        <f t="shared" si="0"/>
        <v>5</v>
      </c>
      <c r="C13" s="6" t="s">
        <v>13</v>
      </c>
      <c r="D13" s="6">
        <v>89</v>
      </c>
      <c r="E13" s="6">
        <v>74</v>
      </c>
      <c r="F13" s="6">
        <v>96</v>
      </c>
      <c r="G13" s="6"/>
      <c r="H13" s="6"/>
    </row>
    <row r="14" spans="2:8">
      <c r="B14" s="7"/>
      <c r="C14" s="7"/>
      <c r="D14" s="7"/>
      <c r="E14" s="7"/>
      <c r="F14" s="7"/>
      <c r="G14" s="7"/>
      <c r="H14" s="7"/>
    </row>
    <row r="15" spans="2:8">
      <c r="B15" s="7"/>
      <c r="C15" s="7"/>
      <c r="D15" s="7"/>
      <c r="E15" s="7"/>
      <c r="F15" s="7"/>
      <c r="G15" s="7"/>
      <c r="H15" s="7"/>
    </row>
    <row r="16" spans="2:8">
      <c r="B16" s="8"/>
      <c r="C16" s="8"/>
      <c r="D16" s="8"/>
      <c r="E16" s="8"/>
      <c r="F16" s="8"/>
      <c r="G16" s="8"/>
      <c r="H16" s="8"/>
    </row>
    <row r="17" spans="2:8">
      <c r="B17" s="8"/>
      <c r="C17" s="8"/>
      <c r="D17" s="8"/>
      <c r="E17" s="8"/>
      <c r="F17" s="8"/>
      <c r="G17" s="8"/>
      <c r="H17" s="8"/>
    </row>
    <row r="18" spans="2:8">
      <c r="B18" s="8"/>
      <c r="C18" s="8"/>
      <c r="D18" s="8"/>
      <c r="E18" s="8"/>
      <c r="F18" s="8"/>
      <c r="G18" s="8"/>
      <c r="H18" s="8"/>
    </row>
    <row r="19" spans="2:8">
      <c r="B19" s="8"/>
      <c r="C19" s="8"/>
      <c r="D19" s="8"/>
      <c r="E19" s="8"/>
      <c r="F19" s="8"/>
      <c r="G19" s="8"/>
      <c r="H19" s="8"/>
    </row>
    <row r="20" spans="2:8">
      <c r="B20" s="8"/>
      <c r="C20" s="8"/>
      <c r="D20" s="8"/>
      <c r="E20" s="8"/>
      <c r="F20" s="8"/>
      <c r="G20" s="8"/>
      <c r="H20" s="8"/>
    </row>
    <row r="21" spans="2:8">
      <c r="B21" s="119" t="s">
        <v>14</v>
      </c>
      <c r="C21" s="120"/>
      <c r="D21" s="120"/>
      <c r="E21" s="121"/>
      <c r="F21" s="8"/>
      <c r="G21" s="8"/>
      <c r="H21" s="8"/>
    </row>
    <row r="22" spans="2:8">
      <c r="B22" s="8"/>
      <c r="C22" s="8"/>
      <c r="D22" s="8"/>
      <c r="E22" s="8"/>
      <c r="F22" s="8"/>
      <c r="G22" s="8"/>
      <c r="H22" s="8"/>
    </row>
    <row r="23" spans="2:8">
      <c r="B23" s="9" t="s">
        <v>15</v>
      </c>
      <c r="C23" s="9" t="s">
        <v>16</v>
      </c>
      <c r="D23" s="9" t="s">
        <v>17</v>
      </c>
      <c r="E23" s="9" t="s">
        <v>18</v>
      </c>
      <c r="F23" s="8"/>
      <c r="G23" s="9" t="s">
        <v>19</v>
      </c>
      <c r="H23" s="10">
        <f>COUNTIF(B24:B38,"A-001")</f>
        <v>5</v>
      </c>
    </row>
    <row r="24" spans="2:8">
      <c r="B24" s="11" t="s">
        <v>20</v>
      </c>
      <c r="C24" s="12">
        <v>229920364</v>
      </c>
      <c r="D24" s="12">
        <v>260607461</v>
      </c>
      <c r="E24" s="12">
        <f t="shared" ref="E24:E38" si="1">SUM(C24:D24)</f>
        <v>490527825</v>
      </c>
      <c r="F24" s="8"/>
      <c r="G24" s="13" t="s">
        <v>21</v>
      </c>
      <c r="H24" s="10"/>
    </row>
    <row r="25" spans="2:8">
      <c r="B25" s="11" t="s">
        <v>22</v>
      </c>
      <c r="C25" s="12">
        <v>468525427</v>
      </c>
      <c r="D25" s="14">
        <v>442069999</v>
      </c>
      <c r="E25" s="12">
        <f t="shared" si="1"/>
        <v>910595426</v>
      </c>
      <c r="F25" s="8"/>
      <c r="G25" s="13" t="s">
        <v>23</v>
      </c>
      <c r="H25" s="10"/>
    </row>
    <row r="26" spans="2:8">
      <c r="B26" s="11" t="s">
        <v>22</v>
      </c>
      <c r="C26" s="12">
        <v>485729880</v>
      </c>
      <c r="D26" s="14">
        <v>498292055</v>
      </c>
      <c r="E26" s="12">
        <f t="shared" si="1"/>
        <v>984021935</v>
      </c>
      <c r="F26" s="8"/>
      <c r="G26" s="8"/>
      <c r="H26" s="8"/>
    </row>
    <row r="27" spans="2:8">
      <c r="B27" s="11" t="s">
        <v>20</v>
      </c>
      <c r="C27" s="12">
        <v>553024422</v>
      </c>
      <c r="D27" s="14">
        <v>570318914</v>
      </c>
      <c r="E27" s="12">
        <f t="shared" si="1"/>
        <v>1123343336</v>
      </c>
      <c r="F27" s="8"/>
      <c r="G27" s="9" t="s">
        <v>24</v>
      </c>
      <c r="H27" s="15">
        <f>SUMIF(B24:B38,"A-001",E24:E38)</f>
        <v>3807622490</v>
      </c>
    </row>
    <row r="28" spans="2:8">
      <c r="B28" s="11" t="s">
        <v>20</v>
      </c>
      <c r="C28" s="12">
        <v>270377540</v>
      </c>
      <c r="D28" s="14">
        <v>569604643</v>
      </c>
      <c r="E28" s="12">
        <f t="shared" si="1"/>
        <v>839982183</v>
      </c>
      <c r="F28" s="8"/>
      <c r="G28" s="13" t="s">
        <v>25</v>
      </c>
      <c r="H28" s="10"/>
    </row>
    <row r="29" spans="2:8">
      <c r="B29" s="11" t="s">
        <v>22</v>
      </c>
      <c r="C29" s="12">
        <v>589200147</v>
      </c>
      <c r="D29" s="14">
        <v>353147855</v>
      </c>
      <c r="E29" s="12">
        <f t="shared" si="1"/>
        <v>942348002</v>
      </c>
      <c r="F29" s="8"/>
      <c r="G29" s="13" t="s">
        <v>26</v>
      </c>
      <c r="H29" s="10"/>
    </row>
    <row r="30" spans="2:8">
      <c r="B30" s="11" t="s">
        <v>22</v>
      </c>
      <c r="C30" s="12">
        <v>575501024</v>
      </c>
      <c r="D30" s="14">
        <v>281723857</v>
      </c>
      <c r="E30" s="12">
        <f t="shared" si="1"/>
        <v>857224881</v>
      </c>
      <c r="F30" s="8"/>
      <c r="G30" s="8"/>
      <c r="H30" s="8"/>
    </row>
    <row r="31" spans="2:8">
      <c r="B31" s="11" t="s">
        <v>20</v>
      </c>
      <c r="C31" s="12">
        <v>200284360</v>
      </c>
      <c r="D31" s="14">
        <v>421211343</v>
      </c>
      <c r="E31" s="12">
        <f t="shared" si="1"/>
        <v>621495703</v>
      </c>
      <c r="F31" s="8"/>
      <c r="G31" s="9" t="s">
        <v>27</v>
      </c>
      <c r="H31" s="15">
        <f>AVERAGEIF(B24:B38,"A-001",E24:E38)</f>
        <v>761524498</v>
      </c>
    </row>
    <row r="32" spans="2:8">
      <c r="B32" s="11" t="s">
        <v>22</v>
      </c>
      <c r="C32" s="12">
        <v>258634301</v>
      </c>
      <c r="D32" s="14">
        <v>326394293</v>
      </c>
      <c r="E32" s="12">
        <f t="shared" si="1"/>
        <v>585028594</v>
      </c>
      <c r="F32" s="8"/>
      <c r="G32" s="13" t="s">
        <v>28</v>
      </c>
      <c r="H32" s="10"/>
    </row>
    <row r="33" spans="2:8">
      <c r="B33" s="11" t="s">
        <v>29</v>
      </c>
      <c r="C33" s="16">
        <v>437069889</v>
      </c>
      <c r="D33" s="16">
        <v>364682210</v>
      </c>
      <c r="E33" s="12">
        <f t="shared" si="1"/>
        <v>801752099</v>
      </c>
      <c r="F33" s="8"/>
      <c r="G33" s="13" t="s">
        <v>30</v>
      </c>
      <c r="H33" s="10"/>
    </row>
    <row r="34" spans="2:8">
      <c r="B34" s="11" t="s">
        <v>31</v>
      </c>
      <c r="C34" s="16">
        <v>527635183</v>
      </c>
      <c r="D34" s="16">
        <v>585454856</v>
      </c>
      <c r="E34" s="12">
        <f t="shared" si="1"/>
        <v>1113090039</v>
      </c>
      <c r="F34" s="8"/>
      <c r="G34" s="8"/>
      <c r="H34" s="8"/>
    </row>
    <row r="35" spans="2:8">
      <c r="B35" s="11" t="s">
        <v>31</v>
      </c>
      <c r="C35" s="17">
        <v>336439492</v>
      </c>
      <c r="D35" s="17">
        <v>368946307</v>
      </c>
      <c r="E35" s="12">
        <f t="shared" si="1"/>
        <v>705385799</v>
      </c>
      <c r="F35" s="8"/>
      <c r="G35" s="8"/>
      <c r="H35" s="8"/>
    </row>
    <row r="36" spans="2:8">
      <c r="B36" s="11" t="s">
        <v>31</v>
      </c>
      <c r="C36" s="17">
        <v>298286089</v>
      </c>
      <c r="D36" s="17">
        <v>411856626</v>
      </c>
      <c r="E36" s="12">
        <f t="shared" si="1"/>
        <v>710142715</v>
      </c>
      <c r="F36" s="8"/>
      <c r="G36" s="8"/>
      <c r="H36" s="8"/>
    </row>
    <row r="37" spans="2:8">
      <c r="B37" s="11" t="s">
        <v>20</v>
      </c>
      <c r="C37" s="17">
        <v>417874353</v>
      </c>
      <c r="D37" s="17">
        <v>314399090</v>
      </c>
      <c r="E37" s="12">
        <f t="shared" si="1"/>
        <v>732273443</v>
      </c>
      <c r="F37" s="8"/>
      <c r="G37" s="8"/>
      <c r="H37" s="8"/>
    </row>
    <row r="38" spans="2:8">
      <c r="B38" s="11" t="s">
        <v>22</v>
      </c>
      <c r="C38" s="17">
        <v>588956833</v>
      </c>
      <c r="D38" s="17">
        <v>387992855</v>
      </c>
      <c r="E38" s="12">
        <f t="shared" si="1"/>
        <v>976949688</v>
      </c>
      <c r="F38" s="8"/>
      <c r="G38" s="8"/>
      <c r="H38" s="8"/>
    </row>
    <row r="39" spans="2:8">
      <c r="B39" s="8"/>
      <c r="C39" s="8"/>
      <c r="D39" s="8"/>
      <c r="E39" s="8"/>
      <c r="F39" s="8"/>
      <c r="G39" s="8"/>
      <c r="H39" s="8"/>
    </row>
  </sheetData>
  <mergeCells count="1">
    <mergeCell ref="B21:E21"/>
  </mergeCells>
  <phoneticPr fontId="6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82E0-EA17-4FF7-BA71-23CDD1E4F0FA}">
  <dimension ref="B1:H33"/>
  <sheetViews>
    <sheetView tabSelected="1" workbookViewId="0">
      <selection activeCell="J9" sqref="J9"/>
    </sheetView>
  </sheetViews>
  <sheetFormatPr defaultColWidth="8.796875" defaultRowHeight="17.399999999999999"/>
  <cols>
    <col min="1" max="1" width="2.19921875" style="8" customWidth="1"/>
    <col min="2" max="2" width="11.296875" style="8" customWidth="1"/>
    <col min="3" max="3" width="22" style="8" bestFit="1" customWidth="1"/>
    <col min="4" max="4" width="11.69921875" style="8" customWidth="1"/>
    <col min="5" max="5" width="12.09765625" style="8" customWidth="1"/>
    <col min="6" max="6" width="11.69921875" style="8" bestFit="1" customWidth="1"/>
    <col min="7" max="7" width="13.8984375" style="8" customWidth="1"/>
    <col min="8" max="8" width="8.59765625" style="8" bestFit="1" customWidth="1"/>
    <col min="9" max="9" width="9.69921875" style="8" customWidth="1"/>
    <col min="10" max="10" width="8.796875" style="8"/>
    <col min="11" max="11" width="10.19921875" style="8" bestFit="1" customWidth="1"/>
    <col min="12" max="12" width="14" style="8" bestFit="1" customWidth="1"/>
    <col min="13" max="16384" width="8.796875" style="8"/>
  </cols>
  <sheetData>
    <row r="1" spans="2:6" ht="8.4" customHeight="1"/>
    <row r="2" spans="2:6" ht="24.6" thickBot="1">
      <c r="B2" s="18" t="s">
        <v>32</v>
      </c>
      <c r="C2" s="18"/>
      <c r="D2" s="19"/>
    </row>
    <row r="3" spans="2:6" ht="21" thickTop="1">
      <c r="B3" s="19"/>
      <c r="C3" s="19"/>
      <c r="D3" s="19"/>
    </row>
    <row r="4" spans="2:6" ht="20.399999999999999">
      <c r="B4" s="19"/>
      <c r="C4" s="19"/>
      <c r="D4" s="19"/>
    </row>
    <row r="5" spans="2:6" ht="20.399999999999999">
      <c r="B5" s="19"/>
      <c r="C5" s="19"/>
      <c r="D5" s="19"/>
    </row>
    <row r="6" spans="2:6" ht="20.399999999999999">
      <c r="B6" s="19"/>
      <c r="C6" s="19"/>
      <c r="D6" s="19"/>
    </row>
    <row r="7" spans="2:6" ht="20.399999999999999">
      <c r="B7" s="19"/>
      <c r="C7" s="19"/>
      <c r="D7" s="19"/>
    </row>
    <row r="8" spans="2:6" ht="20.399999999999999">
      <c r="B8" s="19"/>
      <c r="C8" s="19"/>
      <c r="D8" s="19"/>
    </row>
    <row r="9" spans="2:6" ht="20.399999999999999">
      <c r="B9" s="19"/>
      <c r="C9" s="19"/>
      <c r="D9" s="19"/>
    </row>
    <row r="10" spans="2:6" ht="25.8" customHeight="1">
      <c r="B10" s="20" t="s">
        <v>33</v>
      </c>
    </row>
    <row r="11" spans="2:6">
      <c r="B11" s="21" t="s">
        <v>34</v>
      </c>
      <c r="C11" s="122" t="s">
        <v>35</v>
      </c>
      <c r="D11" s="122"/>
      <c r="E11" s="122"/>
      <c r="F11" s="122"/>
    </row>
    <row r="12" spans="2:6">
      <c r="B12" s="21" t="s">
        <v>36</v>
      </c>
      <c r="C12" s="122" t="s">
        <v>37</v>
      </c>
      <c r="D12" s="122"/>
      <c r="E12" s="122"/>
      <c r="F12" s="122"/>
    </row>
    <row r="13" spans="2:6">
      <c r="B13" s="21" t="s">
        <v>38</v>
      </c>
      <c r="C13" s="122" t="s">
        <v>39</v>
      </c>
      <c r="D13" s="122"/>
      <c r="E13" s="122"/>
      <c r="F13" s="122"/>
    </row>
    <row r="14" spans="2:6">
      <c r="B14" s="21" t="s">
        <v>40</v>
      </c>
      <c r="C14" s="122" t="s">
        <v>41</v>
      </c>
      <c r="D14" s="122"/>
      <c r="E14" s="122"/>
      <c r="F14" s="122"/>
    </row>
    <row r="15" spans="2:6">
      <c r="B15" s="22" t="s">
        <v>42</v>
      </c>
      <c r="C15" s="122" t="s">
        <v>43</v>
      </c>
      <c r="D15" s="122"/>
      <c r="E15" s="122"/>
      <c r="F15" s="122"/>
    </row>
    <row r="16" spans="2:6">
      <c r="B16" s="23" t="s">
        <v>44</v>
      </c>
      <c r="C16" s="122" t="s">
        <v>45</v>
      </c>
      <c r="D16" s="122"/>
      <c r="E16" s="122"/>
      <c r="F16" s="122"/>
    </row>
    <row r="17" spans="2:8">
      <c r="B17" s="23"/>
      <c r="C17" s="122" t="s">
        <v>46</v>
      </c>
      <c r="D17" s="122"/>
      <c r="E17" s="122"/>
      <c r="F17" s="122"/>
    </row>
    <row r="18" spans="2:8">
      <c r="B18" s="24"/>
      <c r="C18" s="25"/>
      <c r="D18" s="24"/>
      <c r="E18" s="24"/>
    </row>
    <row r="19" spans="2:8" ht="36.6" customHeight="1">
      <c r="B19" s="26" t="s">
        <v>47</v>
      </c>
      <c r="C19" s="26" t="s">
        <v>48</v>
      </c>
      <c r="D19" s="26" t="s">
        <v>49</v>
      </c>
      <c r="E19" s="26" t="s">
        <v>50</v>
      </c>
      <c r="F19" s="27" t="s">
        <v>51</v>
      </c>
      <c r="G19" s="27" t="s">
        <v>52</v>
      </c>
      <c r="H19" s="26" t="s">
        <v>53</v>
      </c>
    </row>
    <row r="20" spans="2:8">
      <c r="B20" s="28" t="s">
        <v>54</v>
      </c>
      <c r="C20" s="29" t="s">
        <v>55</v>
      </c>
      <c r="D20" s="29" t="s">
        <v>56</v>
      </c>
      <c r="E20" s="30">
        <v>42056</v>
      </c>
      <c r="F20" s="31">
        <v>30</v>
      </c>
      <c r="G20" s="32">
        <v>550000</v>
      </c>
      <c r="H20" s="33">
        <v>7</v>
      </c>
    </row>
    <row r="21" spans="2:8">
      <c r="B21" s="34" t="s">
        <v>57</v>
      </c>
      <c r="C21" s="35" t="s">
        <v>58</v>
      </c>
      <c r="D21" s="35" t="s">
        <v>59</v>
      </c>
      <c r="E21" s="36">
        <v>42062</v>
      </c>
      <c r="F21" s="37">
        <v>25</v>
      </c>
      <c r="G21" s="38">
        <v>300000</v>
      </c>
      <c r="H21" s="39">
        <v>8</v>
      </c>
    </row>
    <row r="22" spans="2:8">
      <c r="B22" s="34" t="s">
        <v>60</v>
      </c>
      <c r="C22" s="35" t="s">
        <v>61</v>
      </c>
      <c r="D22" s="35" t="s">
        <v>56</v>
      </c>
      <c r="E22" s="40">
        <v>42083</v>
      </c>
      <c r="F22" s="37">
        <v>40</v>
      </c>
      <c r="G22" s="38">
        <v>350000</v>
      </c>
      <c r="H22" s="39">
        <v>8</v>
      </c>
    </row>
    <row r="23" spans="2:8">
      <c r="B23" s="34" t="s">
        <v>62</v>
      </c>
      <c r="C23" s="35" t="s">
        <v>63</v>
      </c>
      <c r="D23" s="35" t="s">
        <v>64</v>
      </c>
      <c r="E23" s="36">
        <v>42091</v>
      </c>
      <c r="F23" s="37">
        <v>35</v>
      </c>
      <c r="G23" s="38">
        <v>250000</v>
      </c>
      <c r="H23" s="39">
        <v>6</v>
      </c>
    </row>
    <row r="24" spans="2:8">
      <c r="B24" s="34" t="s">
        <v>65</v>
      </c>
      <c r="C24" s="35" t="s">
        <v>66</v>
      </c>
      <c r="D24" s="35" t="s">
        <v>59</v>
      </c>
      <c r="E24" s="36">
        <v>42105</v>
      </c>
      <c r="F24" s="37">
        <v>40</v>
      </c>
      <c r="G24" s="38">
        <v>230000</v>
      </c>
      <c r="H24" s="39">
        <v>8</v>
      </c>
    </row>
    <row r="25" spans="2:8">
      <c r="B25" s="34" t="s">
        <v>67</v>
      </c>
      <c r="C25" s="35" t="s">
        <v>68</v>
      </c>
      <c r="D25" s="35" t="s">
        <v>59</v>
      </c>
      <c r="E25" s="36">
        <v>42139</v>
      </c>
      <c r="F25" s="37">
        <v>30</v>
      </c>
      <c r="G25" s="38">
        <v>370000</v>
      </c>
      <c r="H25" s="39">
        <v>7</v>
      </c>
    </row>
    <row r="26" spans="2:8">
      <c r="B26" s="34" t="s">
        <v>69</v>
      </c>
      <c r="C26" s="35" t="s">
        <v>70</v>
      </c>
      <c r="D26" s="35" t="s">
        <v>56</v>
      </c>
      <c r="E26" s="36">
        <v>42146</v>
      </c>
      <c r="F26" s="37">
        <v>35</v>
      </c>
      <c r="G26" s="38">
        <v>420000</v>
      </c>
      <c r="H26" s="39">
        <v>8</v>
      </c>
    </row>
    <row r="27" spans="2:8" ht="18" thickBot="1">
      <c r="B27" s="41" t="s">
        <v>71</v>
      </c>
      <c r="C27" s="42" t="s">
        <v>72</v>
      </c>
      <c r="D27" s="42" t="s">
        <v>64</v>
      </c>
      <c r="E27" s="43">
        <v>42168</v>
      </c>
      <c r="F27" s="44">
        <v>30</v>
      </c>
      <c r="G27" s="45">
        <v>350000</v>
      </c>
      <c r="H27" s="46">
        <v>7</v>
      </c>
    </row>
    <row r="29" spans="2:8">
      <c r="B29" s="47" t="s">
        <v>73</v>
      </c>
      <c r="C29" s="47"/>
      <c r="D29" s="48"/>
      <c r="F29" s="47" t="s">
        <v>74</v>
      </c>
      <c r="G29" s="48">
        <f>SUMIF(D20:D27,"일반인",G20:G27)</f>
        <v>1320000</v>
      </c>
    </row>
    <row r="30" spans="2:8">
      <c r="B30" s="47" t="s">
        <v>75</v>
      </c>
      <c r="C30" s="47"/>
      <c r="D30" s="48"/>
      <c r="F30" s="47" t="s">
        <v>76</v>
      </c>
      <c r="G30" s="48">
        <f>AVERAGEIF(D20:D27,"일반인",G20:G27)</f>
        <v>440000</v>
      </c>
    </row>
    <row r="31" spans="2:8">
      <c r="B31" s="47" t="s">
        <v>77</v>
      </c>
      <c r="C31" s="47"/>
      <c r="D31" s="48"/>
      <c r="F31" s="47"/>
      <c r="G31" s="48"/>
    </row>
    <row r="32" spans="2:8">
      <c r="B32" s="47" t="s">
        <v>78</v>
      </c>
      <c r="C32" s="47"/>
      <c r="D32" s="48"/>
      <c r="F32" s="47"/>
      <c r="G32" s="48"/>
    </row>
    <row r="33" spans="2:7">
      <c r="B33" s="47" t="s">
        <v>79</v>
      </c>
      <c r="C33" s="47"/>
      <c r="D33" s="48"/>
      <c r="F33" s="47" t="s">
        <v>80</v>
      </c>
      <c r="G33" s="48">
        <f>COUNTIF(D20:D27,"일반인")</f>
        <v>3</v>
      </c>
    </row>
  </sheetData>
  <mergeCells count="7">
    <mergeCell ref="C17:F17"/>
    <mergeCell ref="C11:F11"/>
    <mergeCell ref="C12:F12"/>
    <mergeCell ref="C13:F13"/>
    <mergeCell ref="C14:F14"/>
    <mergeCell ref="C15:F15"/>
    <mergeCell ref="C16:F16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93F9-FEA0-4510-96A8-3E203BAE8AC0}">
  <dimension ref="B3:J14"/>
  <sheetViews>
    <sheetView topLeftCell="A4" workbookViewId="0">
      <selection activeCell="E14" sqref="E14"/>
    </sheetView>
  </sheetViews>
  <sheetFormatPr defaultRowHeight="17.399999999999999"/>
  <cols>
    <col min="1" max="1" width="8.796875" style="1"/>
    <col min="2" max="2" width="11.8984375" style="1" customWidth="1"/>
    <col min="3" max="3" width="13.09765625" style="1" customWidth="1"/>
    <col min="4" max="4" width="11.8984375" style="1" customWidth="1"/>
    <col min="5" max="6" width="12.09765625" style="1" customWidth="1"/>
    <col min="7" max="7" width="13.09765625" style="1" customWidth="1"/>
    <col min="8" max="8" width="10.8984375" style="1" customWidth="1"/>
    <col min="9" max="9" width="13.296875" style="1" customWidth="1"/>
    <col min="10" max="10" width="11.59765625" style="1" bestFit="1" customWidth="1"/>
    <col min="11" max="16384" width="8.796875" style="1"/>
  </cols>
  <sheetData>
    <row r="3" spans="2:10" ht="52.2" customHeight="1" thickBot="1"/>
    <row r="4" spans="2:10" ht="29.4" thickBot="1">
      <c r="B4" s="49" t="s">
        <v>81</v>
      </c>
      <c r="C4" s="50" t="s">
        <v>82</v>
      </c>
      <c r="D4" s="50" t="s">
        <v>83</v>
      </c>
      <c r="E4" s="50" t="s">
        <v>84</v>
      </c>
      <c r="F4" s="51" t="s">
        <v>85</v>
      </c>
      <c r="G4" s="51" t="s">
        <v>86</v>
      </c>
      <c r="H4" s="51" t="s">
        <v>87</v>
      </c>
      <c r="I4" s="51" t="s">
        <v>88</v>
      </c>
      <c r="J4" s="52" t="s">
        <v>89</v>
      </c>
    </row>
    <row r="5" spans="2:10">
      <c r="B5" s="53" t="s">
        <v>90</v>
      </c>
      <c r="C5" s="54" t="s">
        <v>91</v>
      </c>
      <c r="D5" s="54" t="s">
        <v>92</v>
      </c>
      <c r="E5" s="55">
        <v>2</v>
      </c>
      <c r="F5" s="56">
        <v>32700</v>
      </c>
      <c r="G5" s="57">
        <v>25470</v>
      </c>
      <c r="H5" s="58">
        <v>25700</v>
      </c>
      <c r="I5" s="59" t="s">
        <v>93</v>
      </c>
      <c r="J5" s="60" t="s">
        <v>94</v>
      </c>
    </row>
    <row r="6" spans="2:10">
      <c r="B6" s="61" t="s">
        <v>95</v>
      </c>
      <c r="C6" s="62" t="s">
        <v>96</v>
      </c>
      <c r="D6" s="62" t="s">
        <v>97</v>
      </c>
      <c r="E6" s="35">
        <v>1</v>
      </c>
      <c r="F6" s="63">
        <v>30500</v>
      </c>
      <c r="G6" s="64">
        <v>47892</v>
      </c>
      <c r="H6" s="65">
        <v>48920</v>
      </c>
      <c r="I6" s="66" t="s">
        <v>93</v>
      </c>
      <c r="J6" s="67" t="s">
        <v>94</v>
      </c>
    </row>
    <row r="7" spans="2:10">
      <c r="B7" s="61" t="s">
        <v>98</v>
      </c>
      <c r="C7" s="62" t="s">
        <v>99</v>
      </c>
      <c r="D7" s="62" t="s">
        <v>100</v>
      </c>
      <c r="E7" s="35">
        <v>2</v>
      </c>
      <c r="F7" s="63">
        <v>34900</v>
      </c>
      <c r="G7" s="64">
        <v>47890</v>
      </c>
      <c r="H7" s="65">
        <v>78510</v>
      </c>
      <c r="I7" s="66" t="s">
        <v>93</v>
      </c>
      <c r="J7" s="67" t="s">
        <v>94</v>
      </c>
    </row>
    <row r="8" spans="2:10">
      <c r="B8" s="61" t="s">
        <v>101</v>
      </c>
      <c r="C8" s="62" t="s">
        <v>102</v>
      </c>
      <c r="D8" s="62" t="s">
        <v>92</v>
      </c>
      <c r="E8" s="35">
        <v>2</v>
      </c>
      <c r="F8" s="63">
        <v>28400</v>
      </c>
      <c r="G8" s="64">
        <v>25780</v>
      </c>
      <c r="H8" s="65">
        <v>24560</v>
      </c>
      <c r="I8" s="66" t="s">
        <v>93</v>
      </c>
      <c r="J8" s="67" t="s">
        <v>94</v>
      </c>
    </row>
    <row r="9" spans="2:10">
      <c r="B9" s="61" t="s">
        <v>103</v>
      </c>
      <c r="C9" s="62" t="s">
        <v>104</v>
      </c>
      <c r="D9" s="62" t="s">
        <v>100</v>
      </c>
      <c r="E9" s="35">
        <v>1</v>
      </c>
      <c r="F9" s="63">
        <v>28400</v>
      </c>
      <c r="G9" s="64">
        <v>48520</v>
      </c>
      <c r="H9" s="65">
        <v>51850</v>
      </c>
      <c r="I9" s="66" t="s">
        <v>93</v>
      </c>
      <c r="J9" s="67" t="s">
        <v>94</v>
      </c>
    </row>
    <row r="10" spans="2:10">
      <c r="B10" s="61" t="s">
        <v>105</v>
      </c>
      <c r="C10" s="62" t="s">
        <v>106</v>
      </c>
      <c r="D10" s="62" t="s">
        <v>92</v>
      </c>
      <c r="E10" s="35">
        <v>2</v>
      </c>
      <c r="F10" s="63">
        <v>28400</v>
      </c>
      <c r="G10" s="64">
        <v>35870</v>
      </c>
      <c r="H10" s="65">
        <v>37890</v>
      </c>
      <c r="I10" s="66" t="s">
        <v>93</v>
      </c>
      <c r="J10" s="67" t="s">
        <v>94</v>
      </c>
    </row>
    <row r="11" spans="2:10">
      <c r="B11" s="61" t="s">
        <v>107</v>
      </c>
      <c r="C11" s="62" t="s">
        <v>108</v>
      </c>
      <c r="D11" s="62" t="s">
        <v>100</v>
      </c>
      <c r="E11" s="35">
        <v>1</v>
      </c>
      <c r="F11" s="63">
        <v>32700</v>
      </c>
      <c r="G11" s="64">
        <v>45015</v>
      </c>
      <c r="H11" s="65">
        <v>38780</v>
      </c>
      <c r="I11" s="66" t="s">
        <v>93</v>
      </c>
      <c r="J11" s="67" t="s">
        <v>94</v>
      </c>
    </row>
    <row r="12" spans="2:10" ht="18" thickBot="1">
      <c r="B12" s="68" t="s">
        <v>109</v>
      </c>
      <c r="C12" s="69" t="s">
        <v>110</v>
      </c>
      <c r="D12" s="69" t="s">
        <v>97</v>
      </c>
      <c r="E12" s="42">
        <v>2</v>
      </c>
      <c r="F12" s="70">
        <v>32700</v>
      </c>
      <c r="G12" s="71">
        <v>68920</v>
      </c>
      <c r="H12" s="72">
        <v>78520</v>
      </c>
      <c r="I12" s="73" t="s">
        <v>93</v>
      </c>
      <c r="J12" s="74" t="s">
        <v>94</v>
      </c>
    </row>
    <row r="13" spans="2:10">
      <c r="B13" s="123" t="s">
        <v>111</v>
      </c>
      <c r="C13" s="124"/>
      <c r="D13" s="124"/>
      <c r="E13" s="75" t="s">
        <v>112</v>
      </c>
      <c r="F13" s="125"/>
      <c r="G13" s="124" t="s">
        <v>113</v>
      </c>
      <c r="H13" s="124"/>
      <c r="I13" s="124"/>
      <c r="J13" s="76" t="s">
        <v>114</v>
      </c>
    </row>
    <row r="14" spans="2:10" ht="18" thickBot="1">
      <c r="B14" s="127" t="s">
        <v>115</v>
      </c>
      <c r="C14" s="128"/>
      <c r="D14" s="128"/>
      <c r="E14" s="69" t="s">
        <v>116</v>
      </c>
      <c r="F14" s="126"/>
      <c r="G14" s="77" t="s">
        <v>117</v>
      </c>
      <c r="H14" s="69" t="s">
        <v>118</v>
      </c>
      <c r="I14" s="77" t="s">
        <v>119</v>
      </c>
      <c r="J14" s="74" t="s">
        <v>120</v>
      </c>
    </row>
  </sheetData>
  <mergeCells count="4">
    <mergeCell ref="B13:D13"/>
    <mergeCell ref="F13:F14"/>
    <mergeCell ref="G13:I13"/>
    <mergeCell ref="B14:D14"/>
  </mergeCells>
  <phoneticPr fontId="6" type="noConversion"/>
  <dataValidations count="1">
    <dataValidation type="list" allowBlank="1" showInputMessage="1" showErrorMessage="1" sqref="H14" xr:uid="{1CEA7CE1-6935-462D-9B4F-9F1D714D5027}">
      <formula1>$C$5:$C$12</formula1>
    </dataValidation>
  </dataValidations>
  <pageMargins left="0.7" right="0.7" top="0.75" bottom="0.75" header="0.3" footer="0.3"/>
  <ignoredErrors>
    <ignoredError sqref="I5:I12 J5:J14 E13:E14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EC91-2722-440B-B147-20FA9887B112}">
  <dimension ref="B3:L14"/>
  <sheetViews>
    <sheetView topLeftCell="A4" workbookViewId="0">
      <selection activeCell="K7" sqref="K7"/>
    </sheetView>
  </sheetViews>
  <sheetFormatPr defaultRowHeight="17.399999999999999"/>
  <cols>
    <col min="1" max="3" width="8.796875" style="1"/>
    <col min="4" max="4" width="11" style="1" bestFit="1" customWidth="1"/>
    <col min="5" max="7" width="8.796875" style="1"/>
    <col min="8" max="8" width="11" style="1" bestFit="1" customWidth="1"/>
    <col min="9" max="9" width="12.59765625" style="1" bestFit="1" customWidth="1"/>
    <col min="10" max="10" width="11" style="1" bestFit="1" customWidth="1"/>
    <col min="11" max="16384" width="8.796875" style="1"/>
  </cols>
  <sheetData>
    <row r="3" spans="2:12" ht="46.2" customHeight="1" thickBot="1"/>
    <row r="4" spans="2:12" ht="29.4" thickBot="1">
      <c r="B4" s="78" t="s">
        <v>121</v>
      </c>
      <c r="C4" s="79" t="s">
        <v>122</v>
      </c>
      <c r="D4" s="79" t="s">
        <v>123</v>
      </c>
      <c r="E4" s="79" t="s">
        <v>124</v>
      </c>
      <c r="F4" s="80" t="s">
        <v>125</v>
      </c>
      <c r="G4" s="80" t="s">
        <v>126</v>
      </c>
      <c r="H4" s="80" t="s">
        <v>127</v>
      </c>
      <c r="I4" s="80" t="s">
        <v>128</v>
      </c>
      <c r="J4" s="81" t="s">
        <v>129</v>
      </c>
    </row>
    <row r="5" spans="2:12">
      <c r="B5" s="82" t="s">
        <v>130</v>
      </c>
      <c r="C5" s="83" t="s">
        <v>131</v>
      </c>
      <c r="D5" s="83" t="s">
        <v>132</v>
      </c>
      <c r="E5" s="59" t="s">
        <v>133</v>
      </c>
      <c r="F5" s="84">
        <v>20</v>
      </c>
      <c r="G5" s="56">
        <v>45000</v>
      </c>
      <c r="H5" s="85">
        <v>0.58333333333333337</v>
      </c>
      <c r="I5" s="86" t="s">
        <v>134</v>
      </c>
      <c r="J5" s="87" t="s">
        <v>135</v>
      </c>
    </row>
    <row r="6" spans="2:12">
      <c r="B6" s="88" t="s">
        <v>136</v>
      </c>
      <c r="C6" s="89" t="s">
        <v>137</v>
      </c>
      <c r="D6" s="89" t="s">
        <v>138</v>
      </c>
      <c r="E6" s="66" t="s">
        <v>139</v>
      </c>
      <c r="F6" s="90">
        <v>20</v>
      </c>
      <c r="G6" s="63">
        <v>63000</v>
      </c>
      <c r="H6" s="91">
        <v>0.5625</v>
      </c>
      <c r="I6" s="92" t="s">
        <v>134</v>
      </c>
      <c r="J6" s="93" t="s">
        <v>135</v>
      </c>
    </row>
    <row r="7" spans="2:12">
      <c r="B7" s="88" t="s">
        <v>140</v>
      </c>
      <c r="C7" s="89" t="s">
        <v>137</v>
      </c>
      <c r="D7" s="89" t="s">
        <v>141</v>
      </c>
      <c r="E7" s="66" t="s">
        <v>142</v>
      </c>
      <c r="F7" s="90">
        <v>15</v>
      </c>
      <c r="G7" s="63">
        <v>48000</v>
      </c>
      <c r="H7" s="91">
        <v>0.41666666666666669</v>
      </c>
      <c r="I7" s="92" t="s">
        <v>134</v>
      </c>
      <c r="J7" s="93" t="s">
        <v>135</v>
      </c>
    </row>
    <row r="8" spans="2:12">
      <c r="B8" s="88" t="s">
        <v>143</v>
      </c>
      <c r="C8" s="89" t="s">
        <v>144</v>
      </c>
      <c r="D8" s="89" t="s">
        <v>145</v>
      </c>
      <c r="E8" s="66" t="s">
        <v>146</v>
      </c>
      <c r="F8" s="90">
        <v>40</v>
      </c>
      <c r="G8" s="63">
        <v>45000</v>
      </c>
      <c r="H8" s="91">
        <v>0.58333333333333337</v>
      </c>
      <c r="I8" s="92" t="s">
        <v>134</v>
      </c>
      <c r="J8" s="93" t="s">
        <v>135</v>
      </c>
    </row>
    <row r="9" spans="2:12">
      <c r="B9" s="88" t="s">
        <v>147</v>
      </c>
      <c r="C9" s="89" t="s">
        <v>131</v>
      </c>
      <c r="D9" s="89" t="s">
        <v>148</v>
      </c>
      <c r="E9" s="66" t="s">
        <v>133</v>
      </c>
      <c r="F9" s="90">
        <v>25</v>
      </c>
      <c r="G9" s="63">
        <v>51000</v>
      </c>
      <c r="H9" s="91">
        <v>0.41666666666666669</v>
      </c>
      <c r="I9" s="92" t="s">
        <v>134</v>
      </c>
      <c r="J9" s="93" t="s">
        <v>135</v>
      </c>
    </row>
    <row r="10" spans="2:12">
      <c r="B10" s="88" t="s">
        <v>149</v>
      </c>
      <c r="C10" s="89" t="s">
        <v>131</v>
      </c>
      <c r="D10" s="89" t="s">
        <v>150</v>
      </c>
      <c r="E10" s="66" t="s">
        <v>142</v>
      </c>
      <c r="F10" s="90">
        <v>20</v>
      </c>
      <c r="G10" s="63">
        <v>45000</v>
      </c>
      <c r="H10" s="91">
        <v>0.5625</v>
      </c>
      <c r="I10" s="92" t="s">
        <v>134</v>
      </c>
      <c r="J10" s="93" t="s">
        <v>135</v>
      </c>
    </row>
    <row r="11" spans="2:12">
      <c r="B11" s="88" t="s">
        <v>151</v>
      </c>
      <c r="C11" s="89" t="s">
        <v>137</v>
      </c>
      <c r="D11" s="89" t="s">
        <v>152</v>
      </c>
      <c r="E11" s="66" t="s">
        <v>139</v>
      </c>
      <c r="F11" s="90">
        <v>30</v>
      </c>
      <c r="G11" s="63">
        <v>54000</v>
      </c>
      <c r="H11" s="91">
        <v>0.41666666666666669</v>
      </c>
      <c r="I11" s="92" t="s">
        <v>134</v>
      </c>
      <c r="J11" s="93" t="s">
        <v>135</v>
      </c>
    </row>
    <row r="12" spans="2:12" ht="18" thickBot="1">
      <c r="B12" s="94" t="s">
        <v>153</v>
      </c>
      <c r="C12" s="95" t="s">
        <v>144</v>
      </c>
      <c r="D12" s="95" t="s">
        <v>154</v>
      </c>
      <c r="E12" s="73" t="s">
        <v>142</v>
      </c>
      <c r="F12" s="96">
        <v>30</v>
      </c>
      <c r="G12" s="70">
        <v>45000</v>
      </c>
      <c r="H12" s="97">
        <v>0.625</v>
      </c>
      <c r="I12" s="98" t="s">
        <v>134</v>
      </c>
      <c r="J12" s="99" t="s">
        <v>135</v>
      </c>
    </row>
    <row r="13" spans="2:12">
      <c r="B13" s="129" t="s">
        <v>155</v>
      </c>
      <c r="C13" s="130"/>
      <c r="D13" s="130"/>
      <c r="E13" s="100" t="s">
        <v>156</v>
      </c>
      <c r="F13" s="131"/>
      <c r="G13" s="130" t="s">
        <v>157</v>
      </c>
      <c r="H13" s="130"/>
      <c r="I13" s="130"/>
      <c r="J13" s="101" t="s">
        <v>158</v>
      </c>
      <c r="L13" s="102"/>
    </row>
    <row r="14" spans="2:12" ht="18" thickBot="1">
      <c r="B14" s="133" t="s">
        <v>159</v>
      </c>
      <c r="C14" s="134"/>
      <c r="D14" s="134"/>
      <c r="E14" s="98" t="s">
        <v>160</v>
      </c>
      <c r="F14" s="132"/>
      <c r="G14" s="103" t="s">
        <v>123</v>
      </c>
      <c r="H14" s="95" t="s">
        <v>161</v>
      </c>
      <c r="I14" s="103" t="s">
        <v>162</v>
      </c>
      <c r="J14" s="104" t="s">
        <v>163</v>
      </c>
    </row>
  </sheetData>
  <mergeCells count="4">
    <mergeCell ref="B13:D13"/>
    <mergeCell ref="F13:F14"/>
    <mergeCell ref="G13:I13"/>
    <mergeCell ref="B14:D14"/>
  </mergeCells>
  <phoneticPr fontId="6" type="noConversion"/>
  <pageMargins left="0.7" right="0.7" top="0.75" bottom="0.75" header="0.3" footer="0.3"/>
  <ignoredErrors>
    <ignoredError sqref="I5:J12 J13:J14 E13:E14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51F3-9918-435E-9456-843C49C9CC44}">
  <dimension ref="B3:M20"/>
  <sheetViews>
    <sheetView topLeftCell="A4" workbookViewId="0">
      <selection activeCell="M10" sqref="M10"/>
    </sheetView>
  </sheetViews>
  <sheetFormatPr defaultRowHeight="17.399999999999999"/>
  <cols>
    <col min="1" max="1" width="8.796875" style="1"/>
    <col min="2" max="4" width="11.8984375" style="1" customWidth="1"/>
    <col min="5" max="6" width="12.09765625" style="1" customWidth="1"/>
    <col min="7" max="7" width="13.09765625" style="1" customWidth="1"/>
    <col min="8" max="8" width="10.8984375" style="1" customWidth="1"/>
    <col min="9" max="9" width="11.8984375" style="1" bestFit="1" customWidth="1"/>
    <col min="10" max="10" width="11.09765625" style="1" bestFit="1" customWidth="1"/>
    <col min="11" max="16384" width="8.796875" style="1"/>
  </cols>
  <sheetData>
    <row r="3" spans="2:10" ht="43.2" customHeight="1" thickBot="1"/>
    <row r="4" spans="2:10" ht="29.4" thickBot="1">
      <c r="B4" s="105" t="s">
        <v>47</v>
      </c>
      <c r="C4" s="106" t="s">
        <v>164</v>
      </c>
      <c r="D4" s="107" t="s">
        <v>165</v>
      </c>
      <c r="E4" s="107" t="s">
        <v>166</v>
      </c>
      <c r="F4" s="107" t="s">
        <v>167</v>
      </c>
      <c r="G4" s="106" t="s">
        <v>168</v>
      </c>
      <c r="H4" s="107" t="s">
        <v>169</v>
      </c>
      <c r="I4" s="107" t="s">
        <v>170</v>
      </c>
      <c r="J4" s="108" t="s">
        <v>7</v>
      </c>
    </row>
    <row r="5" spans="2:10">
      <c r="B5" s="53" t="s">
        <v>171</v>
      </c>
      <c r="C5" s="54" t="s">
        <v>172</v>
      </c>
      <c r="D5" s="109">
        <v>435000</v>
      </c>
      <c r="E5" s="109">
        <v>310000</v>
      </c>
      <c r="F5" s="56">
        <v>2</v>
      </c>
      <c r="G5" s="56">
        <v>500</v>
      </c>
      <c r="H5" s="110">
        <v>0.92500000000000004</v>
      </c>
      <c r="I5" s="54" t="s">
        <v>93</v>
      </c>
      <c r="J5" s="60" t="s">
        <v>94</v>
      </c>
    </row>
    <row r="6" spans="2:10">
      <c r="B6" s="61" t="s">
        <v>173</v>
      </c>
      <c r="C6" s="62" t="s">
        <v>174</v>
      </c>
      <c r="D6" s="111">
        <v>115000</v>
      </c>
      <c r="E6" s="111">
        <v>88000</v>
      </c>
      <c r="F6" s="63">
        <v>2</v>
      </c>
      <c r="G6" s="63">
        <v>12</v>
      </c>
      <c r="H6" s="112">
        <v>0.90600000000000003</v>
      </c>
      <c r="I6" s="62" t="s">
        <v>93</v>
      </c>
      <c r="J6" s="67" t="s">
        <v>94</v>
      </c>
    </row>
    <row r="7" spans="2:10">
      <c r="B7" s="61" t="s">
        <v>175</v>
      </c>
      <c r="C7" s="62" t="s">
        <v>172</v>
      </c>
      <c r="D7" s="111">
        <v>375000</v>
      </c>
      <c r="E7" s="111">
        <v>230000</v>
      </c>
      <c r="F7" s="63">
        <v>2</v>
      </c>
      <c r="G7" s="63">
        <v>285</v>
      </c>
      <c r="H7" s="112">
        <v>0.755</v>
      </c>
      <c r="I7" s="62" t="s">
        <v>93</v>
      </c>
      <c r="J7" s="67" t="s">
        <v>94</v>
      </c>
    </row>
    <row r="8" spans="2:10">
      <c r="B8" s="61" t="s">
        <v>176</v>
      </c>
      <c r="C8" s="62" t="s">
        <v>177</v>
      </c>
      <c r="D8" s="111">
        <v>165000</v>
      </c>
      <c r="E8" s="111">
        <v>140000</v>
      </c>
      <c r="F8" s="63">
        <v>4</v>
      </c>
      <c r="G8" s="63">
        <v>94</v>
      </c>
      <c r="H8" s="112">
        <v>0.90400000000000003</v>
      </c>
      <c r="I8" s="62" t="s">
        <v>93</v>
      </c>
      <c r="J8" s="67" t="s">
        <v>94</v>
      </c>
    </row>
    <row r="9" spans="2:10">
      <c r="B9" s="61" t="s">
        <v>178</v>
      </c>
      <c r="C9" s="62" t="s">
        <v>174</v>
      </c>
      <c r="D9" s="111">
        <v>295000</v>
      </c>
      <c r="E9" s="111">
        <v>200000</v>
      </c>
      <c r="F9" s="63">
        <v>2</v>
      </c>
      <c r="G9" s="63">
        <v>490</v>
      </c>
      <c r="H9" s="112">
        <v>0.80400000000000005</v>
      </c>
      <c r="I9" s="62" t="s">
        <v>93</v>
      </c>
      <c r="J9" s="67" t="s">
        <v>94</v>
      </c>
    </row>
    <row r="10" spans="2:10">
      <c r="B10" s="61" t="s">
        <v>179</v>
      </c>
      <c r="C10" s="62" t="s">
        <v>174</v>
      </c>
      <c r="D10" s="111">
        <v>200000</v>
      </c>
      <c r="E10" s="111">
        <v>120000</v>
      </c>
      <c r="F10" s="63">
        <v>4</v>
      </c>
      <c r="G10" s="63">
        <v>35</v>
      </c>
      <c r="H10" s="112">
        <v>0.89700000000000002</v>
      </c>
      <c r="I10" s="62" t="s">
        <v>93</v>
      </c>
      <c r="J10" s="67" t="s">
        <v>94</v>
      </c>
    </row>
    <row r="11" spans="2:10">
      <c r="B11" s="61" t="s">
        <v>180</v>
      </c>
      <c r="C11" s="62" t="s">
        <v>181</v>
      </c>
      <c r="D11" s="111">
        <v>375000</v>
      </c>
      <c r="E11" s="111">
        <v>220000</v>
      </c>
      <c r="F11" s="63">
        <v>6</v>
      </c>
      <c r="G11" s="63">
        <v>75</v>
      </c>
      <c r="H11" s="112">
        <v>0.77100000000000002</v>
      </c>
      <c r="I11" s="62" t="s">
        <v>93</v>
      </c>
      <c r="J11" s="67" t="s">
        <v>94</v>
      </c>
    </row>
    <row r="12" spans="2:10" ht="18" thickBot="1">
      <c r="B12" s="68" t="s">
        <v>182</v>
      </c>
      <c r="C12" s="69" t="s">
        <v>177</v>
      </c>
      <c r="D12" s="113">
        <v>145000</v>
      </c>
      <c r="E12" s="113">
        <v>80000</v>
      </c>
      <c r="F12" s="70">
        <v>2</v>
      </c>
      <c r="G12" s="70">
        <v>20</v>
      </c>
      <c r="H12" s="114">
        <v>0.79400000000000004</v>
      </c>
      <c r="I12" s="69" t="s">
        <v>93</v>
      </c>
      <c r="J12" s="74" t="s">
        <v>94</v>
      </c>
    </row>
    <row r="13" spans="2:10">
      <c r="B13" s="123" t="s">
        <v>183</v>
      </c>
      <c r="C13" s="124"/>
      <c r="D13" s="124"/>
      <c r="E13" s="115" t="s">
        <v>112</v>
      </c>
      <c r="F13" s="135"/>
      <c r="G13" s="124" t="s">
        <v>184</v>
      </c>
      <c r="H13" s="124"/>
      <c r="I13" s="124"/>
      <c r="J13" s="116" t="s">
        <v>114</v>
      </c>
    </row>
    <row r="14" spans="2:10" ht="18" thickBot="1">
      <c r="B14" s="127" t="s">
        <v>185</v>
      </c>
      <c r="C14" s="128"/>
      <c r="D14" s="128"/>
      <c r="E14" s="69" t="s">
        <v>116</v>
      </c>
      <c r="F14" s="126"/>
      <c r="G14" s="117" t="s">
        <v>47</v>
      </c>
      <c r="H14" s="69" t="s">
        <v>171</v>
      </c>
      <c r="I14" s="117" t="s">
        <v>186</v>
      </c>
      <c r="J14" s="74" t="s">
        <v>120</v>
      </c>
    </row>
    <row r="20" spans="13:13">
      <c r="M20" s="118"/>
    </row>
  </sheetData>
  <mergeCells count="4">
    <mergeCell ref="B13:D13"/>
    <mergeCell ref="F13:F14"/>
    <mergeCell ref="G13:I13"/>
    <mergeCell ref="B14:D14"/>
  </mergeCells>
  <phoneticPr fontId="6" type="noConversion"/>
  <pageMargins left="0.7" right="0.7" top="0.75" bottom="0.75" header="0.3" footer="0.3"/>
  <pageSetup paperSize="9" orientation="portrait" r:id="rId1"/>
  <ignoredErrors>
    <ignoredError sqref="I5:J12 J13:J14 E13:E14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EDBD-2057-4547-A289-5A8BC2754B28}">
  <dimension ref="A1"/>
  <sheetViews>
    <sheetView topLeftCell="A10" workbookViewId="0">
      <selection activeCell="L10" sqref="L10"/>
    </sheetView>
  </sheetViews>
  <sheetFormatPr defaultRowHeight="17.399999999999999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조건부계산함수</vt:lpstr>
      <vt:lpstr>데이터베이스함수</vt:lpstr>
      <vt:lpstr>종합예제1</vt:lpstr>
      <vt:lpstr>종합예제2</vt:lpstr>
      <vt:lpstr>종합예제3</vt:lpstr>
      <vt:lpstr>제1작업-1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ymy</dc:creator>
  <cp:lastModifiedBy>유미영[어학교양학부]</cp:lastModifiedBy>
  <dcterms:created xsi:type="dcterms:W3CDTF">2022-04-26T08:03:13Z</dcterms:created>
  <dcterms:modified xsi:type="dcterms:W3CDTF">2023-11-01T13:57:59Z</dcterms:modified>
</cp:coreProperties>
</file>