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84069326\Desktop\"/>
    </mc:Choice>
  </mc:AlternateContent>
  <xr:revisionPtr revIDLastSave="0" documentId="13_ncr:1_{5AB9286B-5DC9-4F32-B71D-0450D827B74F}" xr6:coauthVersionLast="36" xr6:coauthVersionMax="36" xr10:uidLastSave="{00000000-0000-0000-0000-000000000000}"/>
  <bookViews>
    <workbookView xWindow="0" yWindow="570" windowWidth="21570" windowHeight="7980" xr2:uid="{2E88ECA5-FBB1-42C0-B804-EADAA72D65E5}"/>
  </bookViews>
  <sheets>
    <sheet name="Sheet1" sheetId="1" r:id="rId1"/>
  </sheets>
  <definedNames>
    <definedName name="_xlnm._FilterDatabase" localSheetId="0" hidden="1">Sheet1!$F$11:$G$16</definedName>
    <definedName name="solver_adj" localSheetId="0" hidden="1">Sheet1!$B$51,Sheet1!$B$52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Sheet1!$B$53</definedName>
    <definedName name="solver_lhs2" localSheetId="0" hidden="1">Sheet1!$B$56</definedName>
    <definedName name="solver_lhs3" localSheetId="0" hidden="1">Sheet1!$B$29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Sheet1!$B$54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Sheet1!$C$8</definedName>
    <definedName name="solver_rhs2" localSheetId="0" hidden="1">Sheet1!$B$57</definedName>
    <definedName name="solver_rhs3" localSheetId="0" hidden="1">Sheet1!$B$30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2" i="1"/>
  <c r="B56" i="1"/>
  <c r="B55" i="1"/>
  <c r="B54" i="1"/>
  <c r="B47" i="1"/>
  <c r="B46" i="1"/>
  <c r="B45" i="1"/>
  <c r="B48" i="1" s="1"/>
  <c r="B38" i="1"/>
  <c r="B37" i="1"/>
  <c r="B36" i="1"/>
  <c r="B39" i="1" s="1"/>
  <c r="B29" i="1"/>
  <c r="B28" i="1"/>
  <c r="B27" i="1"/>
  <c r="B30" i="1" s="1"/>
  <c r="B19" i="1"/>
  <c r="B18" i="1"/>
  <c r="B17" i="1"/>
  <c r="B16" i="1"/>
  <c r="B53" i="1" l="1"/>
  <c r="B57" i="1"/>
  <c r="B44" i="1"/>
  <c r="B35" i="1"/>
  <c r="B26" i="1"/>
  <c r="B15" i="1"/>
</calcChain>
</file>

<file path=xl/sharedStrings.xml><?xml version="1.0" encoding="utf-8"?>
<sst xmlns="http://schemas.openxmlformats.org/spreadsheetml/2006/main" count="67" uniqueCount="24">
  <si>
    <t>Rf</t>
  </si>
  <si>
    <t>A</t>
  </si>
  <si>
    <t>B</t>
  </si>
  <si>
    <t>C</t>
  </si>
  <si>
    <t>D</t>
  </si>
  <si>
    <t>E</t>
  </si>
  <si>
    <t>Debt per share (due in 1 yr)</t>
  </si>
  <si>
    <t>Mkt vlue of stock (per share)</t>
  </si>
  <si>
    <t>Mkt value of asset</t>
  </si>
  <si>
    <t>Volatility of asset</t>
  </si>
  <si>
    <t>Volatility of stock</t>
  </si>
  <si>
    <t>E0</t>
  </si>
  <si>
    <t>V0</t>
  </si>
  <si>
    <t>SD(V)</t>
  </si>
  <si>
    <t>T</t>
  </si>
  <si>
    <t>SD(E)*E0</t>
  </si>
  <si>
    <t>SD(V)*V0*N(d1)</t>
  </si>
  <si>
    <t>N(d1)</t>
  </si>
  <si>
    <t>N(d2)</t>
  </si>
  <si>
    <t>We agree with the estimated value from analyst</t>
  </si>
  <si>
    <t>Distance to default</t>
  </si>
  <si>
    <t>5)</t>
  </si>
  <si>
    <t>PD</t>
  </si>
  <si>
    <t>Case Class 14: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</si>
</sst>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43" fontId="0" fillId="0" borderId="0" xfId="1" applyFont="1"/>
    <xf numFmtId="10" fontId="0" fillId="0" borderId="0" xfId="2" applyNumberFormat="1" applyFont="1"/>
    <xf numFmtId="170" fontId="0" fillId="0" borderId="0" xfId="0" applyNumberFormat="1"/>
    <xf numFmtId="0" fontId="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2CE9-54D8-4E67-A39E-12FD30BC67AC}">
  <dimension ref="A1:H57"/>
  <sheetViews>
    <sheetView tabSelected="1" workbookViewId="0">
      <selection activeCell="A2" sqref="A2"/>
    </sheetView>
  </sheetViews>
  <sheetFormatPr defaultRowHeight="15" x14ac:dyDescent="0.25"/>
  <cols>
    <col min="2" max="2" width="25.5703125" bestFit="1" customWidth="1"/>
    <col min="3" max="3" width="26.7109375" bestFit="1" customWidth="1"/>
  </cols>
  <sheetData>
    <row r="1" spans="1:8" x14ac:dyDescent="0.25">
      <c r="A1" t="s">
        <v>23</v>
      </c>
    </row>
    <row r="2" spans="1:8" x14ac:dyDescent="0.25">
      <c r="A2" t="s">
        <v>0</v>
      </c>
      <c r="B2" s="1">
        <v>0.03</v>
      </c>
    </row>
    <row r="3" spans="1:8" x14ac:dyDescent="0.25">
      <c r="B3" t="s">
        <v>6</v>
      </c>
      <c r="C3" t="s">
        <v>7</v>
      </c>
      <c r="D3" t="s">
        <v>10</v>
      </c>
      <c r="E3" t="s">
        <v>8</v>
      </c>
      <c r="F3" t="s">
        <v>9</v>
      </c>
    </row>
    <row r="4" spans="1:8" x14ac:dyDescent="0.25">
      <c r="A4" t="s">
        <v>1</v>
      </c>
      <c r="B4">
        <v>141.59</v>
      </c>
      <c r="C4">
        <v>125.79</v>
      </c>
      <c r="D4" s="2">
        <v>0.318</v>
      </c>
      <c r="E4" s="3">
        <v>263.19</v>
      </c>
      <c r="F4" s="4">
        <v>0.152</v>
      </c>
    </row>
    <row r="5" spans="1:8" x14ac:dyDescent="0.25">
      <c r="A5" t="s">
        <v>2</v>
      </c>
      <c r="B5">
        <v>54.29</v>
      </c>
      <c r="C5">
        <v>15.46</v>
      </c>
      <c r="D5" s="2">
        <v>0.3977</v>
      </c>
    </row>
    <row r="6" spans="1:8" x14ac:dyDescent="0.25">
      <c r="A6" t="s">
        <v>3</v>
      </c>
      <c r="B6">
        <v>36.5</v>
      </c>
      <c r="C6">
        <v>16.670000000000002</v>
      </c>
      <c r="D6" s="2">
        <v>0.35680000000000001</v>
      </c>
    </row>
    <row r="7" spans="1:8" x14ac:dyDescent="0.25">
      <c r="A7" t="s">
        <v>4</v>
      </c>
      <c r="B7">
        <v>8.69</v>
      </c>
      <c r="C7">
        <v>7.89</v>
      </c>
      <c r="D7" s="2">
        <v>0.43330000000000002</v>
      </c>
    </row>
    <row r="8" spans="1:8" x14ac:dyDescent="0.25">
      <c r="A8" t="s">
        <v>5</v>
      </c>
      <c r="B8">
        <v>4.67</v>
      </c>
      <c r="C8">
        <v>9.8800000000000008</v>
      </c>
      <c r="D8" s="2">
        <v>0.439</v>
      </c>
    </row>
    <row r="10" spans="1:8" x14ac:dyDescent="0.25">
      <c r="A10" t="s">
        <v>14</v>
      </c>
      <c r="B10">
        <v>1</v>
      </c>
    </row>
    <row r="11" spans="1:8" x14ac:dyDescent="0.25">
      <c r="E11" t="s">
        <v>21</v>
      </c>
      <c r="G11" t="s">
        <v>20</v>
      </c>
      <c r="H11" t="s">
        <v>22</v>
      </c>
    </row>
    <row r="12" spans="1:8" x14ac:dyDescent="0.25">
      <c r="A12" s="8" t="s">
        <v>1</v>
      </c>
      <c r="E12">
        <v>1</v>
      </c>
      <c r="F12" t="s">
        <v>1</v>
      </c>
      <c r="G12" s="2">
        <v>0.99998668459609208</v>
      </c>
      <c r="H12" s="2">
        <f>1-G12</f>
        <v>1.3315403907920853E-5</v>
      </c>
    </row>
    <row r="13" spans="1:8" x14ac:dyDescent="0.25">
      <c r="A13" t="s">
        <v>12</v>
      </c>
      <c r="B13" s="7">
        <v>263.19532471519301</v>
      </c>
      <c r="E13">
        <v>2</v>
      </c>
      <c r="F13" t="s">
        <v>5</v>
      </c>
      <c r="G13" s="2">
        <v>0.99988940967474138</v>
      </c>
      <c r="H13" s="2">
        <f t="shared" ref="H13:H16" si="0">1-G13</f>
        <v>1.1059032525861934E-4</v>
      </c>
    </row>
    <row r="14" spans="1:8" x14ac:dyDescent="0.25">
      <c r="A14" t="s">
        <v>13</v>
      </c>
      <c r="B14" s="6">
        <v>0.15198404167957963</v>
      </c>
      <c r="E14">
        <v>3</v>
      </c>
      <c r="F14" t="s">
        <v>3</v>
      </c>
      <c r="G14" s="2">
        <v>0.99954927291820883</v>
      </c>
      <c r="H14" s="2">
        <f t="shared" si="0"/>
        <v>4.5072708179116905E-4</v>
      </c>
    </row>
    <row r="15" spans="1:8" x14ac:dyDescent="0.25">
      <c r="A15" t="s">
        <v>11</v>
      </c>
      <c r="B15" s="5">
        <f>B13*B16-((B4*EXP(-$B$2*$B$10)*B17))</f>
        <v>125.78999999965157</v>
      </c>
      <c r="E15">
        <v>4</v>
      </c>
      <c r="F15" t="s">
        <v>4</v>
      </c>
      <c r="G15" s="2">
        <v>0.9988419709444688</v>
      </c>
      <c r="H15" s="2">
        <f t="shared" si="0"/>
        <v>1.1580290555311956E-3</v>
      </c>
    </row>
    <row r="16" spans="1:8" x14ac:dyDescent="0.25">
      <c r="A16" t="s">
        <v>17</v>
      </c>
      <c r="B16" s="6">
        <f>_xlfn.NORM.S.DIST((LN(B13/B4)+($B$2+(B14^2)/2)*$B$10)/(B14*SQRT($B$10)),TRUE)</f>
        <v>0.99999327028857699</v>
      </c>
      <c r="E16">
        <v>5</v>
      </c>
      <c r="F16" t="s">
        <v>2</v>
      </c>
      <c r="G16" s="2">
        <v>0.9974480738637157</v>
      </c>
      <c r="H16" s="2">
        <f t="shared" si="0"/>
        <v>2.5519261362842993E-3</v>
      </c>
    </row>
    <row r="17" spans="1:3" x14ac:dyDescent="0.25">
      <c r="A17" t="s">
        <v>18</v>
      </c>
      <c r="B17" s="6">
        <f>_xlfn.NORM.S.DIST((LN(B13/B4)+($B$2-(B14^2)/2)*$B$10)/(B14*SQRT($B$10)),TRUE)</f>
        <v>0.99998668459609208</v>
      </c>
      <c r="C17" t="s">
        <v>20</v>
      </c>
    </row>
    <row r="18" spans="1:3" x14ac:dyDescent="0.25">
      <c r="A18" t="s">
        <v>15</v>
      </c>
      <c r="B18">
        <f>D4*C4</f>
        <v>40.001220000000004</v>
      </c>
    </row>
    <row r="19" spans="1:3" x14ac:dyDescent="0.25">
      <c r="A19" t="s">
        <v>16</v>
      </c>
      <c r="B19">
        <f>B14*B13*B16</f>
        <v>40.001220002905569</v>
      </c>
    </row>
    <row r="21" spans="1:3" x14ac:dyDescent="0.25">
      <c r="B21" t="s">
        <v>19</v>
      </c>
    </row>
    <row r="23" spans="1:3" x14ac:dyDescent="0.25">
      <c r="A23" s="8" t="s">
        <v>2</v>
      </c>
    </row>
    <row r="24" spans="1:3" x14ac:dyDescent="0.25">
      <c r="A24" t="s">
        <v>12</v>
      </c>
      <c r="B24" s="7">
        <v>68.141956908949751</v>
      </c>
    </row>
    <row r="25" spans="1:3" x14ac:dyDescent="0.25">
      <c r="A25" t="s">
        <v>13</v>
      </c>
      <c r="B25" s="6">
        <v>9.0403593443939056E-2</v>
      </c>
    </row>
    <row r="26" spans="1:3" x14ac:dyDescent="0.25">
      <c r="A26" t="s">
        <v>11</v>
      </c>
      <c r="B26" s="5">
        <f>B24*B27-((B5*EXP(-$B$2*$B$10)*B28))</f>
        <v>15.459999939128302</v>
      </c>
    </row>
    <row r="27" spans="1:3" x14ac:dyDescent="0.25">
      <c r="A27" t="s">
        <v>17</v>
      </c>
      <c r="B27" s="6">
        <f>_xlfn.NORM.S.DIST((LN(B24/B5)+($B$2+(B25^2)/2)*$B$10)/(B25*SQRT($B$10)),TRUE)</f>
        <v>0.99807873983543383</v>
      </c>
    </row>
    <row r="28" spans="1:3" x14ac:dyDescent="0.25">
      <c r="A28" t="s">
        <v>18</v>
      </c>
      <c r="B28" s="6">
        <f>_xlfn.NORM.S.DIST((LN(B24/B5)+($B$2-(B25^2)/2)*$B$10)/(B25*SQRT($B$10)),TRUE)</f>
        <v>0.9974480738637157</v>
      </c>
      <c r="C28" t="s">
        <v>20</v>
      </c>
    </row>
    <row r="29" spans="1:3" x14ac:dyDescent="0.25">
      <c r="A29" t="s">
        <v>15</v>
      </c>
      <c r="B29" s="5">
        <f>D5*C5</f>
        <v>6.1484420000000002</v>
      </c>
    </row>
    <row r="30" spans="1:3" x14ac:dyDescent="0.25">
      <c r="A30" t="s">
        <v>16</v>
      </c>
      <c r="B30" s="5">
        <f>B25*B24*B27</f>
        <v>6.1484422725911125</v>
      </c>
    </row>
    <row r="32" spans="1:3" x14ac:dyDescent="0.25">
      <c r="A32" s="8" t="s">
        <v>3</v>
      </c>
    </row>
    <row r="33" spans="1:3" x14ac:dyDescent="0.25">
      <c r="A33" t="s">
        <v>12</v>
      </c>
      <c r="B33" s="7">
        <v>52.090797307555277</v>
      </c>
    </row>
    <row r="34" spans="1:3" x14ac:dyDescent="0.25">
      <c r="A34" t="s">
        <v>13</v>
      </c>
      <c r="B34" s="6">
        <v>0.1142164568932257</v>
      </c>
    </row>
    <row r="35" spans="1:3" x14ac:dyDescent="0.25">
      <c r="A35" t="s">
        <v>11</v>
      </c>
      <c r="B35" s="5">
        <f>B33*B36-((B6*EXP(-$B$2*$B$10)*B37))</f>
        <v>16.670000007193785</v>
      </c>
    </row>
    <row r="36" spans="1:3" x14ac:dyDescent="0.25">
      <c r="A36" t="s">
        <v>17</v>
      </c>
      <c r="B36" s="6">
        <f>_xlfn.NORM.S.DIST((LN(B33/B6)+($B$2+(B34^2)/2)*$B$10)/(B34*SQRT($B$10)),TRUE)</f>
        <v>0.99970243020484861</v>
      </c>
    </row>
    <row r="37" spans="1:3" x14ac:dyDescent="0.25">
      <c r="A37" t="s">
        <v>18</v>
      </c>
      <c r="B37" s="6">
        <f>_xlfn.NORM.S.DIST((LN(B33/B6)+($B$2-(B34^2)/2)*$B$10)/(B34*SQRT($B$10)),TRUE)</f>
        <v>0.99954927291820883</v>
      </c>
      <c r="C37" t="s">
        <v>20</v>
      </c>
    </row>
    <row r="38" spans="1:3" x14ac:dyDescent="0.25">
      <c r="A38" t="s">
        <v>15</v>
      </c>
      <c r="B38" s="5">
        <f>D6*C6</f>
        <v>5.9478560000000007</v>
      </c>
    </row>
    <row r="39" spans="1:3" x14ac:dyDescent="0.25">
      <c r="A39" t="s">
        <v>16</v>
      </c>
      <c r="B39" s="5">
        <f>B34*B33*B36</f>
        <v>5.9478558761312756</v>
      </c>
    </row>
    <row r="41" spans="1:3" x14ac:dyDescent="0.25">
      <c r="A41" s="8" t="s">
        <v>4</v>
      </c>
    </row>
    <row r="42" spans="1:3" x14ac:dyDescent="0.25">
      <c r="A42" t="s">
        <v>12</v>
      </c>
      <c r="B42" s="7">
        <v>16.322628968218776</v>
      </c>
    </row>
    <row r="43" spans="1:3" x14ac:dyDescent="0.25">
      <c r="A43" t="s">
        <v>13</v>
      </c>
      <c r="B43" s="6">
        <v>0.2095661183495465</v>
      </c>
    </row>
    <row r="44" spans="1:3" x14ac:dyDescent="0.25">
      <c r="A44" t="s">
        <v>11</v>
      </c>
      <c r="B44" s="5">
        <f>B42*B45-((B7*EXP(-$B$2*$B$10)*B46))</f>
        <v>7.8899999976384319</v>
      </c>
    </row>
    <row r="45" spans="1:3" x14ac:dyDescent="0.25">
      <c r="A45" t="s">
        <v>17</v>
      </c>
      <c r="B45" s="6">
        <f>_xlfn.NORM.S.DIST((LN(B42/B7)+($B$2+(B43^2)/2)*$B$10)/(B43*SQRT($B$10)),TRUE)</f>
        <v>0.99943494752560624</v>
      </c>
    </row>
    <row r="46" spans="1:3" x14ac:dyDescent="0.25">
      <c r="A46" t="s">
        <v>18</v>
      </c>
      <c r="B46" s="6">
        <f>_xlfn.NORM.S.DIST((LN(B42/B7)+($B$2-(B43^2)/2)*$B$10)/(B43*SQRT($B$10)),TRUE)</f>
        <v>0.9988419709444688</v>
      </c>
      <c r="C46" t="s">
        <v>20</v>
      </c>
    </row>
    <row r="47" spans="1:3" x14ac:dyDescent="0.25">
      <c r="A47" t="s">
        <v>15</v>
      </c>
      <c r="B47" s="5">
        <f>D7*C7</f>
        <v>3.4187370000000001</v>
      </c>
    </row>
    <row r="48" spans="1:3" x14ac:dyDescent="0.25">
      <c r="A48" t="s">
        <v>16</v>
      </c>
      <c r="B48" s="5">
        <f>B43*B42*B45</f>
        <v>3.418737136085205</v>
      </c>
    </row>
    <row r="50" spans="1:3" x14ac:dyDescent="0.25">
      <c r="A50" s="8" t="s">
        <v>5</v>
      </c>
    </row>
    <row r="51" spans="1:3" x14ac:dyDescent="0.25">
      <c r="A51" t="s">
        <v>12</v>
      </c>
      <c r="B51" s="7">
        <v>14.411946672854938</v>
      </c>
    </row>
    <row r="52" spans="1:3" x14ac:dyDescent="0.25">
      <c r="A52" t="s">
        <v>13</v>
      </c>
      <c r="B52" s="6">
        <v>0.30096287445970304</v>
      </c>
    </row>
    <row r="53" spans="1:3" x14ac:dyDescent="0.25">
      <c r="A53" t="s">
        <v>11</v>
      </c>
      <c r="B53" s="5">
        <f>B51*B54-((B8*EXP(-$B$2*$B$10)*B55))</f>
        <v>9.8799999991120089</v>
      </c>
    </row>
    <row r="54" spans="1:3" x14ac:dyDescent="0.25">
      <c r="A54" t="s">
        <v>17</v>
      </c>
      <c r="B54" s="6">
        <f>_xlfn.NORM.S.DIST((LN(B51/B8)+($B$2+(B52^2)/2)*$B$10)/(B52*SQRT($B$10)),TRUE)</f>
        <v>0.99996758069570812</v>
      </c>
    </row>
    <row r="55" spans="1:3" x14ac:dyDescent="0.25">
      <c r="A55" t="s">
        <v>18</v>
      </c>
      <c r="B55" s="6">
        <f>_xlfn.NORM.S.DIST((LN(B51/B8)+($B$2-(B52^2)/2)*$B$10)/(B52*SQRT($B$10)),TRUE)</f>
        <v>0.99988940967474138</v>
      </c>
      <c r="C55" t="s">
        <v>20</v>
      </c>
    </row>
    <row r="56" spans="1:3" x14ac:dyDescent="0.25">
      <c r="A56" t="s">
        <v>15</v>
      </c>
      <c r="B56" s="5">
        <f>D8*C8</f>
        <v>4.3373200000000001</v>
      </c>
    </row>
    <row r="57" spans="1:3" x14ac:dyDescent="0.25">
      <c r="A57" t="s">
        <v>16</v>
      </c>
      <c r="B57" s="5">
        <f>B52*B51*B54</f>
        <v>4.3373202797576944</v>
      </c>
    </row>
  </sheetData>
  <autoFilter ref="F11:G16" xr:uid="{D21BA548-0108-4F12-93D7-EFF2394F1836}">
    <sortState ref="F12:G16">
      <sortCondition descending="1" ref="G11:G1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 Patarasupanit</dc:creator>
  <cp:lastModifiedBy>Suparat Patarasupanit</cp:lastModifiedBy>
  <dcterms:created xsi:type="dcterms:W3CDTF">2024-03-06T07:05:38Z</dcterms:created>
  <dcterms:modified xsi:type="dcterms:W3CDTF">2024-03-06T07:34:09Z</dcterms:modified>
</cp:coreProperties>
</file>