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684069326\Desktop\"/>
    </mc:Choice>
  </mc:AlternateContent>
  <xr:revisionPtr revIDLastSave="0" documentId="13_ncr:1_{74CF5909-FAB4-4A2F-A286-610B7B106B4B}" xr6:coauthVersionLast="36" xr6:coauthVersionMax="36" xr10:uidLastSave="{00000000-0000-0000-0000-000000000000}"/>
  <bookViews>
    <workbookView xWindow="0" yWindow="570" windowWidth="28800" windowHeight="12225" xr2:uid="{D8B41410-ABBE-4FFF-A308-39B68765BE7A}"/>
  </bookViews>
  <sheets>
    <sheet name="Sheet1" sheetId="1" r:id="rId1"/>
  </sheets>
  <definedNames>
    <definedName name="solver_adj" localSheetId="0" hidden="1">Sheet1!$B$51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Sheet1!$B$50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Sheet1!$B$50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Sheet1!$B$46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G49" i="1"/>
  <c r="F49" i="1"/>
  <c r="E49" i="1"/>
  <c r="D49" i="1"/>
  <c r="C49" i="1"/>
  <c r="C39" i="1"/>
  <c r="H38" i="1"/>
  <c r="G38" i="1"/>
  <c r="F38" i="1"/>
  <c r="E38" i="1"/>
  <c r="D38" i="1"/>
  <c r="C38" i="1"/>
  <c r="H39" i="1"/>
  <c r="G39" i="1"/>
  <c r="F39" i="1"/>
  <c r="E39" i="1"/>
  <c r="D39" i="1"/>
  <c r="B40" i="1" s="1"/>
  <c r="C29" i="1"/>
  <c r="H29" i="1"/>
  <c r="G29" i="1"/>
  <c r="F29" i="1"/>
  <c r="E29" i="1"/>
  <c r="D29" i="1"/>
  <c r="H45" i="1"/>
  <c r="G45" i="1"/>
  <c r="F45" i="1"/>
  <c r="E45" i="1"/>
  <c r="D45" i="1"/>
  <c r="C45" i="1"/>
  <c r="C35" i="1"/>
  <c r="C25" i="1"/>
  <c r="C34" i="1"/>
  <c r="B36" i="1"/>
  <c r="H34" i="1"/>
  <c r="H35" i="1" s="1"/>
  <c r="D34" i="1"/>
  <c r="E34" i="1"/>
  <c r="F34" i="1"/>
  <c r="G34" i="1"/>
  <c r="G35" i="1"/>
  <c r="F35" i="1"/>
  <c r="E35" i="1"/>
  <c r="D35" i="1"/>
  <c r="H28" i="1"/>
  <c r="G28" i="1"/>
  <c r="F28" i="1"/>
  <c r="E28" i="1"/>
  <c r="D28" i="1"/>
  <c r="C28" i="1"/>
  <c r="H25" i="1"/>
  <c r="G25" i="1"/>
  <c r="F25" i="1"/>
  <c r="E25" i="1"/>
  <c r="D25" i="1"/>
  <c r="C24" i="1"/>
  <c r="H24" i="1"/>
  <c r="D24" i="1"/>
  <c r="E24" i="1"/>
  <c r="F24" i="1"/>
  <c r="G24" i="1"/>
  <c r="C20" i="1"/>
  <c r="C21" i="1"/>
  <c r="C19" i="1"/>
  <c r="B15" i="1"/>
  <c r="B14" i="1"/>
  <c r="B12" i="1"/>
  <c r="B10" i="1"/>
  <c r="B13" i="1"/>
  <c r="B11" i="1"/>
  <c r="B50" i="1" l="1"/>
  <c r="B46" i="1"/>
  <c r="B26" i="1"/>
  <c r="B30" i="1"/>
</calcChain>
</file>

<file path=xl/sharedStrings.xml><?xml version="1.0" encoding="utf-8"?>
<sst xmlns="http://schemas.openxmlformats.org/spreadsheetml/2006/main" count="61" uniqueCount="31">
  <si>
    <t>Case 2:</t>
  </si>
  <si>
    <t>Q1</t>
  </si>
  <si>
    <t>Q2</t>
  </si>
  <si>
    <t>Discount rate</t>
  </si>
  <si>
    <t>1 yr spot</t>
  </si>
  <si>
    <t>6 mon spot</t>
  </si>
  <si>
    <t>Conti</t>
  </si>
  <si>
    <t>2 yr spot</t>
  </si>
  <si>
    <t>Spot rate</t>
  </si>
  <si>
    <t>Forward rate</t>
  </si>
  <si>
    <t>quarter</t>
  </si>
  <si>
    <t>semi</t>
  </si>
  <si>
    <t>annual</t>
  </si>
  <si>
    <t>6 mo, 1 yr for</t>
  </si>
  <si>
    <t>6 mo, 2 yr for</t>
  </si>
  <si>
    <t>1 yr, 2 yr for</t>
  </si>
  <si>
    <t>Semi-annual</t>
  </si>
  <si>
    <t>1.5 yr spot</t>
  </si>
  <si>
    <t>2.5 yr spot</t>
  </si>
  <si>
    <t>3 yr spot</t>
  </si>
  <si>
    <t>Semi</t>
  </si>
  <si>
    <t>Bond A</t>
  </si>
  <si>
    <t>Bond B</t>
  </si>
  <si>
    <t>Coupon</t>
  </si>
  <si>
    <t>C rate</t>
  </si>
  <si>
    <t>Maturity</t>
  </si>
  <si>
    <t>Bond C</t>
  </si>
  <si>
    <t>Price</t>
  </si>
  <si>
    <t>CF</t>
  </si>
  <si>
    <t>PV (t=0)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</si>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</sst>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0" fontId="2" fillId="4" borderId="0" xfId="0" applyFont="1" applyFill="1"/>
    <xf numFmtId="0" fontId="2" fillId="5" borderId="0" xfId="0" applyFont="1" applyFill="1"/>
    <xf numFmtId="166" fontId="0" fillId="5" borderId="0" xfId="2" applyNumberFormat="1" applyFont="1" applyFill="1"/>
    <xf numFmtId="0" fontId="2" fillId="6" borderId="0" xfId="0" applyFont="1" applyFill="1"/>
    <xf numFmtId="43" fontId="2" fillId="6" borderId="0" xfId="0" applyNumberFormat="1" applyFont="1" applyFill="1"/>
    <xf numFmtId="166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4CE7-2826-4135-B279-AFF161F0AC80}">
  <dimension ref="A1:H51"/>
  <sheetViews>
    <sheetView tabSelected="1" workbookViewId="0">
      <selection activeCell="I37" sqref="I37"/>
    </sheetView>
  </sheetViews>
  <sheetFormatPr defaultRowHeight="15" x14ac:dyDescent="0.25"/>
  <cols>
    <col min="1" max="1" width="12.7109375" bestFit="1" customWidth="1"/>
    <col min="5" max="5" width="12.42578125" bestFit="1" customWidth="1"/>
  </cols>
  <sheetData>
    <row r="1" spans="1:7" x14ac:dyDescent="0.25">
      <c r="A1" s="1" t="s">
        <v>0</v>
      </c>
    </row>
    <row r="2" spans="1:7" x14ac:dyDescent="0.25">
      <c r="A2" t="s">
        <v>3</v>
      </c>
    </row>
    <row r="3" spans="1:7" x14ac:dyDescent="0.25">
      <c r="A3" t="s">
        <v>8</v>
      </c>
      <c r="E3" t="s">
        <v>9</v>
      </c>
    </row>
    <row r="4" spans="1:7" x14ac:dyDescent="0.25">
      <c r="A4" s="4" t="s">
        <v>5</v>
      </c>
      <c r="B4" s="5">
        <v>3.2000000000000001E-2</v>
      </c>
      <c r="C4" s="4" t="s">
        <v>6</v>
      </c>
      <c r="E4" s="4" t="s">
        <v>13</v>
      </c>
      <c r="F4" s="5">
        <v>4.0800000000000003E-2</v>
      </c>
      <c r="G4" s="4" t="s">
        <v>10</v>
      </c>
    </row>
    <row r="5" spans="1:7" x14ac:dyDescent="0.25">
      <c r="A5" s="6" t="s">
        <v>4</v>
      </c>
      <c r="B5" s="7">
        <v>3.4299999999999997E-2</v>
      </c>
      <c r="C5" s="6" t="s">
        <v>6</v>
      </c>
      <c r="E5" s="4" t="s">
        <v>14</v>
      </c>
      <c r="F5" s="5">
        <v>4.7399999999999998E-2</v>
      </c>
      <c r="G5" s="4" t="s">
        <v>11</v>
      </c>
    </row>
    <row r="6" spans="1:7" x14ac:dyDescent="0.25">
      <c r="A6" t="s">
        <v>7</v>
      </c>
      <c r="B6" s="3">
        <v>3.9E-2</v>
      </c>
      <c r="C6" t="s">
        <v>6</v>
      </c>
      <c r="E6" s="6" t="s">
        <v>15</v>
      </c>
      <c r="F6" s="7">
        <v>4.7300000000000002E-2</v>
      </c>
      <c r="G6" s="6" t="s">
        <v>12</v>
      </c>
    </row>
    <row r="8" spans="1:7" x14ac:dyDescent="0.25">
      <c r="A8" s="1" t="s">
        <v>1</v>
      </c>
    </row>
    <row r="9" spans="1:7" x14ac:dyDescent="0.25">
      <c r="A9" s="2" t="s">
        <v>16</v>
      </c>
    </row>
    <row r="10" spans="1:7" x14ac:dyDescent="0.25">
      <c r="A10" s="4" t="s">
        <v>5</v>
      </c>
      <c r="B10" s="16">
        <f>(SQRT(EXP(B4))-1)*2</f>
        <v>3.2257370812189379E-2</v>
      </c>
      <c r="C10" t="s">
        <v>20</v>
      </c>
    </row>
    <row r="11" spans="1:7" x14ac:dyDescent="0.25">
      <c r="A11" s="6" t="s">
        <v>4</v>
      </c>
      <c r="B11" s="16">
        <f>(SQRT(EXP(B5))-1)*2</f>
        <v>3.4595811134093157E-2</v>
      </c>
      <c r="C11" t="s">
        <v>20</v>
      </c>
    </row>
    <row r="12" spans="1:7" x14ac:dyDescent="0.25">
      <c r="A12" s="2" t="s">
        <v>17</v>
      </c>
      <c r="B12" s="16">
        <f>((((EXP(B5)*((1+(F4/4))^(0.5*4)))^(1/3))-1)*2)</f>
        <v>3.6730992565788156E-2</v>
      </c>
      <c r="C12" t="s">
        <v>20</v>
      </c>
    </row>
    <row r="13" spans="1:7" x14ac:dyDescent="0.25">
      <c r="A13" s="2" t="s">
        <v>7</v>
      </c>
      <c r="B13" s="16">
        <f>(SQRT(EXP(B6))-1)*2</f>
        <v>3.9382733721316843E-2</v>
      </c>
      <c r="C13" t="s">
        <v>20</v>
      </c>
    </row>
    <row r="14" spans="1:7" x14ac:dyDescent="0.25">
      <c r="A14" s="2" t="s">
        <v>18</v>
      </c>
      <c r="B14" s="16">
        <f>((((EXP(B6*2)*((1+(F5/2))^(0.5*2)))^(1/5))-1)*2)</f>
        <v>4.0983671495785856E-2</v>
      </c>
      <c r="C14" t="s">
        <v>20</v>
      </c>
    </row>
    <row r="15" spans="1:7" x14ac:dyDescent="0.25">
      <c r="A15" s="2" t="s">
        <v>19</v>
      </c>
      <c r="B15" s="16">
        <f>((((EXP(B6*2)*(1+F6))^(1/6))-1)*2)</f>
        <v>4.1836710750599249E-2</v>
      </c>
      <c r="C15" t="s">
        <v>20</v>
      </c>
    </row>
    <row r="17" spans="1:8" x14ac:dyDescent="0.25">
      <c r="A17" s="1" t="s">
        <v>2</v>
      </c>
    </row>
    <row r="18" spans="1:8" x14ac:dyDescent="0.25">
      <c r="B18" t="s">
        <v>24</v>
      </c>
      <c r="C18" t="s">
        <v>23</v>
      </c>
      <c r="D18" t="s">
        <v>25</v>
      </c>
    </row>
    <row r="19" spans="1:8" x14ac:dyDescent="0.25">
      <c r="A19" t="s">
        <v>21</v>
      </c>
      <c r="B19" s="3">
        <v>7.4999999999999997E-2</v>
      </c>
      <c r="C19">
        <f>100*B19/2</f>
        <v>3.75</v>
      </c>
      <c r="D19">
        <v>3</v>
      </c>
    </row>
    <row r="20" spans="1:8" x14ac:dyDescent="0.25">
      <c r="A20" t="s">
        <v>22</v>
      </c>
      <c r="B20" s="8">
        <v>0.04</v>
      </c>
      <c r="C20">
        <f t="shared" ref="C20:C21" si="0">100*B20/2</f>
        <v>2</v>
      </c>
      <c r="D20">
        <v>3</v>
      </c>
    </row>
    <row r="21" spans="1:8" x14ac:dyDescent="0.25">
      <c r="A21" t="s">
        <v>26</v>
      </c>
      <c r="B21">
        <v>0</v>
      </c>
      <c r="C21">
        <f t="shared" si="0"/>
        <v>0</v>
      </c>
      <c r="D21">
        <v>3</v>
      </c>
    </row>
    <row r="23" spans="1:8" x14ac:dyDescent="0.25">
      <c r="A23" s="11" t="s">
        <v>21</v>
      </c>
      <c r="C23">
        <v>0.5</v>
      </c>
      <c r="D23">
        <v>1</v>
      </c>
      <c r="E23">
        <v>1.5</v>
      </c>
      <c r="F23">
        <v>2</v>
      </c>
      <c r="G23">
        <v>2.5</v>
      </c>
      <c r="H23">
        <v>3</v>
      </c>
    </row>
    <row r="24" spans="1:8" x14ac:dyDescent="0.25">
      <c r="B24" t="s">
        <v>28</v>
      </c>
      <c r="C24">
        <f>$C$19</f>
        <v>3.75</v>
      </c>
      <c r="D24">
        <f t="shared" ref="D24:H24" si="1">$C$19</f>
        <v>3.75</v>
      </c>
      <c r="E24">
        <f t="shared" si="1"/>
        <v>3.75</v>
      </c>
      <c r="F24">
        <f t="shared" si="1"/>
        <v>3.75</v>
      </c>
      <c r="G24">
        <f t="shared" si="1"/>
        <v>3.75</v>
      </c>
      <c r="H24">
        <f>$C$19+100</f>
        <v>103.75</v>
      </c>
    </row>
    <row r="25" spans="1:8" x14ac:dyDescent="0.25">
      <c r="B25" t="s">
        <v>29</v>
      </c>
      <c r="C25" s="9">
        <f>C24/((1+($B$10/2))^(C23*2))</f>
        <v>3.6904774502073199</v>
      </c>
      <c r="D25" s="9">
        <f>D24/((1+($B$11/2))^(D23*2))</f>
        <v>3.6235559125405645</v>
      </c>
      <c r="E25" s="9">
        <f>E24/((1+($B$12/2))^(E23*2))</f>
        <v>3.5507511685505584</v>
      </c>
      <c r="F25" s="9">
        <f>F24/((1+($B$13/2))^(F23*2))</f>
        <v>3.4686165995382727</v>
      </c>
      <c r="G25" s="9">
        <f>G24/((1+($B$14/2))^(G23*2))</f>
        <v>3.3883135679772129</v>
      </c>
      <c r="H25" s="9">
        <f>H24/((1+($B$15/2))^(H23*2))</f>
        <v>91.630916885221211</v>
      </c>
    </row>
    <row r="26" spans="1:8" x14ac:dyDescent="0.25">
      <c r="A26" s="14" t="s">
        <v>27</v>
      </c>
      <c r="B26" s="15">
        <f>SUM(C25:H25)</f>
        <v>109.35263158403514</v>
      </c>
    </row>
    <row r="27" spans="1:8" x14ac:dyDescent="0.25">
      <c r="C27">
        <v>0.5</v>
      </c>
      <c r="D27">
        <v>1</v>
      </c>
      <c r="E27">
        <v>1.5</v>
      </c>
      <c r="F27">
        <v>2</v>
      </c>
      <c r="G27">
        <v>2.5</v>
      </c>
      <c r="H27">
        <v>3</v>
      </c>
    </row>
    <row r="28" spans="1:8" x14ac:dyDescent="0.25">
      <c r="B28" t="s">
        <v>28</v>
      </c>
      <c r="C28">
        <f>$C$19</f>
        <v>3.75</v>
      </c>
      <c r="D28">
        <f t="shared" ref="D28:H28" si="2">$C$19</f>
        <v>3.75</v>
      </c>
      <c r="E28">
        <f t="shared" si="2"/>
        <v>3.75</v>
      </c>
      <c r="F28">
        <f t="shared" si="2"/>
        <v>3.75</v>
      </c>
      <c r="G28">
        <f t="shared" si="2"/>
        <v>3.75</v>
      </c>
      <c r="H28">
        <f>$C$19+100</f>
        <v>103.75</v>
      </c>
    </row>
    <row r="29" spans="1:8" x14ac:dyDescent="0.25">
      <c r="B29" t="s">
        <v>29</v>
      </c>
      <c r="C29" s="9">
        <f>C28/((1+(B31))^(C27))</f>
        <v>3.6737323085995723</v>
      </c>
      <c r="D29" s="9">
        <f>D28/((1+(B31))^(D27))</f>
        <v>3.5990157533995575</v>
      </c>
      <c r="E29" s="9">
        <f>E28/((1+(B31))^(E27))</f>
        <v>3.5258187873127427</v>
      </c>
      <c r="F29" s="9">
        <f>F28/((1+(B31))^(F27))</f>
        <v>3.4541105048581828</v>
      </c>
      <c r="G29" s="9">
        <f>G28/((1+(B31))^(G27))</f>
        <v>3.3838606291121831</v>
      </c>
      <c r="H29" s="9">
        <f>H28/((1+(B31))^(H27))</f>
        <v>91.716092803582441</v>
      </c>
    </row>
    <row r="30" spans="1:8" x14ac:dyDescent="0.25">
      <c r="A30" t="s">
        <v>27</v>
      </c>
      <c r="B30" s="10">
        <f>SUM(C29:H29)</f>
        <v>109.35263078686468</v>
      </c>
    </row>
    <row r="31" spans="1:8" x14ac:dyDescent="0.25">
      <c r="A31" s="12" t="s">
        <v>30</v>
      </c>
      <c r="B31" s="13">
        <v>4.1951538127563144E-2</v>
      </c>
    </row>
    <row r="33" spans="1:8" x14ac:dyDescent="0.25">
      <c r="A33" s="11" t="s">
        <v>22</v>
      </c>
      <c r="C33">
        <v>0.5</v>
      </c>
      <c r="D33">
        <v>1</v>
      </c>
      <c r="E33">
        <v>1.5</v>
      </c>
      <c r="F33">
        <v>2</v>
      </c>
      <c r="G33">
        <v>2.5</v>
      </c>
      <c r="H33">
        <v>3</v>
      </c>
    </row>
    <row r="34" spans="1:8" x14ac:dyDescent="0.25">
      <c r="B34" t="s">
        <v>28</v>
      </c>
      <c r="C34">
        <f>$C$20</f>
        <v>2</v>
      </c>
      <c r="D34">
        <f t="shared" ref="D34:H34" si="3">$C$20</f>
        <v>2</v>
      </c>
      <c r="E34">
        <f t="shared" si="3"/>
        <v>2</v>
      </c>
      <c r="F34">
        <f t="shared" si="3"/>
        <v>2</v>
      </c>
      <c r="G34">
        <f t="shared" si="3"/>
        <v>2</v>
      </c>
      <c r="H34">
        <f>$C$20+100</f>
        <v>102</v>
      </c>
    </row>
    <row r="35" spans="1:8" x14ac:dyDescent="0.25">
      <c r="B35" t="s">
        <v>29</v>
      </c>
      <c r="C35" s="9">
        <f>C34/((1+($B$10/2))^(C33*2))</f>
        <v>1.9682546401105705</v>
      </c>
      <c r="D35" s="9">
        <f>D34/((1+($B$11/2))^(D33*2))</f>
        <v>1.9325631533549676</v>
      </c>
      <c r="E35" s="9">
        <f>E34/((1+($B$12/2))^(E33*2))</f>
        <v>1.8937339565602977</v>
      </c>
      <c r="F35" s="9">
        <f>F34/((1+($B$13/2))^(F33*2))</f>
        <v>1.8499288530870788</v>
      </c>
      <c r="G35" s="9">
        <f>G34/((1+($B$14/2))^(G33*2))</f>
        <v>1.807100569587847</v>
      </c>
      <c r="H35" s="9">
        <f>H34/((1+($B$15/2))^(H33*2))</f>
        <v>90.085335154627131</v>
      </c>
    </row>
    <row r="36" spans="1:8" x14ac:dyDescent="0.25">
      <c r="A36" s="14" t="s">
        <v>27</v>
      </c>
      <c r="B36" s="15">
        <f>SUM(C35:H35)</f>
        <v>99.536916327327887</v>
      </c>
    </row>
    <row r="37" spans="1:8" x14ac:dyDescent="0.25">
      <c r="C37">
        <v>0.5</v>
      </c>
      <c r="D37">
        <v>1</v>
      </c>
      <c r="E37">
        <v>1.5</v>
      </c>
      <c r="F37">
        <v>2</v>
      </c>
      <c r="G37">
        <v>2.5</v>
      </c>
      <c r="H37">
        <v>3</v>
      </c>
    </row>
    <row r="38" spans="1:8" x14ac:dyDescent="0.25">
      <c r="B38" t="s">
        <v>28</v>
      </c>
      <c r="C38">
        <f>$C$20</f>
        <v>2</v>
      </c>
      <c r="D38">
        <f t="shared" ref="D38:H38" si="4">$C$20</f>
        <v>2</v>
      </c>
      <c r="E38">
        <f t="shared" si="4"/>
        <v>2</v>
      </c>
      <c r="F38">
        <f t="shared" si="4"/>
        <v>2</v>
      </c>
      <c r="G38">
        <f t="shared" si="4"/>
        <v>2</v>
      </c>
      <c r="H38">
        <f>$C$20+100</f>
        <v>102</v>
      </c>
    </row>
    <row r="39" spans="1:8" x14ac:dyDescent="0.25">
      <c r="B39" t="s">
        <v>29</v>
      </c>
      <c r="C39" s="9">
        <f>C38/((1+(B41))^(C37))</f>
        <v>1.9591919158959257</v>
      </c>
      <c r="D39" s="9">
        <f>D38/((1+(B41))^(D37))</f>
        <v>1.9192164816559738</v>
      </c>
      <c r="E39" s="9">
        <f>E38/((1+(B41))^(E37))</f>
        <v>1.8800567078573025</v>
      </c>
      <c r="F39" s="9">
        <f>F38/((1+(B41))^(F37))</f>
        <v>1.8416959517299676</v>
      </c>
      <c r="G39" s="9">
        <f>G38/((1+(B41))^(G37))</f>
        <v>1.8041179100838025</v>
      </c>
      <c r="H39" s="9">
        <f>H38/((1+(B41))^(H37))</f>
        <v>90.132637231360576</v>
      </c>
    </row>
    <row r="40" spans="1:8" x14ac:dyDescent="0.25">
      <c r="A40" t="s">
        <v>27</v>
      </c>
      <c r="B40" s="10">
        <f>SUM(C39:H39)</f>
        <v>99.536916198583555</v>
      </c>
    </row>
    <row r="41" spans="1:8" x14ac:dyDescent="0.25">
      <c r="A41" s="12" t="s">
        <v>30</v>
      </c>
      <c r="B41" s="13">
        <v>4.2091926114725259E-2</v>
      </c>
    </row>
    <row r="43" spans="1:8" x14ac:dyDescent="0.25">
      <c r="A43" s="11" t="s">
        <v>26</v>
      </c>
      <c r="C43">
        <v>0.5</v>
      </c>
      <c r="D43">
        <v>1</v>
      </c>
      <c r="E43">
        <v>1.5</v>
      </c>
      <c r="F43">
        <v>2</v>
      </c>
      <c r="G43">
        <v>2.5</v>
      </c>
      <c r="H43">
        <v>3</v>
      </c>
    </row>
    <row r="44" spans="1:8" x14ac:dyDescent="0.25">
      <c r="B44" t="s">
        <v>28</v>
      </c>
      <c r="C44">
        <v>0</v>
      </c>
      <c r="D44">
        <v>0</v>
      </c>
      <c r="E44">
        <v>0</v>
      </c>
      <c r="F44">
        <v>0</v>
      </c>
      <c r="G44">
        <v>0</v>
      </c>
      <c r="H44">
        <v>100</v>
      </c>
    </row>
    <row r="45" spans="1:8" x14ac:dyDescent="0.25">
      <c r="B45" t="s">
        <v>29</v>
      </c>
      <c r="C45" s="9">
        <f>C44/((1+($B$10/2))^(C43*2))</f>
        <v>0</v>
      </c>
      <c r="D45" s="9">
        <f>D44/((1+($B$11/2))^(D43*2))</f>
        <v>0</v>
      </c>
      <c r="E45" s="9">
        <f>E44/((1+($B$12/2))^(E43*2))</f>
        <v>0</v>
      </c>
      <c r="F45" s="9">
        <f>F44/((1+($B$13/2))^(F43*2))</f>
        <v>0</v>
      </c>
      <c r="G45" s="9">
        <f>G44/((1+($B$14/2))^(G43*2))</f>
        <v>0</v>
      </c>
      <c r="H45" s="9">
        <f>H44/((1+($B$15/2))^(H43*2))</f>
        <v>88.318956033948169</v>
      </c>
    </row>
    <row r="46" spans="1:8" x14ac:dyDescent="0.25">
      <c r="A46" s="14" t="s">
        <v>27</v>
      </c>
      <c r="B46" s="15">
        <f>SUM(C45:H45)</f>
        <v>88.318956033948169</v>
      </c>
    </row>
    <row r="47" spans="1:8" x14ac:dyDescent="0.25">
      <c r="C47">
        <v>0.5</v>
      </c>
      <c r="D47">
        <v>1</v>
      </c>
      <c r="E47">
        <v>1.5</v>
      </c>
      <c r="F47">
        <v>2</v>
      </c>
      <c r="G47">
        <v>2.5</v>
      </c>
      <c r="H47">
        <v>3</v>
      </c>
    </row>
    <row r="48" spans="1:8" x14ac:dyDescent="0.25">
      <c r="B48" t="s">
        <v>28</v>
      </c>
      <c r="C48">
        <v>0</v>
      </c>
      <c r="D48">
        <v>0</v>
      </c>
      <c r="E48">
        <v>0</v>
      </c>
      <c r="F48">
        <v>0</v>
      </c>
      <c r="G48">
        <v>0</v>
      </c>
      <c r="H48">
        <v>100</v>
      </c>
    </row>
    <row r="49" spans="1:8" x14ac:dyDescent="0.25">
      <c r="B49" t="s">
        <v>29</v>
      </c>
      <c r="C49" s="9">
        <f>C48/((1+(B51))^(C47))</f>
        <v>0</v>
      </c>
      <c r="D49" s="9">
        <f>D48/((1+(B51))^(D47))</f>
        <v>0</v>
      </c>
      <c r="E49" s="9">
        <f>E48/((1+(B51))^(E47))</f>
        <v>0</v>
      </c>
      <c r="F49" s="9">
        <f>F48/((1+(B51))^(F47))</f>
        <v>0</v>
      </c>
      <c r="G49" s="9">
        <f>G48/((1+(B51))^(G47))</f>
        <v>0</v>
      </c>
      <c r="H49" s="9">
        <f>H48/((1+(B51))^(H47))</f>
        <v>88.318955851736561</v>
      </c>
    </row>
    <row r="50" spans="1:8" x14ac:dyDescent="0.25">
      <c r="A50" t="s">
        <v>27</v>
      </c>
      <c r="B50" s="10">
        <f>SUM(C49:H49)</f>
        <v>88.318955851736561</v>
      </c>
    </row>
    <row r="51" spans="1:8" x14ac:dyDescent="0.25">
      <c r="A51" s="12" t="s">
        <v>30</v>
      </c>
      <c r="B51" s="13">
        <v>4.2274289058981673E-2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Suparat Patarasupanit</dc:creator>
  <cp:lastModifiedBy>Suparat Patarasupanit</cp:lastModifiedBy>
  <dcterms:created xsi:type="dcterms:W3CDTF">2023-12-13T05:55:53Z</dcterms:created>
  <dcterms:modified xsi:type="dcterms:W3CDTF">2023-12-13T08:23:48Z</dcterms:modified>
</cp:coreProperties>
</file>