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684069326\Desktop\"/>
    </mc:Choice>
  </mc:AlternateContent>
  <xr:revisionPtr revIDLastSave="0" documentId="8_{893814CE-586C-47D3-AB64-5320F012795A}" xr6:coauthVersionLast="36" xr6:coauthVersionMax="36" xr10:uidLastSave="{00000000-0000-0000-0000-000000000000}"/>
  <bookViews>
    <workbookView xWindow="0" yWindow="570" windowWidth="28800" windowHeight="12225" xr2:uid="{8947BE96-CF7E-475C-AF51-66CC6EB27990}"/>
  </bookViews>
  <sheets>
    <sheet name="Mulberr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1" i="2" l="1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4" i="2"/>
  <c r="N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4" i="2"/>
  <c r="J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Q3" i="2"/>
  <c r="Q2" i="2"/>
  <c r="E3" i="2"/>
  <c r="E2" i="2"/>
  <c r="L64" i="2"/>
  <c r="H64" i="2"/>
  <c r="L2" i="2"/>
  <c r="H2" i="2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5" i="2"/>
  <c r="J65" i="2" s="1"/>
  <c r="H66" i="2"/>
  <c r="J66" i="2" s="1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2" i="2"/>
  <c r="L3" i="2"/>
  <c r="N3" i="2" s="1"/>
  <c r="L4" i="2"/>
  <c r="N4" i="2" s="1"/>
  <c r="L5" i="2"/>
  <c r="N5" i="2" s="1"/>
  <c r="L6" i="2"/>
  <c r="N6" i="2" s="1"/>
  <c r="L7" i="2"/>
  <c r="N7" i="2" s="1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28" i="2"/>
  <c r="N28" i="2" s="1"/>
  <c r="L29" i="2"/>
  <c r="N29" i="2" s="1"/>
  <c r="L30" i="2"/>
  <c r="N30" i="2" s="1"/>
  <c r="L31" i="2"/>
  <c r="N31" i="2" s="1"/>
  <c r="L32" i="2"/>
  <c r="N32" i="2" s="1"/>
  <c r="L33" i="2"/>
  <c r="N33" i="2" s="1"/>
  <c r="L34" i="2"/>
  <c r="N34" i="2" s="1"/>
  <c r="L35" i="2"/>
  <c r="N35" i="2" s="1"/>
  <c r="L36" i="2"/>
  <c r="N36" i="2" s="1"/>
  <c r="L37" i="2"/>
  <c r="N37" i="2" s="1"/>
  <c r="L38" i="2"/>
  <c r="N38" i="2" s="1"/>
  <c r="L39" i="2"/>
  <c r="N39" i="2" s="1"/>
  <c r="L40" i="2"/>
  <c r="N40" i="2" s="1"/>
  <c r="L41" i="2"/>
  <c r="N41" i="2" s="1"/>
  <c r="L42" i="2"/>
  <c r="N42" i="2" s="1"/>
  <c r="L43" i="2"/>
  <c r="N43" i="2" s="1"/>
  <c r="L44" i="2"/>
  <c r="N44" i="2" s="1"/>
  <c r="L45" i="2"/>
  <c r="N45" i="2" s="1"/>
  <c r="L46" i="2"/>
  <c r="N46" i="2" s="1"/>
  <c r="L47" i="2"/>
  <c r="N47" i="2" s="1"/>
  <c r="L48" i="2"/>
  <c r="N48" i="2" s="1"/>
  <c r="L49" i="2"/>
  <c r="N49" i="2" s="1"/>
  <c r="L50" i="2"/>
  <c r="N50" i="2" s="1"/>
  <c r="L51" i="2"/>
  <c r="N51" i="2" s="1"/>
  <c r="L52" i="2"/>
  <c r="N52" i="2" s="1"/>
  <c r="L53" i="2"/>
  <c r="N53" i="2" s="1"/>
  <c r="L54" i="2"/>
  <c r="N54" i="2" s="1"/>
  <c r="L55" i="2"/>
  <c r="N55" i="2" s="1"/>
  <c r="L56" i="2"/>
  <c r="N56" i="2" s="1"/>
  <c r="L57" i="2"/>
  <c r="N57" i="2" s="1"/>
  <c r="L58" i="2"/>
  <c r="N58" i="2" s="1"/>
  <c r="L59" i="2"/>
  <c r="N59" i="2" s="1"/>
  <c r="L60" i="2"/>
  <c r="N60" i="2" s="1"/>
  <c r="L61" i="2"/>
  <c r="N61" i="2" s="1"/>
  <c r="L62" i="2"/>
  <c r="N62" i="2" s="1"/>
  <c r="L63" i="2"/>
  <c r="N63" i="2" s="1"/>
  <c r="L65" i="2"/>
  <c r="N65" i="2" s="1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M2" i="2" l="1"/>
  <c r="M3" i="2"/>
  <c r="I3" i="2"/>
  <c r="I2" i="2"/>
</calcChain>
</file>

<file path=xl/sharedStrings.xml><?xml version="1.0" encoding="utf-8"?>
<sst xmlns="http://schemas.openxmlformats.org/spreadsheetml/2006/main" count="140" uniqueCount="126">
  <si>
    <t>Class 8: Intro to options</t>
  </si>
  <si>
    <t>Mulberry</t>
  </si>
  <si>
    <t>110-Call
(strike $110)</t>
  </si>
  <si>
    <t>140-Call
(strike $140)</t>
  </si>
  <si>
    <t>120-Put
(strike $120)</t>
  </si>
  <si>
    <t>135-Put
(strike $135)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</si>
  <si>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</si>
  <si>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</si>
  <si>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</si>
  <si>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</si>
  <si>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</si>
  <si>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</si>
  <si>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</si>
  <si>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</si>
  <si>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</si>
  <si>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</si>
  <si>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</si>
  <si>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</si>
  <si>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</si>
  <si>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</si>
  <si>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</si>
  <si>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</si>
  <si>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</si>
  <si>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</si>
  <si>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</si>
  <si>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</si>
  <si>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</si>
  <si>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</si>
  <si>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</si>
  <si>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</si>
  <si>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</si>
  <si>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</si>
  <si>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</si>
  <si>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</si>
  <si>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</si>
  <si>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</si>
  <si>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</si>
  <si>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</si>
  <si>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</si>
  <si>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</si>
  <si>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</si>
  <si>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</si>
  <si>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</si>
  <si>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</si>
  <si>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</si>
  <si>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</si>
  <si>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</si>
  <si>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</si>
  <si>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</si>
  <si>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</si>
  <si>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</si>
  <si>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</si>
  <si>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</si>
  <si>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</si>
  <si>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</si>
  <si>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</si>
  <si>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</si>
  <si>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</si>
  <si>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</si>
  <si>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</si>
  <si>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</si>
  <si>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</si>
  <si>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</si>
  <si>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</si>
  <si>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</si>
  <si>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</si>
  <si>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</si>
  <si>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</si>
  <si>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</si>
  <si>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</si>
  <si>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</si>
  <si>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Day 65</t>
  </si>
  <si>
    <t>Day 66</t>
  </si>
  <si>
    <t>Day 67</t>
  </si>
  <si>
    <t>Day 68</t>
  </si>
  <si>
    <t>Day 69</t>
  </si>
  <si>
    <t>Day 70</t>
  </si>
  <si>
    <t>Day 71</t>
  </si>
  <si>
    <t>Day 72</t>
  </si>
  <si>
    <t>Day 73</t>
  </si>
  <si>
    <t>Day 74</t>
  </si>
  <si>
    <t>Day 75</t>
  </si>
  <si>
    <t>Day 76</t>
  </si>
  <si>
    <t>Day 77</t>
  </si>
  <si>
    <t>Day 78</t>
  </si>
  <si>
    <t>Day 79</t>
  </si>
  <si>
    <t>Day 80</t>
  </si>
  <si>
    <t>Day 81</t>
  </si>
  <si>
    <t>Day 82</t>
  </si>
  <si>
    <t>Day 83</t>
  </si>
  <si>
    <t>Day 84</t>
  </si>
  <si>
    <t>Day 85</t>
  </si>
  <si>
    <t>Day 86</t>
  </si>
  <si>
    <t>Day 87</t>
  </si>
  <si>
    <t>Day 88</t>
  </si>
  <si>
    <t>Day 89</t>
  </si>
  <si>
    <t>Day 90</t>
  </si>
  <si>
    <t>Day 91</t>
  </si>
  <si>
    <t>Day 92</t>
  </si>
  <si>
    <t>Day 93</t>
  </si>
  <si>
    <t>Day 94</t>
  </si>
  <si>
    <t>Day 95</t>
  </si>
  <si>
    <t>Day 96</t>
  </si>
  <si>
    <t>Day 97</t>
  </si>
  <si>
    <t>Day 98</t>
  </si>
  <si>
    <t>Day 99</t>
  </si>
  <si>
    <t>Intrinsic value</t>
  </si>
  <si>
    <t>They move in the same direction.</t>
  </si>
  <si>
    <t>110 call</t>
  </si>
  <si>
    <t>140 call</t>
  </si>
  <si>
    <t>120 put</t>
  </si>
  <si>
    <t>135 put</t>
  </si>
  <si>
    <t>There're 92 days that this call option is in the money and 8 days that it is out of the money.</t>
  </si>
  <si>
    <t>There're 31 days that this call option is in the money and 69 days that it is out of the money.</t>
  </si>
  <si>
    <t>There're 22 days that this call option is in the money and 78 days that it is out of the money.</t>
  </si>
  <si>
    <t>There're 57 days that this call option is in the money and 43 days that it is out of the money.</t>
  </si>
  <si>
    <t>This option is deep ITM during 60-85 day and the time value is near zero. On the other hand, this option is deep OTM from 16-26 day and the time value is large during this period.</t>
  </si>
  <si>
    <t>This option is deep ITM during 60-85 day and the time value is near zero. On the other hand, this option is deep OTM from 1-58 &amp; 91-99 day and the time value is large during this period.</t>
  </si>
  <si>
    <t>This option is deep ITM during 16-25 day and the time value is near zero. On the other hand, this option is deep OTM from 55-96 day and the time value is large during this period.</t>
  </si>
  <si>
    <t>This option is deep ITM during 16-25 day and the time value is near zero. On the other hand, this option is deep OTM from 0-8 &amp; 30-99 day and the time value is large during this period.</t>
  </si>
  <si>
    <t>Time value of option is usually large when it is far from maturity. But its value can depend on other factors such as volatility of underlying asset price.</t>
  </si>
  <si>
    <t>Time value</t>
  </si>
  <si>
    <t>Near maturity &amp; deep ITM</t>
  </si>
  <si>
    <t>deep OTM</t>
  </si>
  <si>
    <t>deep ITM</t>
  </si>
  <si>
    <t>Near maturity &amp; deep OTM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</si>
</sst>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0" xfId="0" applyFont="1" applyFill="1"/>
    <xf numFmtId="0" fontId="3" fillId="2" borderId="0" xfId="0" applyFont="1" applyFill="1" applyAlignment="1">
      <alignment horizontal="right"/>
    </xf>
    <xf numFmtId="2" fontId="3" fillId="2" borderId="0" xfId="0" applyNumberFormat="1" applyFont="1" applyFill="1" applyAlignment="1">
      <alignment horizontal="right" wrapText="1"/>
    </xf>
    <xf numFmtId="0" fontId="1" fillId="0" borderId="0" xfId="0" applyFont="1"/>
    <xf numFmtId="2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110-Call</a:t>
            </a:r>
            <a:r>
              <a:rPr lang="en-US" baseline="0"/>
              <a:t> </a:t>
            </a:r>
            <a:r>
              <a:rPr lang="en-US"/>
              <a:t>(strike $110)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Mulberry!$C$1</c:f>
              <c:strCache>
                <c:ptCount val="1"/>
                <c:pt idx="0">
                  <c:v>110-Call
(strike $110)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strRef>
              <c:f>Mulberry!$A$2:$A$101</c:f>
              <c:strCache>
                <c:ptCount val="10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  <c:pt idx="65">
                  <c:v>Day 65</c:v>
                </c:pt>
                <c:pt idx="66">
                  <c:v>Day 66</c:v>
                </c:pt>
                <c:pt idx="67">
                  <c:v>Day 67</c:v>
                </c:pt>
                <c:pt idx="68">
                  <c:v>Day 68</c:v>
                </c:pt>
                <c:pt idx="69">
                  <c:v>Day 69</c:v>
                </c:pt>
                <c:pt idx="70">
                  <c:v>Day 70</c:v>
                </c:pt>
                <c:pt idx="71">
                  <c:v>Day 71</c:v>
                </c:pt>
                <c:pt idx="72">
                  <c:v>Day 72</c:v>
                </c:pt>
                <c:pt idx="73">
                  <c:v>Day 73</c:v>
                </c:pt>
                <c:pt idx="74">
                  <c:v>Day 74</c:v>
                </c:pt>
                <c:pt idx="75">
                  <c:v>Day 75</c:v>
                </c:pt>
                <c:pt idx="76">
                  <c:v>Day 76</c:v>
                </c:pt>
                <c:pt idx="77">
                  <c:v>Day 77</c:v>
                </c:pt>
                <c:pt idx="78">
                  <c:v>Day 78</c:v>
                </c:pt>
                <c:pt idx="79">
                  <c:v>Day 79</c:v>
                </c:pt>
                <c:pt idx="80">
                  <c:v>Day 80</c:v>
                </c:pt>
                <c:pt idx="81">
                  <c:v>Day 81</c:v>
                </c:pt>
                <c:pt idx="82">
                  <c:v>Day 82</c:v>
                </c:pt>
                <c:pt idx="83">
                  <c:v>Day 83</c:v>
                </c:pt>
                <c:pt idx="84">
                  <c:v>Day 84</c:v>
                </c:pt>
                <c:pt idx="85">
                  <c:v>Day 85</c:v>
                </c:pt>
                <c:pt idx="86">
                  <c:v>Day 86</c:v>
                </c:pt>
                <c:pt idx="87">
                  <c:v>Day 87</c:v>
                </c:pt>
                <c:pt idx="88">
                  <c:v>Day 88</c:v>
                </c:pt>
                <c:pt idx="89">
                  <c:v>Day 89</c:v>
                </c:pt>
                <c:pt idx="90">
                  <c:v>Day 90</c:v>
                </c:pt>
                <c:pt idx="91">
                  <c:v>Day 91</c:v>
                </c:pt>
                <c:pt idx="92">
                  <c:v>Day 92</c:v>
                </c:pt>
                <c:pt idx="93">
                  <c:v>Day 93</c:v>
                </c:pt>
                <c:pt idx="94">
                  <c:v>Day 94</c:v>
                </c:pt>
                <c:pt idx="95">
                  <c:v>Day 95</c:v>
                </c:pt>
                <c:pt idx="96">
                  <c:v>Day 96</c:v>
                </c:pt>
                <c:pt idx="97">
                  <c:v>Day 97</c:v>
                </c:pt>
                <c:pt idx="98">
                  <c:v>Day 98</c:v>
                </c:pt>
                <c:pt idx="99">
                  <c:v>Day 99</c:v>
                </c:pt>
              </c:strCache>
            </c:strRef>
          </c:cat>
          <c:val>
            <c:numRef>
              <c:f>Mulberry!$C$2:$C$101</c:f>
              <c:numCache>
                <c:formatCode>0.00</c:formatCode>
                <c:ptCount val="100"/>
                <c:pt idx="0">
                  <c:v>24.82</c:v>
                </c:pt>
                <c:pt idx="1">
                  <c:v>23.29</c:v>
                </c:pt>
                <c:pt idx="2">
                  <c:v>20.48</c:v>
                </c:pt>
                <c:pt idx="3">
                  <c:v>21.59</c:v>
                </c:pt>
                <c:pt idx="4">
                  <c:v>20.32</c:v>
                </c:pt>
                <c:pt idx="5">
                  <c:v>18.91</c:v>
                </c:pt>
                <c:pt idx="6">
                  <c:v>18.97</c:v>
                </c:pt>
                <c:pt idx="7">
                  <c:v>19.82</c:v>
                </c:pt>
                <c:pt idx="8">
                  <c:v>18.600000000000001</c:v>
                </c:pt>
                <c:pt idx="9">
                  <c:v>18.170000000000002</c:v>
                </c:pt>
                <c:pt idx="10">
                  <c:v>17.850000000000001</c:v>
                </c:pt>
                <c:pt idx="11">
                  <c:v>16.41</c:v>
                </c:pt>
                <c:pt idx="12">
                  <c:v>14.97</c:v>
                </c:pt>
                <c:pt idx="13">
                  <c:v>16.670000000000002</c:v>
                </c:pt>
                <c:pt idx="14">
                  <c:v>15.59</c:v>
                </c:pt>
                <c:pt idx="15">
                  <c:v>13.68</c:v>
                </c:pt>
                <c:pt idx="16">
                  <c:v>11.76</c:v>
                </c:pt>
                <c:pt idx="17">
                  <c:v>10.62</c:v>
                </c:pt>
                <c:pt idx="18">
                  <c:v>10.9</c:v>
                </c:pt>
                <c:pt idx="19">
                  <c:v>9.4</c:v>
                </c:pt>
                <c:pt idx="20">
                  <c:v>11.97</c:v>
                </c:pt>
                <c:pt idx="21">
                  <c:v>10.91</c:v>
                </c:pt>
                <c:pt idx="22">
                  <c:v>8.5500000000000007</c:v>
                </c:pt>
                <c:pt idx="23">
                  <c:v>9.35</c:v>
                </c:pt>
                <c:pt idx="24">
                  <c:v>10.3</c:v>
                </c:pt>
                <c:pt idx="25">
                  <c:v>11.12</c:v>
                </c:pt>
                <c:pt idx="26">
                  <c:v>11.77</c:v>
                </c:pt>
                <c:pt idx="27">
                  <c:v>12.95</c:v>
                </c:pt>
                <c:pt idx="28">
                  <c:v>13.33</c:v>
                </c:pt>
                <c:pt idx="29">
                  <c:v>15.75</c:v>
                </c:pt>
                <c:pt idx="30">
                  <c:v>19.38</c:v>
                </c:pt>
                <c:pt idx="31">
                  <c:v>19.09</c:v>
                </c:pt>
                <c:pt idx="32">
                  <c:v>16.829999999999998</c:v>
                </c:pt>
                <c:pt idx="33">
                  <c:v>20.03</c:v>
                </c:pt>
                <c:pt idx="34">
                  <c:v>18.84</c:v>
                </c:pt>
                <c:pt idx="35">
                  <c:v>18.02</c:v>
                </c:pt>
                <c:pt idx="36">
                  <c:v>17.97</c:v>
                </c:pt>
                <c:pt idx="37">
                  <c:v>18.11</c:v>
                </c:pt>
                <c:pt idx="38">
                  <c:v>21.07</c:v>
                </c:pt>
                <c:pt idx="39">
                  <c:v>21.36</c:v>
                </c:pt>
                <c:pt idx="40">
                  <c:v>19.29</c:v>
                </c:pt>
                <c:pt idx="41">
                  <c:v>17.32</c:v>
                </c:pt>
                <c:pt idx="42">
                  <c:v>20.239999999999998</c:v>
                </c:pt>
                <c:pt idx="43">
                  <c:v>21.05</c:v>
                </c:pt>
                <c:pt idx="44">
                  <c:v>19.54</c:v>
                </c:pt>
                <c:pt idx="45">
                  <c:v>20.82</c:v>
                </c:pt>
                <c:pt idx="46">
                  <c:v>22.64</c:v>
                </c:pt>
                <c:pt idx="47">
                  <c:v>24.81</c:v>
                </c:pt>
                <c:pt idx="48">
                  <c:v>24.57</c:v>
                </c:pt>
                <c:pt idx="49">
                  <c:v>25</c:v>
                </c:pt>
                <c:pt idx="50">
                  <c:v>26.79</c:v>
                </c:pt>
                <c:pt idx="51">
                  <c:v>26.7</c:v>
                </c:pt>
                <c:pt idx="52">
                  <c:v>26.21</c:v>
                </c:pt>
                <c:pt idx="53">
                  <c:v>28.32</c:v>
                </c:pt>
                <c:pt idx="54">
                  <c:v>27.51</c:v>
                </c:pt>
                <c:pt idx="55">
                  <c:v>28.36</c:v>
                </c:pt>
                <c:pt idx="56">
                  <c:v>30.13</c:v>
                </c:pt>
                <c:pt idx="57">
                  <c:v>28.7</c:v>
                </c:pt>
                <c:pt idx="58">
                  <c:v>31.08</c:v>
                </c:pt>
                <c:pt idx="59">
                  <c:v>35.880000000000003</c:v>
                </c:pt>
                <c:pt idx="60">
                  <c:v>40.36</c:v>
                </c:pt>
                <c:pt idx="61">
                  <c:v>40.659999999999997</c:v>
                </c:pt>
                <c:pt idx="62">
                  <c:v>41.56</c:v>
                </c:pt>
                <c:pt idx="63">
                  <c:v>43.21</c:v>
                </c:pt>
                <c:pt idx="64">
                  <c:v>43.59</c:v>
                </c:pt>
                <c:pt idx="65">
                  <c:v>44.69</c:v>
                </c:pt>
                <c:pt idx="66">
                  <c:v>43.85</c:v>
                </c:pt>
                <c:pt idx="67">
                  <c:v>44.69</c:v>
                </c:pt>
                <c:pt idx="68">
                  <c:v>45.87</c:v>
                </c:pt>
                <c:pt idx="69">
                  <c:v>42.68</c:v>
                </c:pt>
                <c:pt idx="70">
                  <c:v>42.08</c:v>
                </c:pt>
                <c:pt idx="71">
                  <c:v>43.26</c:v>
                </c:pt>
                <c:pt idx="72">
                  <c:v>44.52</c:v>
                </c:pt>
                <c:pt idx="73">
                  <c:v>41.71</c:v>
                </c:pt>
                <c:pt idx="74">
                  <c:v>42.51</c:v>
                </c:pt>
                <c:pt idx="75">
                  <c:v>42.67</c:v>
                </c:pt>
                <c:pt idx="76">
                  <c:v>44.09</c:v>
                </c:pt>
                <c:pt idx="77">
                  <c:v>39.89</c:v>
                </c:pt>
                <c:pt idx="78">
                  <c:v>39.450000000000003</c:v>
                </c:pt>
                <c:pt idx="79">
                  <c:v>41</c:v>
                </c:pt>
                <c:pt idx="80">
                  <c:v>39.17</c:v>
                </c:pt>
                <c:pt idx="81">
                  <c:v>43.43</c:v>
                </c:pt>
                <c:pt idx="82">
                  <c:v>42.4</c:v>
                </c:pt>
                <c:pt idx="83">
                  <c:v>41.54</c:v>
                </c:pt>
                <c:pt idx="84">
                  <c:v>43.01</c:v>
                </c:pt>
                <c:pt idx="85">
                  <c:v>40.35</c:v>
                </c:pt>
                <c:pt idx="86">
                  <c:v>36.4</c:v>
                </c:pt>
                <c:pt idx="87">
                  <c:v>33.21</c:v>
                </c:pt>
                <c:pt idx="88">
                  <c:v>30.35</c:v>
                </c:pt>
                <c:pt idx="89">
                  <c:v>32.32</c:v>
                </c:pt>
                <c:pt idx="90">
                  <c:v>31.95</c:v>
                </c:pt>
                <c:pt idx="91">
                  <c:v>29.57</c:v>
                </c:pt>
                <c:pt idx="92">
                  <c:v>30.42</c:v>
                </c:pt>
                <c:pt idx="93">
                  <c:v>29.74</c:v>
                </c:pt>
                <c:pt idx="94">
                  <c:v>30.44</c:v>
                </c:pt>
                <c:pt idx="95">
                  <c:v>26.58</c:v>
                </c:pt>
                <c:pt idx="96">
                  <c:v>27.92</c:v>
                </c:pt>
                <c:pt idx="97">
                  <c:v>24.51</c:v>
                </c:pt>
                <c:pt idx="98">
                  <c:v>22.05</c:v>
                </c:pt>
                <c:pt idx="99">
                  <c:v>23.29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4-4896-A2DA-52D94EFC2BA8}"/>
            </c:ext>
          </c:extLst>
        </c:ser>
        <c:ser>
          <c:idx val="2"/>
          <c:order val="2"/>
          <c:tx>
            <c:strRef>
              <c:f>Mulberry!$D$1</c:f>
              <c:strCache>
                <c:ptCount val="1"/>
                <c:pt idx="0">
                  <c:v>Intrinsic value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>
              <a:solidFill>
                <a:schemeClr val="accent6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  <c:cat>
            <c:strRef>
              <c:f>Mulberry!$A$2:$A$101</c:f>
              <c:strCache>
                <c:ptCount val="10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  <c:pt idx="65">
                  <c:v>Day 65</c:v>
                </c:pt>
                <c:pt idx="66">
                  <c:v>Day 66</c:v>
                </c:pt>
                <c:pt idx="67">
                  <c:v>Day 67</c:v>
                </c:pt>
                <c:pt idx="68">
                  <c:v>Day 68</c:v>
                </c:pt>
                <c:pt idx="69">
                  <c:v>Day 69</c:v>
                </c:pt>
                <c:pt idx="70">
                  <c:v>Day 70</c:v>
                </c:pt>
                <c:pt idx="71">
                  <c:v>Day 71</c:v>
                </c:pt>
                <c:pt idx="72">
                  <c:v>Day 72</c:v>
                </c:pt>
                <c:pt idx="73">
                  <c:v>Day 73</c:v>
                </c:pt>
                <c:pt idx="74">
                  <c:v>Day 74</c:v>
                </c:pt>
                <c:pt idx="75">
                  <c:v>Day 75</c:v>
                </c:pt>
                <c:pt idx="76">
                  <c:v>Day 76</c:v>
                </c:pt>
                <c:pt idx="77">
                  <c:v>Day 77</c:v>
                </c:pt>
                <c:pt idx="78">
                  <c:v>Day 78</c:v>
                </c:pt>
                <c:pt idx="79">
                  <c:v>Day 79</c:v>
                </c:pt>
                <c:pt idx="80">
                  <c:v>Day 80</c:v>
                </c:pt>
                <c:pt idx="81">
                  <c:v>Day 81</c:v>
                </c:pt>
                <c:pt idx="82">
                  <c:v>Day 82</c:v>
                </c:pt>
                <c:pt idx="83">
                  <c:v>Day 83</c:v>
                </c:pt>
                <c:pt idx="84">
                  <c:v>Day 84</c:v>
                </c:pt>
                <c:pt idx="85">
                  <c:v>Day 85</c:v>
                </c:pt>
                <c:pt idx="86">
                  <c:v>Day 86</c:v>
                </c:pt>
                <c:pt idx="87">
                  <c:v>Day 87</c:v>
                </c:pt>
                <c:pt idx="88">
                  <c:v>Day 88</c:v>
                </c:pt>
                <c:pt idx="89">
                  <c:v>Day 89</c:v>
                </c:pt>
                <c:pt idx="90">
                  <c:v>Day 90</c:v>
                </c:pt>
                <c:pt idx="91">
                  <c:v>Day 91</c:v>
                </c:pt>
                <c:pt idx="92">
                  <c:v>Day 92</c:v>
                </c:pt>
                <c:pt idx="93">
                  <c:v>Day 93</c:v>
                </c:pt>
                <c:pt idx="94">
                  <c:v>Day 94</c:v>
                </c:pt>
                <c:pt idx="95">
                  <c:v>Day 95</c:v>
                </c:pt>
                <c:pt idx="96">
                  <c:v>Day 96</c:v>
                </c:pt>
                <c:pt idx="97">
                  <c:v>Day 97</c:v>
                </c:pt>
                <c:pt idx="98">
                  <c:v>Day 98</c:v>
                </c:pt>
                <c:pt idx="99">
                  <c:v>Day 99</c:v>
                </c:pt>
              </c:strCache>
            </c:strRef>
          </c:cat>
          <c:val>
            <c:numRef>
              <c:f>Mulberry!$D$2:$D$101</c:f>
              <c:numCache>
                <c:formatCode>0.00</c:formatCode>
                <c:ptCount val="100"/>
                <c:pt idx="0">
                  <c:v>18.900000000000006</c:v>
                </c:pt>
                <c:pt idx="1">
                  <c:v>16.439999999999998</c:v>
                </c:pt>
                <c:pt idx="2">
                  <c:v>12.540000000000006</c:v>
                </c:pt>
                <c:pt idx="3">
                  <c:v>14.060000000000002</c:v>
                </c:pt>
                <c:pt idx="4">
                  <c:v>12.25</c:v>
                </c:pt>
                <c:pt idx="5">
                  <c:v>11</c:v>
                </c:pt>
                <c:pt idx="6">
                  <c:v>10.769999999999996</c:v>
                </c:pt>
                <c:pt idx="7">
                  <c:v>12.239999999999995</c:v>
                </c:pt>
                <c:pt idx="8">
                  <c:v>10.299999999999997</c:v>
                </c:pt>
                <c:pt idx="9">
                  <c:v>9.4200000000000017</c:v>
                </c:pt>
                <c:pt idx="10">
                  <c:v>9.1899999999999977</c:v>
                </c:pt>
                <c:pt idx="11">
                  <c:v>6.9200000000000017</c:v>
                </c:pt>
                <c:pt idx="12">
                  <c:v>4.8799999999999955</c:v>
                </c:pt>
                <c:pt idx="13">
                  <c:v>7.980000000000004</c:v>
                </c:pt>
                <c:pt idx="14">
                  <c:v>6.230000000000004</c:v>
                </c:pt>
                <c:pt idx="15">
                  <c:v>3.0699999999999932</c:v>
                </c:pt>
                <c:pt idx="16">
                  <c:v>4.9999999999997158E-2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0.20999999999999375</c:v>
                </c:pt>
                <c:pt idx="26">
                  <c:v>1.4699999999999989</c:v>
                </c:pt>
                <c:pt idx="27">
                  <c:v>3.480000000000004</c:v>
                </c:pt>
                <c:pt idx="28">
                  <c:v>4.3700000000000045</c:v>
                </c:pt>
                <c:pt idx="29">
                  <c:v>8.2000000000000028</c:v>
                </c:pt>
                <c:pt idx="30">
                  <c:v>13.269999999999996</c:v>
                </c:pt>
                <c:pt idx="31">
                  <c:v>12.75</c:v>
                </c:pt>
                <c:pt idx="32">
                  <c:v>9.480000000000004</c:v>
                </c:pt>
                <c:pt idx="33">
                  <c:v>14.209999999999994</c:v>
                </c:pt>
                <c:pt idx="34">
                  <c:v>13.120000000000005</c:v>
                </c:pt>
                <c:pt idx="35">
                  <c:v>11.879999999999995</c:v>
                </c:pt>
                <c:pt idx="36">
                  <c:v>11.810000000000002</c:v>
                </c:pt>
                <c:pt idx="37">
                  <c:v>12.069999999999993</c:v>
                </c:pt>
                <c:pt idx="38">
                  <c:v>15.819999999999993</c:v>
                </c:pt>
                <c:pt idx="39">
                  <c:v>16.150000000000006</c:v>
                </c:pt>
                <c:pt idx="40">
                  <c:v>13.400000000000006</c:v>
                </c:pt>
                <c:pt idx="41">
                  <c:v>11.060000000000002</c:v>
                </c:pt>
                <c:pt idx="42">
                  <c:v>15.180000000000007</c:v>
                </c:pt>
                <c:pt idx="43">
                  <c:v>16.150000000000006</c:v>
                </c:pt>
                <c:pt idx="44">
                  <c:v>14.260000000000005</c:v>
                </c:pt>
                <c:pt idx="45">
                  <c:v>16.120000000000005</c:v>
                </c:pt>
                <c:pt idx="46">
                  <c:v>18.650000000000006</c:v>
                </c:pt>
                <c:pt idx="47">
                  <c:v>21.490000000000009</c:v>
                </c:pt>
                <c:pt idx="48">
                  <c:v>21.009999999999991</c:v>
                </c:pt>
                <c:pt idx="49">
                  <c:v>21.629999999999995</c:v>
                </c:pt>
                <c:pt idx="50">
                  <c:v>23.78</c:v>
                </c:pt>
                <c:pt idx="51">
                  <c:v>23.610000000000014</c:v>
                </c:pt>
                <c:pt idx="52">
                  <c:v>22.960000000000008</c:v>
                </c:pt>
                <c:pt idx="53">
                  <c:v>25.759999999999991</c:v>
                </c:pt>
                <c:pt idx="54">
                  <c:v>24.870000000000005</c:v>
                </c:pt>
                <c:pt idx="55">
                  <c:v>25.800000000000011</c:v>
                </c:pt>
                <c:pt idx="56">
                  <c:v>27.870000000000005</c:v>
                </c:pt>
                <c:pt idx="57">
                  <c:v>26.360000000000014</c:v>
                </c:pt>
                <c:pt idx="58">
                  <c:v>29.129999999999995</c:v>
                </c:pt>
                <c:pt idx="59">
                  <c:v>34.47999999999999</c:v>
                </c:pt>
                <c:pt idx="60">
                  <c:v>39.259999999999991</c:v>
                </c:pt>
                <c:pt idx="61">
                  <c:v>39.5</c:v>
                </c:pt>
                <c:pt idx="62">
                  <c:v>40.52000000000001</c:v>
                </c:pt>
                <c:pt idx="63">
                  <c:v>42.27000000000001</c:v>
                </c:pt>
                <c:pt idx="64">
                  <c:v>42.699999999999989</c:v>
                </c:pt>
                <c:pt idx="65">
                  <c:v>43.94</c:v>
                </c:pt>
                <c:pt idx="66">
                  <c:v>43.120000000000005</c:v>
                </c:pt>
                <c:pt idx="67">
                  <c:v>44</c:v>
                </c:pt>
                <c:pt idx="68">
                  <c:v>45.199999999999989</c:v>
                </c:pt>
                <c:pt idx="69">
                  <c:v>41.97999999999999</c:v>
                </c:pt>
                <c:pt idx="70">
                  <c:v>41.419999999999987</c:v>
                </c:pt>
                <c:pt idx="71">
                  <c:v>42.639999999999986</c:v>
                </c:pt>
                <c:pt idx="72">
                  <c:v>43.97</c:v>
                </c:pt>
                <c:pt idx="73">
                  <c:v>41.110000000000014</c:v>
                </c:pt>
                <c:pt idx="74">
                  <c:v>41.949999999999989</c:v>
                </c:pt>
                <c:pt idx="75">
                  <c:v>42.150000000000006</c:v>
                </c:pt>
                <c:pt idx="76">
                  <c:v>43.669999999999987</c:v>
                </c:pt>
                <c:pt idx="77">
                  <c:v>39.379999999999995</c:v>
                </c:pt>
                <c:pt idx="78">
                  <c:v>38.909999999999997</c:v>
                </c:pt>
                <c:pt idx="79">
                  <c:v>40.590000000000003</c:v>
                </c:pt>
                <c:pt idx="80">
                  <c:v>38.72999999999999</c:v>
                </c:pt>
                <c:pt idx="81">
                  <c:v>43.09</c:v>
                </c:pt>
                <c:pt idx="82">
                  <c:v>42.069999999999993</c:v>
                </c:pt>
                <c:pt idx="83">
                  <c:v>41.199999999999989</c:v>
                </c:pt>
                <c:pt idx="84">
                  <c:v>42.710000000000008</c:v>
                </c:pt>
                <c:pt idx="85">
                  <c:v>39.960000000000008</c:v>
                </c:pt>
                <c:pt idx="86">
                  <c:v>35.949999999999989</c:v>
                </c:pt>
                <c:pt idx="87">
                  <c:v>32.699999999999989</c:v>
                </c:pt>
                <c:pt idx="88">
                  <c:v>29.740000000000009</c:v>
                </c:pt>
                <c:pt idx="89">
                  <c:v>31.840000000000003</c:v>
                </c:pt>
                <c:pt idx="90">
                  <c:v>31.400000000000006</c:v>
                </c:pt>
                <c:pt idx="91">
                  <c:v>28.990000000000009</c:v>
                </c:pt>
                <c:pt idx="92">
                  <c:v>29.889999999999986</c:v>
                </c:pt>
                <c:pt idx="93">
                  <c:v>29.189999999999998</c:v>
                </c:pt>
                <c:pt idx="94">
                  <c:v>29.97999999999999</c:v>
                </c:pt>
                <c:pt idx="95">
                  <c:v>25.919999999999987</c:v>
                </c:pt>
                <c:pt idx="96">
                  <c:v>27.400000000000006</c:v>
                </c:pt>
                <c:pt idx="97">
                  <c:v>23.830000000000013</c:v>
                </c:pt>
                <c:pt idx="98">
                  <c:v>21.25</c:v>
                </c:pt>
                <c:pt idx="99">
                  <c:v>22.550000000000011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354-4896-A2DA-52D94EFC2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349471"/>
        <c:axId val="1516160655"/>
      </c:areaChart>
      <c:lineChart>
        <c:grouping val="standard"/>
        <c:varyColors val="0"/>
        <c:ser>
          <c:idx val="0"/>
          <c:order val="0"/>
          <c:tx>
            <c:strRef>
              <c:f>Mulberry!$B$1</c:f>
              <c:strCache>
                <c:ptCount val="1"/>
                <c:pt idx="0">
                  <c:v>Mulberry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Mulberry!$A$2:$A$101</c:f>
              <c:strCache>
                <c:ptCount val="10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  <c:pt idx="65">
                  <c:v>Day 65</c:v>
                </c:pt>
                <c:pt idx="66">
                  <c:v>Day 66</c:v>
                </c:pt>
                <c:pt idx="67">
                  <c:v>Day 67</c:v>
                </c:pt>
                <c:pt idx="68">
                  <c:v>Day 68</c:v>
                </c:pt>
                <c:pt idx="69">
                  <c:v>Day 69</c:v>
                </c:pt>
                <c:pt idx="70">
                  <c:v>Day 70</c:v>
                </c:pt>
                <c:pt idx="71">
                  <c:v>Day 71</c:v>
                </c:pt>
                <c:pt idx="72">
                  <c:v>Day 72</c:v>
                </c:pt>
                <c:pt idx="73">
                  <c:v>Day 73</c:v>
                </c:pt>
                <c:pt idx="74">
                  <c:v>Day 74</c:v>
                </c:pt>
                <c:pt idx="75">
                  <c:v>Day 75</c:v>
                </c:pt>
                <c:pt idx="76">
                  <c:v>Day 76</c:v>
                </c:pt>
                <c:pt idx="77">
                  <c:v>Day 77</c:v>
                </c:pt>
                <c:pt idx="78">
                  <c:v>Day 78</c:v>
                </c:pt>
                <c:pt idx="79">
                  <c:v>Day 79</c:v>
                </c:pt>
                <c:pt idx="80">
                  <c:v>Day 80</c:v>
                </c:pt>
                <c:pt idx="81">
                  <c:v>Day 81</c:v>
                </c:pt>
                <c:pt idx="82">
                  <c:v>Day 82</c:v>
                </c:pt>
                <c:pt idx="83">
                  <c:v>Day 83</c:v>
                </c:pt>
                <c:pt idx="84">
                  <c:v>Day 84</c:v>
                </c:pt>
                <c:pt idx="85">
                  <c:v>Day 85</c:v>
                </c:pt>
                <c:pt idx="86">
                  <c:v>Day 86</c:v>
                </c:pt>
                <c:pt idx="87">
                  <c:v>Day 87</c:v>
                </c:pt>
                <c:pt idx="88">
                  <c:v>Day 88</c:v>
                </c:pt>
                <c:pt idx="89">
                  <c:v>Day 89</c:v>
                </c:pt>
                <c:pt idx="90">
                  <c:v>Day 90</c:v>
                </c:pt>
                <c:pt idx="91">
                  <c:v>Day 91</c:v>
                </c:pt>
                <c:pt idx="92">
                  <c:v>Day 92</c:v>
                </c:pt>
                <c:pt idx="93">
                  <c:v>Day 93</c:v>
                </c:pt>
                <c:pt idx="94">
                  <c:v>Day 94</c:v>
                </c:pt>
                <c:pt idx="95">
                  <c:v>Day 95</c:v>
                </c:pt>
                <c:pt idx="96">
                  <c:v>Day 96</c:v>
                </c:pt>
                <c:pt idx="97">
                  <c:v>Day 97</c:v>
                </c:pt>
                <c:pt idx="98">
                  <c:v>Day 98</c:v>
                </c:pt>
                <c:pt idx="99">
                  <c:v>Day 99</c:v>
                </c:pt>
              </c:strCache>
            </c:strRef>
          </c:cat>
          <c:val>
            <c:numRef>
              <c:f>Mulberry!$B$2:$B$101</c:f>
              <c:numCache>
                <c:formatCode>0.00</c:formatCode>
                <c:ptCount val="100"/>
                <c:pt idx="0">
                  <c:v>128.9</c:v>
                </c:pt>
                <c:pt idx="1">
                  <c:v>126.44</c:v>
                </c:pt>
                <c:pt idx="2">
                  <c:v>122.54</c:v>
                </c:pt>
                <c:pt idx="3">
                  <c:v>124.06</c:v>
                </c:pt>
                <c:pt idx="4">
                  <c:v>122.25</c:v>
                </c:pt>
                <c:pt idx="5">
                  <c:v>121</c:v>
                </c:pt>
                <c:pt idx="6">
                  <c:v>120.77</c:v>
                </c:pt>
                <c:pt idx="7">
                  <c:v>122.24</c:v>
                </c:pt>
                <c:pt idx="8">
                  <c:v>120.3</c:v>
                </c:pt>
                <c:pt idx="9">
                  <c:v>119.42</c:v>
                </c:pt>
                <c:pt idx="10">
                  <c:v>119.19</c:v>
                </c:pt>
                <c:pt idx="11">
                  <c:v>116.92</c:v>
                </c:pt>
                <c:pt idx="12">
                  <c:v>114.88</c:v>
                </c:pt>
                <c:pt idx="13">
                  <c:v>117.98</c:v>
                </c:pt>
                <c:pt idx="14">
                  <c:v>116.23</c:v>
                </c:pt>
                <c:pt idx="15">
                  <c:v>113.07</c:v>
                </c:pt>
                <c:pt idx="16">
                  <c:v>110.05</c:v>
                </c:pt>
                <c:pt idx="17">
                  <c:v>107.6</c:v>
                </c:pt>
                <c:pt idx="18">
                  <c:v>107.85</c:v>
                </c:pt>
                <c:pt idx="19">
                  <c:v>104.85</c:v>
                </c:pt>
                <c:pt idx="20">
                  <c:v>109.83</c:v>
                </c:pt>
                <c:pt idx="21">
                  <c:v>107.85</c:v>
                </c:pt>
                <c:pt idx="22">
                  <c:v>103.12</c:v>
                </c:pt>
                <c:pt idx="23">
                  <c:v>105.4</c:v>
                </c:pt>
                <c:pt idx="24">
                  <c:v>107.7</c:v>
                </c:pt>
                <c:pt idx="25">
                  <c:v>110.21</c:v>
                </c:pt>
                <c:pt idx="26">
                  <c:v>111.47</c:v>
                </c:pt>
                <c:pt idx="27">
                  <c:v>113.48</c:v>
                </c:pt>
                <c:pt idx="28">
                  <c:v>114.37</c:v>
                </c:pt>
                <c:pt idx="29">
                  <c:v>118.2</c:v>
                </c:pt>
                <c:pt idx="30">
                  <c:v>123.27</c:v>
                </c:pt>
                <c:pt idx="31">
                  <c:v>122.75</c:v>
                </c:pt>
                <c:pt idx="32">
                  <c:v>119.48</c:v>
                </c:pt>
                <c:pt idx="33">
                  <c:v>124.21</c:v>
                </c:pt>
                <c:pt idx="34">
                  <c:v>123.12</c:v>
                </c:pt>
                <c:pt idx="35">
                  <c:v>121.88</c:v>
                </c:pt>
                <c:pt idx="36">
                  <c:v>121.81</c:v>
                </c:pt>
                <c:pt idx="37">
                  <c:v>122.07</c:v>
                </c:pt>
                <c:pt idx="38">
                  <c:v>125.82</c:v>
                </c:pt>
                <c:pt idx="39">
                  <c:v>126.15</c:v>
                </c:pt>
                <c:pt idx="40">
                  <c:v>123.4</c:v>
                </c:pt>
                <c:pt idx="41">
                  <c:v>121.06</c:v>
                </c:pt>
                <c:pt idx="42">
                  <c:v>125.18</c:v>
                </c:pt>
                <c:pt idx="43">
                  <c:v>126.15</c:v>
                </c:pt>
                <c:pt idx="44">
                  <c:v>124.26</c:v>
                </c:pt>
                <c:pt idx="45">
                  <c:v>126.12</c:v>
                </c:pt>
                <c:pt idx="46">
                  <c:v>128.65</c:v>
                </c:pt>
                <c:pt idx="47">
                  <c:v>131.49</c:v>
                </c:pt>
                <c:pt idx="48">
                  <c:v>131.01</c:v>
                </c:pt>
                <c:pt idx="49">
                  <c:v>131.63</c:v>
                </c:pt>
                <c:pt idx="50">
                  <c:v>133.78</c:v>
                </c:pt>
                <c:pt idx="51">
                  <c:v>133.61000000000001</c:v>
                </c:pt>
                <c:pt idx="52">
                  <c:v>132.96</c:v>
                </c:pt>
                <c:pt idx="53">
                  <c:v>135.76</c:v>
                </c:pt>
                <c:pt idx="54">
                  <c:v>134.87</c:v>
                </c:pt>
                <c:pt idx="55">
                  <c:v>135.80000000000001</c:v>
                </c:pt>
                <c:pt idx="56">
                  <c:v>137.87</c:v>
                </c:pt>
                <c:pt idx="57">
                  <c:v>136.36000000000001</c:v>
                </c:pt>
                <c:pt idx="58">
                  <c:v>139.13</c:v>
                </c:pt>
                <c:pt idx="59">
                  <c:v>144.47999999999999</c:v>
                </c:pt>
                <c:pt idx="60">
                  <c:v>149.26</c:v>
                </c:pt>
                <c:pt idx="61">
                  <c:v>149.5</c:v>
                </c:pt>
                <c:pt idx="62">
                  <c:v>150.52000000000001</c:v>
                </c:pt>
                <c:pt idx="63">
                  <c:v>152.27000000000001</c:v>
                </c:pt>
                <c:pt idx="64">
                  <c:v>152.69999999999999</c:v>
                </c:pt>
                <c:pt idx="65">
                  <c:v>153.94</c:v>
                </c:pt>
                <c:pt idx="66">
                  <c:v>153.12</c:v>
                </c:pt>
                <c:pt idx="67">
                  <c:v>154</c:v>
                </c:pt>
                <c:pt idx="68">
                  <c:v>155.19999999999999</c:v>
                </c:pt>
                <c:pt idx="69">
                  <c:v>151.97999999999999</c:v>
                </c:pt>
                <c:pt idx="70">
                  <c:v>151.41999999999999</c:v>
                </c:pt>
                <c:pt idx="71">
                  <c:v>152.63999999999999</c:v>
                </c:pt>
                <c:pt idx="72">
                  <c:v>153.97</c:v>
                </c:pt>
                <c:pt idx="73">
                  <c:v>151.11000000000001</c:v>
                </c:pt>
                <c:pt idx="74">
                  <c:v>151.94999999999999</c:v>
                </c:pt>
                <c:pt idx="75">
                  <c:v>152.15</c:v>
                </c:pt>
                <c:pt idx="76">
                  <c:v>153.66999999999999</c:v>
                </c:pt>
                <c:pt idx="77">
                  <c:v>149.38</c:v>
                </c:pt>
                <c:pt idx="78">
                  <c:v>148.91</c:v>
                </c:pt>
                <c:pt idx="79">
                  <c:v>150.59</c:v>
                </c:pt>
                <c:pt idx="80">
                  <c:v>148.72999999999999</c:v>
                </c:pt>
                <c:pt idx="81">
                  <c:v>153.09</c:v>
                </c:pt>
                <c:pt idx="82">
                  <c:v>152.07</c:v>
                </c:pt>
                <c:pt idx="83">
                  <c:v>151.19999999999999</c:v>
                </c:pt>
                <c:pt idx="84">
                  <c:v>152.71</c:v>
                </c:pt>
                <c:pt idx="85">
                  <c:v>149.96</c:v>
                </c:pt>
                <c:pt idx="86">
                  <c:v>145.94999999999999</c:v>
                </c:pt>
                <c:pt idx="87">
                  <c:v>142.69999999999999</c:v>
                </c:pt>
                <c:pt idx="88">
                  <c:v>139.74</c:v>
                </c:pt>
                <c:pt idx="89">
                  <c:v>141.84</c:v>
                </c:pt>
                <c:pt idx="90">
                  <c:v>141.4</c:v>
                </c:pt>
                <c:pt idx="91">
                  <c:v>138.99</c:v>
                </c:pt>
                <c:pt idx="92">
                  <c:v>139.88999999999999</c:v>
                </c:pt>
                <c:pt idx="93">
                  <c:v>139.19</c:v>
                </c:pt>
                <c:pt idx="94">
                  <c:v>139.97999999999999</c:v>
                </c:pt>
                <c:pt idx="95">
                  <c:v>135.91999999999999</c:v>
                </c:pt>
                <c:pt idx="96">
                  <c:v>137.4</c:v>
                </c:pt>
                <c:pt idx="97">
                  <c:v>133.83000000000001</c:v>
                </c:pt>
                <c:pt idx="98">
                  <c:v>131.25</c:v>
                </c:pt>
                <c:pt idx="99">
                  <c:v>132.55000000000001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4-4896-A2DA-52D94EFC2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097631"/>
        <c:axId val="1516156911"/>
      </c:lineChart>
      <c:catAx>
        <c:axId val="123334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160655"/>
        <c:crosses val="autoZero"/>
        <c:auto val="1"/>
        <c:lblAlgn val="ctr"/>
        <c:lblOffset val="100"/>
        <c:noMultiLvlLbl val="0"/>
      </c:catAx>
      <c:valAx>
        <c:axId val="151616065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49471"/>
        <c:crosses val="autoZero"/>
        <c:crossBetween val="between"/>
      </c:valAx>
      <c:valAx>
        <c:axId val="1516156911"/>
        <c:scaling>
          <c:orientation val="minMax"/>
          <c:max val="160"/>
          <c:min val="4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97631"/>
        <c:crosses val="max"/>
        <c:crossBetween val="between"/>
      </c:valAx>
      <c:catAx>
        <c:axId val="151209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61569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120-Put</a:t>
            </a:r>
            <a:r>
              <a:rPr lang="en-US" baseline="0"/>
              <a:t> </a:t>
            </a:r>
            <a:r>
              <a:rPr lang="en-US"/>
              <a:t>(strike $120)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Mulberry!$K$1</c:f>
              <c:strCache>
                <c:ptCount val="1"/>
                <c:pt idx="0">
                  <c:v>120-Put
(strike $120)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strRef>
              <c:f>Mulberry!$A$2:$A$101</c:f>
              <c:strCache>
                <c:ptCount val="10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  <c:pt idx="65">
                  <c:v>Day 65</c:v>
                </c:pt>
                <c:pt idx="66">
                  <c:v>Day 66</c:v>
                </c:pt>
                <c:pt idx="67">
                  <c:v>Day 67</c:v>
                </c:pt>
                <c:pt idx="68">
                  <c:v>Day 68</c:v>
                </c:pt>
                <c:pt idx="69">
                  <c:v>Day 69</c:v>
                </c:pt>
                <c:pt idx="70">
                  <c:v>Day 70</c:v>
                </c:pt>
                <c:pt idx="71">
                  <c:v>Day 71</c:v>
                </c:pt>
                <c:pt idx="72">
                  <c:v>Day 72</c:v>
                </c:pt>
                <c:pt idx="73">
                  <c:v>Day 73</c:v>
                </c:pt>
                <c:pt idx="74">
                  <c:v>Day 74</c:v>
                </c:pt>
                <c:pt idx="75">
                  <c:v>Day 75</c:v>
                </c:pt>
                <c:pt idx="76">
                  <c:v>Day 76</c:v>
                </c:pt>
                <c:pt idx="77">
                  <c:v>Day 77</c:v>
                </c:pt>
                <c:pt idx="78">
                  <c:v>Day 78</c:v>
                </c:pt>
                <c:pt idx="79">
                  <c:v>Day 79</c:v>
                </c:pt>
                <c:pt idx="80">
                  <c:v>Day 80</c:v>
                </c:pt>
                <c:pt idx="81">
                  <c:v>Day 81</c:v>
                </c:pt>
                <c:pt idx="82">
                  <c:v>Day 82</c:v>
                </c:pt>
                <c:pt idx="83">
                  <c:v>Day 83</c:v>
                </c:pt>
                <c:pt idx="84">
                  <c:v>Day 84</c:v>
                </c:pt>
                <c:pt idx="85">
                  <c:v>Day 85</c:v>
                </c:pt>
                <c:pt idx="86">
                  <c:v>Day 86</c:v>
                </c:pt>
                <c:pt idx="87">
                  <c:v>Day 87</c:v>
                </c:pt>
                <c:pt idx="88">
                  <c:v>Day 88</c:v>
                </c:pt>
                <c:pt idx="89">
                  <c:v>Day 89</c:v>
                </c:pt>
                <c:pt idx="90">
                  <c:v>Day 90</c:v>
                </c:pt>
                <c:pt idx="91">
                  <c:v>Day 91</c:v>
                </c:pt>
                <c:pt idx="92">
                  <c:v>Day 92</c:v>
                </c:pt>
                <c:pt idx="93">
                  <c:v>Day 93</c:v>
                </c:pt>
                <c:pt idx="94">
                  <c:v>Day 94</c:v>
                </c:pt>
                <c:pt idx="95">
                  <c:v>Day 95</c:v>
                </c:pt>
                <c:pt idx="96">
                  <c:v>Day 96</c:v>
                </c:pt>
                <c:pt idx="97">
                  <c:v>Day 97</c:v>
                </c:pt>
                <c:pt idx="98">
                  <c:v>Day 98</c:v>
                </c:pt>
                <c:pt idx="99">
                  <c:v>Day 99</c:v>
                </c:pt>
              </c:strCache>
            </c:strRef>
          </c:cat>
          <c:val>
            <c:numRef>
              <c:f>Mulberry!$K$2:$K$101</c:f>
              <c:numCache>
                <c:formatCode>0.00</c:formatCode>
                <c:ptCount val="100"/>
                <c:pt idx="0">
                  <c:v>9.52</c:v>
                </c:pt>
                <c:pt idx="1">
                  <c:v>10.77</c:v>
                </c:pt>
                <c:pt idx="2">
                  <c:v>12.29</c:v>
                </c:pt>
                <c:pt idx="3">
                  <c:v>11.72</c:v>
                </c:pt>
                <c:pt idx="4">
                  <c:v>12.46</c:v>
                </c:pt>
                <c:pt idx="5">
                  <c:v>12.39</c:v>
                </c:pt>
                <c:pt idx="6">
                  <c:v>12.73</c:v>
                </c:pt>
                <c:pt idx="7">
                  <c:v>11.92</c:v>
                </c:pt>
                <c:pt idx="8">
                  <c:v>12.9</c:v>
                </c:pt>
                <c:pt idx="9">
                  <c:v>13.47</c:v>
                </c:pt>
                <c:pt idx="10">
                  <c:v>13.39</c:v>
                </c:pt>
                <c:pt idx="11">
                  <c:v>14.51</c:v>
                </c:pt>
                <c:pt idx="12">
                  <c:v>15.35</c:v>
                </c:pt>
                <c:pt idx="13">
                  <c:v>13.55</c:v>
                </c:pt>
                <c:pt idx="14">
                  <c:v>14.44</c:v>
                </c:pt>
                <c:pt idx="15">
                  <c:v>16.100000000000001</c:v>
                </c:pt>
                <c:pt idx="16">
                  <c:v>17.59</c:v>
                </c:pt>
                <c:pt idx="17">
                  <c:v>19.21</c:v>
                </c:pt>
                <c:pt idx="18">
                  <c:v>19.21</c:v>
                </c:pt>
                <c:pt idx="19">
                  <c:v>21.08</c:v>
                </c:pt>
                <c:pt idx="20">
                  <c:v>18.059999999999999</c:v>
                </c:pt>
                <c:pt idx="21">
                  <c:v>19.23</c:v>
                </c:pt>
                <c:pt idx="22">
                  <c:v>22.19</c:v>
                </c:pt>
                <c:pt idx="23">
                  <c:v>20.45</c:v>
                </c:pt>
                <c:pt idx="24">
                  <c:v>18.809999999999999</c:v>
                </c:pt>
                <c:pt idx="25">
                  <c:v>16.8</c:v>
                </c:pt>
                <c:pt idx="26">
                  <c:v>16.02</c:v>
                </c:pt>
                <c:pt idx="27">
                  <c:v>14.91</c:v>
                </c:pt>
                <c:pt idx="28">
                  <c:v>14.27</c:v>
                </c:pt>
                <c:pt idx="29">
                  <c:v>12.33</c:v>
                </c:pt>
                <c:pt idx="30">
                  <c:v>10.23</c:v>
                </c:pt>
                <c:pt idx="31">
                  <c:v>10.54</c:v>
                </c:pt>
                <c:pt idx="32">
                  <c:v>11.99</c:v>
                </c:pt>
                <c:pt idx="33">
                  <c:v>9.82</c:v>
                </c:pt>
                <c:pt idx="34">
                  <c:v>9.7899999999999991</c:v>
                </c:pt>
                <c:pt idx="35">
                  <c:v>10.39</c:v>
                </c:pt>
                <c:pt idx="36">
                  <c:v>10.43</c:v>
                </c:pt>
                <c:pt idx="37">
                  <c:v>10.27</c:v>
                </c:pt>
                <c:pt idx="38">
                  <c:v>9.0299999999999994</c:v>
                </c:pt>
                <c:pt idx="39">
                  <c:v>8.9600000000000009</c:v>
                </c:pt>
                <c:pt idx="40">
                  <c:v>9.99</c:v>
                </c:pt>
                <c:pt idx="41">
                  <c:v>10.63</c:v>
                </c:pt>
                <c:pt idx="42">
                  <c:v>8.8699999999999992</c:v>
                </c:pt>
                <c:pt idx="43">
                  <c:v>8.59</c:v>
                </c:pt>
                <c:pt idx="44">
                  <c:v>9.2100000000000009</c:v>
                </c:pt>
                <c:pt idx="45">
                  <c:v>8.3699999999999992</c:v>
                </c:pt>
                <c:pt idx="46">
                  <c:v>7.3</c:v>
                </c:pt>
                <c:pt idx="47">
                  <c:v>6.25</c:v>
                </c:pt>
                <c:pt idx="48">
                  <c:v>6.58</c:v>
                </c:pt>
                <c:pt idx="49">
                  <c:v>6.3</c:v>
                </c:pt>
                <c:pt idx="50">
                  <c:v>5.7</c:v>
                </c:pt>
                <c:pt idx="51">
                  <c:v>5.82</c:v>
                </c:pt>
                <c:pt idx="52">
                  <c:v>6.08</c:v>
                </c:pt>
                <c:pt idx="53">
                  <c:v>4.9800000000000004</c:v>
                </c:pt>
                <c:pt idx="54">
                  <c:v>5.14</c:v>
                </c:pt>
                <c:pt idx="55">
                  <c:v>4.99</c:v>
                </c:pt>
                <c:pt idx="56">
                  <c:v>4.46</c:v>
                </c:pt>
                <c:pt idx="57">
                  <c:v>4.6500000000000004</c:v>
                </c:pt>
                <c:pt idx="58">
                  <c:v>3.96</c:v>
                </c:pt>
                <c:pt idx="59">
                  <c:v>2.92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2.1800000000000002</c:v>
                </c:pt>
                <c:pt idx="63">
                  <c:v>1.97</c:v>
                </c:pt>
                <c:pt idx="64">
                  <c:v>1.89</c:v>
                </c:pt>
                <c:pt idx="65">
                  <c:v>1.61</c:v>
                </c:pt>
                <c:pt idx="66">
                  <c:v>1.59</c:v>
                </c:pt>
                <c:pt idx="67">
                  <c:v>1.51</c:v>
                </c:pt>
                <c:pt idx="68">
                  <c:v>1.44</c:v>
                </c:pt>
                <c:pt idx="69">
                  <c:v>1.57</c:v>
                </c:pt>
                <c:pt idx="70">
                  <c:v>1.5</c:v>
                </c:pt>
                <c:pt idx="71">
                  <c:v>1.4</c:v>
                </c:pt>
                <c:pt idx="72">
                  <c:v>1.25</c:v>
                </c:pt>
                <c:pt idx="73">
                  <c:v>1.4</c:v>
                </c:pt>
                <c:pt idx="74">
                  <c:v>1.32</c:v>
                </c:pt>
                <c:pt idx="75">
                  <c:v>1.28</c:v>
                </c:pt>
                <c:pt idx="76">
                  <c:v>1</c:v>
                </c:pt>
                <c:pt idx="77">
                  <c:v>1.27</c:v>
                </c:pt>
                <c:pt idx="78">
                  <c:v>1.35</c:v>
                </c:pt>
                <c:pt idx="79">
                  <c:v>1.03</c:v>
                </c:pt>
                <c:pt idx="80">
                  <c:v>1.1299999999999999</c:v>
                </c:pt>
                <c:pt idx="81">
                  <c:v>0.84</c:v>
                </c:pt>
                <c:pt idx="82">
                  <c:v>0.83</c:v>
                </c:pt>
                <c:pt idx="83">
                  <c:v>0.88</c:v>
                </c:pt>
                <c:pt idx="84">
                  <c:v>0.77</c:v>
                </c:pt>
                <c:pt idx="85">
                  <c:v>1.03</c:v>
                </c:pt>
                <c:pt idx="86">
                  <c:v>1.24</c:v>
                </c:pt>
                <c:pt idx="87">
                  <c:v>1.46</c:v>
                </c:pt>
                <c:pt idx="88">
                  <c:v>1.77</c:v>
                </c:pt>
                <c:pt idx="89">
                  <c:v>1.43</c:v>
                </c:pt>
                <c:pt idx="90">
                  <c:v>1.6</c:v>
                </c:pt>
                <c:pt idx="91">
                  <c:v>1.74</c:v>
                </c:pt>
                <c:pt idx="92">
                  <c:v>1.61</c:v>
                </c:pt>
                <c:pt idx="93">
                  <c:v>1.67</c:v>
                </c:pt>
                <c:pt idx="94">
                  <c:v>1.45</c:v>
                </c:pt>
                <c:pt idx="95">
                  <c:v>2.04</c:v>
                </c:pt>
                <c:pt idx="96">
                  <c:v>1.69</c:v>
                </c:pt>
                <c:pt idx="97">
                  <c:v>2.2000000000000002</c:v>
                </c:pt>
                <c:pt idx="98">
                  <c:v>2.6</c:v>
                </c:pt>
                <c:pt idx="99">
                  <c:v>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EC-4654-87BA-8AAD5225D8CC}"/>
            </c:ext>
          </c:extLst>
        </c:ser>
        <c:ser>
          <c:idx val="3"/>
          <c:order val="2"/>
          <c:tx>
            <c:strRef>
              <c:f>Mulberry!$L$1</c:f>
              <c:strCache>
                <c:ptCount val="1"/>
                <c:pt idx="0">
                  <c:v>Intrinsic value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/>
              </a:solidFill>
            </a:ln>
            <a:effectLst/>
          </c:spPr>
          <c:cat>
            <c:strRef>
              <c:f>Mulberry!$A$2:$A$101</c:f>
              <c:strCache>
                <c:ptCount val="10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  <c:pt idx="65">
                  <c:v>Day 65</c:v>
                </c:pt>
                <c:pt idx="66">
                  <c:v>Day 66</c:v>
                </c:pt>
                <c:pt idx="67">
                  <c:v>Day 67</c:v>
                </c:pt>
                <c:pt idx="68">
                  <c:v>Day 68</c:v>
                </c:pt>
                <c:pt idx="69">
                  <c:v>Day 69</c:v>
                </c:pt>
                <c:pt idx="70">
                  <c:v>Day 70</c:v>
                </c:pt>
                <c:pt idx="71">
                  <c:v>Day 71</c:v>
                </c:pt>
                <c:pt idx="72">
                  <c:v>Day 72</c:v>
                </c:pt>
                <c:pt idx="73">
                  <c:v>Day 73</c:v>
                </c:pt>
                <c:pt idx="74">
                  <c:v>Day 74</c:v>
                </c:pt>
                <c:pt idx="75">
                  <c:v>Day 75</c:v>
                </c:pt>
                <c:pt idx="76">
                  <c:v>Day 76</c:v>
                </c:pt>
                <c:pt idx="77">
                  <c:v>Day 77</c:v>
                </c:pt>
                <c:pt idx="78">
                  <c:v>Day 78</c:v>
                </c:pt>
                <c:pt idx="79">
                  <c:v>Day 79</c:v>
                </c:pt>
                <c:pt idx="80">
                  <c:v>Day 80</c:v>
                </c:pt>
                <c:pt idx="81">
                  <c:v>Day 81</c:v>
                </c:pt>
                <c:pt idx="82">
                  <c:v>Day 82</c:v>
                </c:pt>
                <c:pt idx="83">
                  <c:v>Day 83</c:v>
                </c:pt>
                <c:pt idx="84">
                  <c:v>Day 84</c:v>
                </c:pt>
                <c:pt idx="85">
                  <c:v>Day 85</c:v>
                </c:pt>
                <c:pt idx="86">
                  <c:v>Day 86</c:v>
                </c:pt>
                <c:pt idx="87">
                  <c:v>Day 87</c:v>
                </c:pt>
                <c:pt idx="88">
                  <c:v>Day 88</c:v>
                </c:pt>
                <c:pt idx="89">
                  <c:v>Day 89</c:v>
                </c:pt>
                <c:pt idx="90">
                  <c:v>Day 90</c:v>
                </c:pt>
                <c:pt idx="91">
                  <c:v>Day 91</c:v>
                </c:pt>
                <c:pt idx="92">
                  <c:v>Day 92</c:v>
                </c:pt>
                <c:pt idx="93">
                  <c:v>Day 93</c:v>
                </c:pt>
                <c:pt idx="94">
                  <c:v>Day 94</c:v>
                </c:pt>
                <c:pt idx="95">
                  <c:v>Day 95</c:v>
                </c:pt>
                <c:pt idx="96">
                  <c:v>Day 96</c:v>
                </c:pt>
                <c:pt idx="97">
                  <c:v>Day 97</c:v>
                </c:pt>
                <c:pt idx="98">
                  <c:v>Day 98</c:v>
                </c:pt>
                <c:pt idx="99">
                  <c:v>Day 99</c:v>
                </c:pt>
              </c:strCache>
            </c:strRef>
          </c:cat>
          <c:val>
            <c:numRef>
              <c:f>Mulberry!$L$2:$L$101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0.57999999999999829</c:v>
                </c:pt>
                <c:pt idx="10">
                  <c:v>0.81000000000000227</c:v>
                </c:pt>
                <c:pt idx="11">
                  <c:v>3.0799999999999983</c:v>
                </c:pt>
                <c:pt idx="12">
                  <c:v>5.1200000000000045</c:v>
                </c:pt>
                <c:pt idx="13">
                  <c:v>2.019999999999996</c:v>
                </c:pt>
                <c:pt idx="14">
                  <c:v>3.769999999999996</c:v>
                </c:pt>
                <c:pt idx="15">
                  <c:v>6.9300000000000068</c:v>
                </c:pt>
                <c:pt idx="16">
                  <c:v>9.9500000000000028</c:v>
                </c:pt>
                <c:pt idx="17">
                  <c:v>12.400000000000006</c:v>
                </c:pt>
                <c:pt idx="18">
                  <c:v>12.150000000000006</c:v>
                </c:pt>
                <c:pt idx="19">
                  <c:v>15.150000000000006</c:v>
                </c:pt>
                <c:pt idx="20">
                  <c:v>10.170000000000002</c:v>
                </c:pt>
                <c:pt idx="21">
                  <c:v>12.150000000000006</c:v>
                </c:pt>
                <c:pt idx="22">
                  <c:v>16.879999999999995</c:v>
                </c:pt>
                <c:pt idx="23">
                  <c:v>14.599999999999994</c:v>
                </c:pt>
                <c:pt idx="24">
                  <c:v>12.299999999999997</c:v>
                </c:pt>
                <c:pt idx="25">
                  <c:v>9.7900000000000063</c:v>
                </c:pt>
                <c:pt idx="26">
                  <c:v>8.5300000000000011</c:v>
                </c:pt>
                <c:pt idx="27">
                  <c:v>6.519999999999996</c:v>
                </c:pt>
                <c:pt idx="28">
                  <c:v>5.6299999999999955</c:v>
                </c:pt>
                <c:pt idx="29">
                  <c:v>1.7999999999999972</c:v>
                </c:pt>
                <c:pt idx="30">
                  <c:v>0</c:v>
                </c:pt>
                <c:pt idx="31">
                  <c:v>0</c:v>
                </c:pt>
                <c:pt idx="32">
                  <c:v>0.51999999999999602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C-4654-87BA-8AAD5225D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349471"/>
        <c:axId val="1516160655"/>
      </c:areaChart>
      <c:lineChart>
        <c:grouping val="standard"/>
        <c:varyColors val="0"/>
        <c:ser>
          <c:idx val="0"/>
          <c:order val="0"/>
          <c:tx>
            <c:strRef>
              <c:f>Mulberry!$B$1</c:f>
              <c:strCache>
                <c:ptCount val="1"/>
                <c:pt idx="0">
                  <c:v>Mulberry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Mulberry!$A$2:$A$101</c:f>
              <c:strCache>
                <c:ptCount val="10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  <c:pt idx="65">
                  <c:v>Day 65</c:v>
                </c:pt>
                <c:pt idx="66">
                  <c:v>Day 66</c:v>
                </c:pt>
                <c:pt idx="67">
                  <c:v>Day 67</c:v>
                </c:pt>
                <c:pt idx="68">
                  <c:v>Day 68</c:v>
                </c:pt>
                <c:pt idx="69">
                  <c:v>Day 69</c:v>
                </c:pt>
                <c:pt idx="70">
                  <c:v>Day 70</c:v>
                </c:pt>
                <c:pt idx="71">
                  <c:v>Day 71</c:v>
                </c:pt>
                <c:pt idx="72">
                  <c:v>Day 72</c:v>
                </c:pt>
                <c:pt idx="73">
                  <c:v>Day 73</c:v>
                </c:pt>
                <c:pt idx="74">
                  <c:v>Day 74</c:v>
                </c:pt>
                <c:pt idx="75">
                  <c:v>Day 75</c:v>
                </c:pt>
                <c:pt idx="76">
                  <c:v>Day 76</c:v>
                </c:pt>
                <c:pt idx="77">
                  <c:v>Day 77</c:v>
                </c:pt>
                <c:pt idx="78">
                  <c:v>Day 78</c:v>
                </c:pt>
                <c:pt idx="79">
                  <c:v>Day 79</c:v>
                </c:pt>
                <c:pt idx="80">
                  <c:v>Day 80</c:v>
                </c:pt>
                <c:pt idx="81">
                  <c:v>Day 81</c:v>
                </c:pt>
                <c:pt idx="82">
                  <c:v>Day 82</c:v>
                </c:pt>
                <c:pt idx="83">
                  <c:v>Day 83</c:v>
                </c:pt>
                <c:pt idx="84">
                  <c:v>Day 84</c:v>
                </c:pt>
                <c:pt idx="85">
                  <c:v>Day 85</c:v>
                </c:pt>
                <c:pt idx="86">
                  <c:v>Day 86</c:v>
                </c:pt>
                <c:pt idx="87">
                  <c:v>Day 87</c:v>
                </c:pt>
                <c:pt idx="88">
                  <c:v>Day 88</c:v>
                </c:pt>
                <c:pt idx="89">
                  <c:v>Day 89</c:v>
                </c:pt>
                <c:pt idx="90">
                  <c:v>Day 90</c:v>
                </c:pt>
                <c:pt idx="91">
                  <c:v>Day 91</c:v>
                </c:pt>
                <c:pt idx="92">
                  <c:v>Day 92</c:v>
                </c:pt>
                <c:pt idx="93">
                  <c:v>Day 93</c:v>
                </c:pt>
                <c:pt idx="94">
                  <c:v>Day 94</c:v>
                </c:pt>
                <c:pt idx="95">
                  <c:v>Day 95</c:v>
                </c:pt>
                <c:pt idx="96">
                  <c:v>Day 96</c:v>
                </c:pt>
                <c:pt idx="97">
                  <c:v>Day 97</c:v>
                </c:pt>
                <c:pt idx="98">
                  <c:v>Day 98</c:v>
                </c:pt>
                <c:pt idx="99">
                  <c:v>Day 99</c:v>
                </c:pt>
              </c:strCache>
            </c:strRef>
          </c:cat>
          <c:val>
            <c:numRef>
              <c:f>Mulberry!$B$2:$B$101</c:f>
              <c:numCache>
                <c:formatCode>0.00</c:formatCode>
                <c:ptCount val="100"/>
                <c:pt idx="0">
                  <c:v>128.9</c:v>
                </c:pt>
                <c:pt idx="1">
                  <c:v>126.44</c:v>
                </c:pt>
                <c:pt idx="2">
                  <c:v>122.54</c:v>
                </c:pt>
                <c:pt idx="3">
                  <c:v>124.06</c:v>
                </c:pt>
                <c:pt idx="4">
                  <c:v>122.25</c:v>
                </c:pt>
                <c:pt idx="5">
                  <c:v>121</c:v>
                </c:pt>
                <c:pt idx="6">
                  <c:v>120.77</c:v>
                </c:pt>
                <c:pt idx="7">
                  <c:v>122.24</c:v>
                </c:pt>
                <c:pt idx="8">
                  <c:v>120.3</c:v>
                </c:pt>
                <c:pt idx="9">
                  <c:v>119.42</c:v>
                </c:pt>
                <c:pt idx="10">
                  <c:v>119.19</c:v>
                </c:pt>
                <c:pt idx="11">
                  <c:v>116.92</c:v>
                </c:pt>
                <c:pt idx="12">
                  <c:v>114.88</c:v>
                </c:pt>
                <c:pt idx="13">
                  <c:v>117.98</c:v>
                </c:pt>
                <c:pt idx="14">
                  <c:v>116.23</c:v>
                </c:pt>
                <c:pt idx="15">
                  <c:v>113.07</c:v>
                </c:pt>
                <c:pt idx="16">
                  <c:v>110.05</c:v>
                </c:pt>
                <c:pt idx="17">
                  <c:v>107.6</c:v>
                </c:pt>
                <c:pt idx="18">
                  <c:v>107.85</c:v>
                </c:pt>
                <c:pt idx="19">
                  <c:v>104.85</c:v>
                </c:pt>
                <c:pt idx="20">
                  <c:v>109.83</c:v>
                </c:pt>
                <c:pt idx="21">
                  <c:v>107.85</c:v>
                </c:pt>
                <c:pt idx="22">
                  <c:v>103.12</c:v>
                </c:pt>
                <c:pt idx="23">
                  <c:v>105.4</c:v>
                </c:pt>
                <c:pt idx="24">
                  <c:v>107.7</c:v>
                </c:pt>
                <c:pt idx="25">
                  <c:v>110.21</c:v>
                </c:pt>
                <c:pt idx="26">
                  <c:v>111.47</c:v>
                </c:pt>
                <c:pt idx="27">
                  <c:v>113.48</c:v>
                </c:pt>
                <c:pt idx="28">
                  <c:v>114.37</c:v>
                </c:pt>
                <c:pt idx="29">
                  <c:v>118.2</c:v>
                </c:pt>
                <c:pt idx="30">
                  <c:v>123.27</c:v>
                </c:pt>
                <c:pt idx="31">
                  <c:v>122.75</c:v>
                </c:pt>
                <c:pt idx="32">
                  <c:v>119.48</c:v>
                </c:pt>
                <c:pt idx="33">
                  <c:v>124.21</c:v>
                </c:pt>
                <c:pt idx="34">
                  <c:v>123.12</c:v>
                </c:pt>
                <c:pt idx="35">
                  <c:v>121.88</c:v>
                </c:pt>
                <c:pt idx="36">
                  <c:v>121.81</c:v>
                </c:pt>
                <c:pt idx="37">
                  <c:v>122.07</c:v>
                </c:pt>
                <c:pt idx="38">
                  <c:v>125.82</c:v>
                </c:pt>
                <c:pt idx="39">
                  <c:v>126.15</c:v>
                </c:pt>
                <c:pt idx="40">
                  <c:v>123.4</c:v>
                </c:pt>
                <c:pt idx="41">
                  <c:v>121.06</c:v>
                </c:pt>
                <c:pt idx="42">
                  <c:v>125.18</c:v>
                </c:pt>
                <c:pt idx="43">
                  <c:v>126.15</c:v>
                </c:pt>
                <c:pt idx="44">
                  <c:v>124.26</c:v>
                </c:pt>
                <c:pt idx="45">
                  <c:v>126.12</c:v>
                </c:pt>
                <c:pt idx="46">
                  <c:v>128.65</c:v>
                </c:pt>
                <c:pt idx="47">
                  <c:v>131.49</c:v>
                </c:pt>
                <c:pt idx="48">
                  <c:v>131.01</c:v>
                </c:pt>
                <c:pt idx="49">
                  <c:v>131.63</c:v>
                </c:pt>
                <c:pt idx="50">
                  <c:v>133.78</c:v>
                </c:pt>
                <c:pt idx="51">
                  <c:v>133.61000000000001</c:v>
                </c:pt>
                <c:pt idx="52">
                  <c:v>132.96</c:v>
                </c:pt>
                <c:pt idx="53">
                  <c:v>135.76</c:v>
                </c:pt>
                <c:pt idx="54">
                  <c:v>134.87</c:v>
                </c:pt>
                <c:pt idx="55">
                  <c:v>135.80000000000001</c:v>
                </c:pt>
                <c:pt idx="56">
                  <c:v>137.87</c:v>
                </c:pt>
                <c:pt idx="57">
                  <c:v>136.36000000000001</c:v>
                </c:pt>
                <c:pt idx="58">
                  <c:v>139.13</c:v>
                </c:pt>
                <c:pt idx="59">
                  <c:v>144.47999999999999</c:v>
                </c:pt>
                <c:pt idx="60">
                  <c:v>149.26</c:v>
                </c:pt>
                <c:pt idx="61">
                  <c:v>149.5</c:v>
                </c:pt>
                <c:pt idx="62">
                  <c:v>150.52000000000001</c:v>
                </c:pt>
                <c:pt idx="63">
                  <c:v>152.27000000000001</c:v>
                </c:pt>
                <c:pt idx="64">
                  <c:v>152.69999999999999</c:v>
                </c:pt>
                <c:pt idx="65">
                  <c:v>153.94</c:v>
                </c:pt>
                <c:pt idx="66">
                  <c:v>153.12</c:v>
                </c:pt>
                <c:pt idx="67">
                  <c:v>154</c:v>
                </c:pt>
                <c:pt idx="68">
                  <c:v>155.19999999999999</c:v>
                </c:pt>
                <c:pt idx="69">
                  <c:v>151.97999999999999</c:v>
                </c:pt>
                <c:pt idx="70">
                  <c:v>151.41999999999999</c:v>
                </c:pt>
                <c:pt idx="71">
                  <c:v>152.63999999999999</c:v>
                </c:pt>
                <c:pt idx="72">
                  <c:v>153.97</c:v>
                </c:pt>
                <c:pt idx="73">
                  <c:v>151.11000000000001</c:v>
                </c:pt>
                <c:pt idx="74">
                  <c:v>151.94999999999999</c:v>
                </c:pt>
                <c:pt idx="75">
                  <c:v>152.15</c:v>
                </c:pt>
                <c:pt idx="76">
                  <c:v>153.66999999999999</c:v>
                </c:pt>
                <c:pt idx="77">
                  <c:v>149.38</c:v>
                </c:pt>
                <c:pt idx="78">
                  <c:v>148.91</c:v>
                </c:pt>
                <c:pt idx="79">
                  <c:v>150.59</c:v>
                </c:pt>
                <c:pt idx="80">
                  <c:v>148.72999999999999</c:v>
                </c:pt>
                <c:pt idx="81">
                  <c:v>153.09</c:v>
                </c:pt>
                <c:pt idx="82">
                  <c:v>152.07</c:v>
                </c:pt>
                <c:pt idx="83">
                  <c:v>151.19999999999999</c:v>
                </c:pt>
                <c:pt idx="84">
                  <c:v>152.71</c:v>
                </c:pt>
                <c:pt idx="85">
                  <c:v>149.96</c:v>
                </c:pt>
                <c:pt idx="86">
                  <c:v>145.94999999999999</c:v>
                </c:pt>
                <c:pt idx="87">
                  <c:v>142.69999999999999</c:v>
                </c:pt>
                <c:pt idx="88">
                  <c:v>139.74</c:v>
                </c:pt>
                <c:pt idx="89">
                  <c:v>141.84</c:v>
                </c:pt>
                <c:pt idx="90">
                  <c:v>141.4</c:v>
                </c:pt>
                <c:pt idx="91">
                  <c:v>138.99</c:v>
                </c:pt>
                <c:pt idx="92">
                  <c:v>139.88999999999999</c:v>
                </c:pt>
                <c:pt idx="93">
                  <c:v>139.19</c:v>
                </c:pt>
                <c:pt idx="94">
                  <c:v>139.97999999999999</c:v>
                </c:pt>
                <c:pt idx="95">
                  <c:v>135.91999999999999</c:v>
                </c:pt>
                <c:pt idx="96">
                  <c:v>137.4</c:v>
                </c:pt>
                <c:pt idx="97">
                  <c:v>133.83000000000001</c:v>
                </c:pt>
                <c:pt idx="98">
                  <c:v>131.25</c:v>
                </c:pt>
                <c:pt idx="99">
                  <c:v>132.55000000000001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EC-4654-87BA-8AAD5225D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097631"/>
        <c:axId val="1516156911"/>
      </c:lineChart>
      <c:catAx>
        <c:axId val="123334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160655"/>
        <c:crosses val="autoZero"/>
        <c:auto val="1"/>
        <c:lblAlgn val="ctr"/>
        <c:lblOffset val="100"/>
        <c:noMultiLvlLbl val="0"/>
      </c:catAx>
      <c:valAx>
        <c:axId val="151616065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49471"/>
        <c:crosses val="autoZero"/>
        <c:crossBetween val="between"/>
      </c:valAx>
      <c:valAx>
        <c:axId val="1516156911"/>
        <c:scaling>
          <c:orientation val="minMax"/>
          <c:max val="160"/>
          <c:min val="4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97631"/>
        <c:crosses val="max"/>
        <c:crossBetween val="between"/>
      </c:valAx>
      <c:catAx>
        <c:axId val="151209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6156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140-Call</a:t>
            </a:r>
            <a:r>
              <a:rPr lang="en-US" baseline="0"/>
              <a:t> </a:t>
            </a:r>
            <a:r>
              <a:rPr lang="en-US"/>
              <a:t>(strike $140)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1"/>
          <c:tx>
            <c:strRef>
              <c:f>Mulberry!$G$1</c:f>
              <c:strCache>
                <c:ptCount val="1"/>
                <c:pt idx="0">
                  <c:v>140-Call
(strike $140)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strRef>
              <c:f>Mulberry!$A$2:$A$101</c:f>
              <c:strCache>
                <c:ptCount val="10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  <c:pt idx="65">
                  <c:v>Day 65</c:v>
                </c:pt>
                <c:pt idx="66">
                  <c:v>Day 66</c:v>
                </c:pt>
                <c:pt idx="67">
                  <c:v>Day 67</c:v>
                </c:pt>
                <c:pt idx="68">
                  <c:v>Day 68</c:v>
                </c:pt>
                <c:pt idx="69">
                  <c:v>Day 69</c:v>
                </c:pt>
                <c:pt idx="70">
                  <c:v>Day 70</c:v>
                </c:pt>
                <c:pt idx="71">
                  <c:v>Day 71</c:v>
                </c:pt>
                <c:pt idx="72">
                  <c:v>Day 72</c:v>
                </c:pt>
                <c:pt idx="73">
                  <c:v>Day 73</c:v>
                </c:pt>
                <c:pt idx="74">
                  <c:v>Day 74</c:v>
                </c:pt>
                <c:pt idx="75">
                  <c:v>Day 75</c:v>
                </c:pt>
                <c:pt idx="76">
                  <c:v>Day 76</c:v>
                </c:pt>
                <c:pt idx="77">
                  <c:v>Day 77</c:v>
                </c:pt>
                <c:pt idx="78">
                  <c:v>Day 78</c:v>
                </c:pt>
                <c:pt idx="79">
                  <c:v>Day 79</c:v>
                </c:pt>
                <c:pt idx="80">
                  <c:v>Day 80</c:v>
                </c:pt>
                <c:pt idx="81">
                  <c:v>Day 81</c:v>
                </c:pt>
                <c:pt idx="82">
                  <c:v>Day 82</c:v>
                </c:pt>
                <c:pt idx="83">
                  <c:v>Day 83</c:v>
                </c:pt>
                <c:pt idx="84">
                  <c:v>Day 84</c:v>
                </c:pt>
                <c:pt idx="85">
                  <c:v>Day 85</c:v>
                </c:pt>
                <c:pt idx="86">
                  <c:v>Day 86</c:v>
                </c:pt>
                <c:pt idx="87">
                  <c:v>Day 87</c:v>
                </c:pt>
                <c:pt idx="88">
                  <c:v>Day 88</c:v>
                </c:pt>
                <c:pt idx="89">
                  <c:v>Day 89</c:v>
                </c:pt>
                <c:pt idx="90">
                  <c:v>Day 90</c:v>
                </c:pt>
                <c:pt idx="91">
                  <c:v>Day 91</c:v>
                </c:pt>
                <c:pt idx="92">
                  <c:v>Day 92</c:v>
                </c:pt>
                <c:pt idx="93">
                  <c:v>Day 93</c:v>
                </c:pt>
                <c:pt idx="94">
                  <c:v>Day 94</c:v>
                </c:pt>
                <c:pt idx="95">
                  <c:v>Day 95</c:v>
                </c:pt>
                <c:pt idx="96">
                  <c:v>Day 96</c:v>
                </c:pt>
                <c:pt idx="97">
                  <c:v>Day 97</c:v>
                </c:pt>
                <c:pt idx="98">
                  <c:v>Day 98</c:v>
                </c:pt>
                <c:pt idx="99">
                  <c:v>Day 99</c:v>
                </c:pt>
              </c:strCache>
            </c:strRef>
          </c:cat>
          <c:val>
            <c:numRef>
              <c:f>Mulberry!$G$2:$G$101</c:f>
              <c:numCache>
                <c:formatCode>0.00</c:formatCode>
                <c:ptCount val="100"/>
                <c:pt idx="0">
                  <c:v>9.9600000000000009</c:v>
                </c:pt>
                <c:pt idx="1">
                  <c:v>9.31</c:v>
                </c:pt>
                <c:pt idx="2">
                  <c:v>7.76</c:v>
                </c:pt>
                <c:pt idx="3">
                  <c:v>8.3800000000000008</c:v>
                </c:pt>
                <c:pt idx="4">
                  <c:v>7.7</c:v>
                </c:pt>
                <c:pt idx="5">
                  <c:v>6.67</c:v>
                </c:pt>
                <c:pt idx="6">
                  <c:v>6.82</c:v>
                </c:pt>
                <c:pt idx="7">
                  <c:v>7.16</c:v>
                </c:pt>
                <c:pt idx="8">
                  <c:v>6.61</c:v>
                </c:pt>
                <c:pt idx="9">
                  <c:v>6.48</c:v>
                </c:pt>
                <c:pt idx="10">
                  <c:v>6.24</c:v>
                </c:pt>
                <c:pt idx="11">
                  <c:v>5.56</c:v>
                </c:pt>
                <c:pt idx="12">
                  <c:v>4.82</c:v>
                </c:pt>
                <c:pt idx="13">
                  <c:v>5.48</c:v>
                </c:pt>
                <c:pt idx="14">
                  <c:v>5</c:v>
                </c:pt>
                <c:pt idx="15">
                  <c:v>4.17</c:v>
                </c:pt>
                <c:pt idx="16">
                  <c:v>3.3</c:v>
                </c:pt>
                <c:pt idx="17">
                  <c:v>2.92</c:v>
                </c:pt>
                <c:pt idx="18">
                  <c:v>3.07</c:v>
                </c:pt>
                <c:pt idx="19">
                  <c:v>2.5099999999999998</c:v>
                </c:pt>
                <c:pt idx="20">
                  <c:v>3.51</c:v>
                </c:pt>
                <c:pt idx="21">
                  <c:v>3.08</c:v>
                </c:pt>
                <c:pt idx="22">
                  <c:v>2.19</c:v>
                </c:pt>
                <c:pt idx="23">
                  <c:v>2.4</c:v>
                </c:pt>
                <c:pt idx="24">
                  <c:v>2.68</c:v>
                </c:pt>
                <c:pt idx="25">
                  <c:v>2.8</c:v>
                </c:pt>
                <c:pt idx="26">
                  <c:v>3.03</c:v>
                </c:pt>
                <c:pt idx="27">
                  <c:v>3.48</c:v>
                </c:pt>
                <c:pt idx="28">
                  <c:v>3.56</c:v>
                </c:pt>
                <c:pt idx="29">
                  <c:v>4.55</c:v>
                </c:pt>
                <c:pt idx="30">
                  <c:v>6.26</c:v>
                </c:pt>
                <c:pt idx="31">
                  <c:v>6.18</c:v>
                </c:pt>
                <c:pt idx="32">
                  <c:v>5.14</c:v>
                </c:pt>
                <c:pt idx="33">
                  <c:v>6.56</c:v>
                </c:pt>
                <c:pt idx="34">
                  <c:v>5.74</c:v>
                </c:pt>
                <c:pt idx="35">
                  <c:v>5.41</c:v>
                </c:pt>
                <c:pt idx="36">
                  <c:v>5.39</c:v>
                </c:pt>
                <c:pt idx="37">
                  <c:v>5.42</c:v>
                </c:pt>
                <c:pt idx="38">
                  <c:v>6.98</c:v>
                </c:pt>
                <c:pt idx="39">
                  <c:v>7.15</c:v>
                </c:pt>
                <c:pt idx="40">
                  <c:v>6.11</c:v>
                </c:pt>
                <c:pt idx="41">
                  <c:v>5.03</c:v>
                </c:pt>
                <c:pt idx="42">
                  <c:v>6.33</c:v>
                </c:pt>
                <c:pt idx="43">
                  <c:v>6.77</c:v>
                </c:pt>
                <c:pt idx="44">
                  <c:v>5.99</c:v>
                </c:pt>
                <c:pt idx="45">
                  <c:v>6.52</c:v>
                </c:pt>
                <c:pt idx="46">
                  <c:v>7.3</c:v>
                </c:pt>
                <c:pt idx="47">
                  <c:v>8.32</c:v>
                </c:pt>
                <c:pt idx="48">
                  <c:v>8.33</c:v>
                </c:pt>
                <c:pt idx="49">
                  <c:v>8.49</c:v>
                </c:pt>
                <c:pt idx="50">
                  <c:v>9.4700000000000006</c:v>
                </c:pt>
                <c:pt idx="51">
                  <c:v>9.48</c:v>
                </c:pt>
                <c:pt idx="52">
                  <c:v>9.27</c:v>
                </c:pt>
                <c:pt idx="53">
                  <c:v>10.17</c:v>
                </c:pt>
                <c:pt idx="54">
                  <c:v>9.65</c:v>
                </c:pt>
                <c:pt idx="55">
                  <c:v>10.199999999999999</c:v>
                </c:pt>
                <c:pt idx="56">
                  <c:v>11.2</c:v>
                </c:pt>
                <c:pt idx="57">
                  <c:v>10.220000000000001</c:v>
                </c:pt>
                <c:pt idx="58">
                  <c:v>11.56</c:v>
                </c:pt>
                <c:pt idx="59">
                  <c:v>14.53</c:v>
                </c:pt>
                <c:pt idx="60">
                  <c:v>17.68</c:v>
                </c:pt>
                <c:pt idx="61">
                  <c:v>18.059999999999999</c:v>
                </c:pt>
                <c:pt idx="62">
                  <c:v>18.579999999999998</c:v>
                </c:pt>
                <c:pt idx="63">
                  <c:v>19.760000000000002</c:v>
                </c:pt>
                <c:pt idx="64">
                  <c:v>19.989999999999998</c:v>
                </c:pt>
                <c:pt idx="65">
                  <c:v>20.58</c:v>
                </c:pt>
                <c:pt idx="66">
                  <c:v>19.79</c:v>
                </c:pt>
                <c:pt idx="67">
                  <c:v>20.420000000000002</c:v>
                </c:pt>
                <c:pt idx="68">
                  <c:v>21.38</c:v>
                </c:pt>
                <c:pt idx="69">
                  <c:v>18.72</c:v>
                </c:pt>
                <c:pt idx="70">
                  <c:v>18.079999999999998</c:v>
                </c:pt>
                <c:pt idx="71">
                  <c:v>18.96</c:v>
                </c:pt>
                <c:pt idx="72">
                  <c:v>19.829999999999998</c:v>
                </c:pt>
                <c:pt idx="73">
                  <c:v>17.600000000000001</c:v>
                </c:pt>
                <c:pt idx="74">
                  <c:v>18.16</c:v>
                </c:pt>
                <c:pt idx="75">
                  <c:v>18.16</c:v>
                </c:pt>
                <c:pt idx="76">
                  <c:v>19</c:v>
                </c:pt>
                <c:pt idx="77">
                  <c:v>15.77</c:v>
                </c:pt>
                <c:pt idx="78">
                  <c:v>15.53</c:v>
                </c:pt>
                <c:pt idx="79">
                  <c:v>16.309999999999999</c:v>
                </c:pt>
                <c:pt idx="80">
                  <c:v>14.9</c:v>
                </c:pt>
                <c:pt idx="81">
                  <c:v>18.059999999999999</c:v>
                </c:pt>
                <c:pt idx="82">
                  <c:v>17.12</c:v>
                </c:pt>
                <c:pt idx="83">
                  <c:v>16.47</c:v>
                </c:pt>
                <c:pt idx="84">
                  <c:v>17.54</c:v>
                </c:pt>
                <c:pt idx="85">
                  <c:v>15.72</c:v>
                </c:pt>
                <c:pt idx="86">
                  <c:v>12.73</c:v>
                </c:pt>
                <c:pt idx="87">
                  <c:v>10.47</c:v>
                </c:pt>
                <c:pt idx="88">
                  <c:v>8.66</c:v>
                </c:pt>
                <c:pt idx="89">
                  <c:v>9.6999999999999993</c:v>
                </c:pt>
                <c:pt idx="90">
                  <c:v>9.67</c:v>
                </c:pt>
                <c:pt idx="91">
                  <c:v>8.02</c:v>
                </c:pt>
                <c:pt idx="92">
                  <c:v>8.49</c:v>
                </c:pt>
                <c:pt idx="93">
                  <c:v>8.0500000000000007</c:v>
                </c:pt>
                <c:pt idx="94">
                  <c:v>8.26</c:v>
                </c:pt>
                <c:pt idx="95">
                  <c:v>6.22</c:v>
                </c:pt>
                <c:pt idx="96">
                  <c:v>6.74</c:v>
                </c:pt>
                <c:pt idx="97">
                  <c:v>4.99</c:v>
                </c:pt>
                <c:pt idx="98">
                  <c:v>3.82</c:v>
                </c:pt>
                <c:pt idx="99">
                  <c:v>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6-4228-ACF2-34F343ACA9B0}"/>
            </c:ext>
          </c:extLst>
        </c:ser>
        <c:ser>
          <c:idx val="1"/>
          <c:order val="2"/>
          <c:tx>
            <c:strRef>
              <c:f>Mulberry!$H$1</c:f>
              <c:strCache>
                <c:ptCount val="1"/>
                <c:pt idx="0">
                  <c:v>Intrinsic value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/>
              </a:solidFill>
            </a:ln>
            <a:effectLst/>
          </c:spPr>
          <c:cat>
            <c:strRef>
              <c:f>Mulberry!$A$2:$A$101</c:f>
              <c:strCache>
                <c:ptCount val="10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  <c:pt idx="65">
                  <c:v>Day 65</c:v>
                </c:pt>
                <c:pt idx="66">
                  <c:v>Day 66</c:v>
                </c:pt>
                <c:pt idx="67">
                  <c:v>Day 67</c:v>
                </c:pt>
                <c:pt idx="68">
                  <c:v>Day 68</c:v>
                </c:pt>
                <c:pt idx="69">
                  <c:v>Day 69</c:v>
                </c:pt>
                <c:pt idx="70">
                  <c:v>Day 70</c:v>
                </c:pt>
                <c:pt idx="71">
                  <c:v>Day 71</c:v>
                </c:pt>
                <c:pt idx="72">
                  <c:v>Day 72</c:v>
                </c:pt>
                <c:pt idx="73">
                  <c:v>Day 73</c:v>
                </c:pt>
                <c:pt idx="74">
                  <c:v>Day 74</c:v>
                </c:pt>
                <c:pt idx="75">
                  <c:v>Day 75</c:v>
                </c:pt>
                <c:pt idx="76">
                  <c:v>Day 76</c:v>
                </c:pt>
                <c:pt idx="77">
                  <c:v>Day 77</c:v>
                </c:pt>
                <c:pt idx="78">
                  <c:v>Day 78</c:v>
                </c:pt>
                <c:pt idx="79">
                  <c:v>Day 79</c:v>
                </c:pt>
                <c:pt idx="80">
                  <c:v>Day 80</c:v>
                </c:pt>
                <c:pt idx="81">
                  <c:v>Day 81</c:v>
                </c:pt>
                <c:pt idx="82">
                  <c:v>Day 82</c:v>
                </c:pt>
                <c:pt idx="83">
                  <c:v>Day 83</c:v>
                </c:pt>
                <c:pt idx="84">
                  <c:v>Day 84</c:v>
                </c:pt>
                <c:pt idx="85">
                  <c:v>Day 85</c:v>
                </c:pt>
                <c:pt idx="86">
                  <c:v>Day 86</c:v>
                </c:pt>
                <c:pt idx="87">
                  <c:v>Day 87</c:v>
                </c:pt>
                <c:pt idx="88">
                  <c:v>Day 88</c:v>
                </c:pt>
                <c:pt idx="89">
                  <c:v>Day 89</c:v>
                </c:pt>
                <c:pt idx="90">
                  <c:v>Day 90</c:v>
                </c:pt>
                <c:pt idx="91">
                  <c:v>Day 91</c:v>
                </c:pt>
                <c:pt idx="92">
                  <c:v>Day 92</c:v>
                </c:pt>
                <c:pt idx="93">
                  <c:v>Day 93</c:v>
                </c:pt>
                <c:pt idx="94">
                  <c:v>Day 94</c:v>
                </c:pt>
                <c:pt idx="95">
                  <c:v>Day 95</c:v>
                </c:pt>
                <c:pt idx="96">
                  <c:v>Day 96</c:v>
                </c:pt>
                <c:pt idx="97">
                  <c:v>Day 97</c:v>
                </c:pt>
                <c:pt idx="98">
                  <c:v>Day 98</c:v>
                </c:pt>
                <c:pt idx="99">
                  <c:v>Day 99</c:v>
                </c:pt>
              </c:strCache>
            </c:strRef>
          </c:cat>
          <c:val>
            <c:numRef>
              <c:f>Mulberry!$H$2:$H$101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4.4799999999999898</c:v>
                </c:pt>
                <c:pt idx="60">
                  <c:v>9.2599999999999909</c:v>
                </c:pt>
                <c:pt idx="61">
                  <c:v>9.5</c:v>
                </c:pt>
                <c:pt idx="62">
                  <c:v>10.52000000000001</c:v>
                </c:pt>
                <c:pt idx="63">
                  <c:v>12.27000000000001</c:v>
                </c:pt>
                <c:pt idx="64">
                  <c:v>12.699999999999989</c:v>
                </c:pt>
                <c:pt idx="65">
                  <c:v>13.939999999999998</c:v>
                </c:pt>
                <c:pt idx="66">
                  <c:v>13.120000000000005</c:v>
                </c:pt>
                <c:pt idx="67">
                  <c:v>14</c:v>
                </c:pt>
                <c:pt idx="68">
                  <c:v>15.199999999999989</c:v>
                </c:pt>
                <c:pt idx="69">
                  <c:v>11.97999999999999</c:v>
                </c:pt>
                <c:pt idx="70">
                  <c:v>11.419999999999987</c:v>
                </c:pt>
                <c:pt idx="71">
                  <c:v>12.639999999999986</c:v>
                </c:pt>
                <c:pt idx="72">
                  <c:v>13.969999999999999</c:v>
                </c:pt>
                <c:pt idx="73">
                  <c:v>11.110000000000014</c:v>
                </c:pt>
                <c:pt idx="74">
                  <c:v>11.949999999999989</c:v>
                </c:pt>
                <c:pt idx="75">
                  <c:v>12.150000000000006</c:v>
                </c:pt>
                <c:pt idx="76">
                  <c:v>13.669999999999987</c:v>
                </c:pt>
                <c:pt idx="77">
                  <c:v>9.3799999999999955</c:v>
                </c:pt>
                <c:pt idx="78">
                  <c:v>8.9099999999999966</c:v>
                </c:pt>
                <c:pt idx="79">
                  <c:v>10.590000000000003</c:v>
                </c:pt>
                <c:pt idx="80">
                  <c:v>8.7299999999999898</c:v>
                </c:pt>
                <c:pt idx="81">
                  <c:v>13.090000000000003</c:v>
                </c:pt>
                <c:pt idx="82">
                  <c:v>12.069999999999993</c:v>
                </c:pt>
                <c:pt idx="83">
                  <c:v>11.199999999999989</c:v>
                </c:pt>
                <c:pt idx="84">
                  <c:v>12.710000000000008</c:v>
                </c:pt>
                <c:pt idx="85">
                  <c:v>9.960000000000008</c:v>
                </c:pt>
                <c:pt idx="86">
                  <c:v>5.9499999999999886</c:v>
                </c:pt>
                <c:pt idx="87">
                  <c:v>2.6999999999999886</c:v>
                </c:pt>
                <c:pt idx="88">
                  <c:v>0</c:v>
                </c:pt>
                <c:pt idx="89">
                  <c:v>1.8400000000000034</c:v>
                </c:pt>
                <c:pt idx="90">
                  <c:v>1.4000000000000057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66-4228-ACF2-34F343ACA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349471"/>
        <c:axId val="1516160655"/>
      </c:areaChart>
      <c:lineChart>
        <c:grouping val="standard"/>
        <c:varyColors val="0"/>
        <c:ser>
          <c:idx val="0"/>
          <c:order val="0"/>
          <c:tx>
            <c:strRef>
              <c:f>Mulberry!$B$1</c:f>
              <c:strCache>
                <c:ptCount val="1"/>
                <c:pt idx="0">
                  <c:v>Mulberry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Mulberry!$A$2:$A$101</c:f>
              <c:strCache>
                <c:ptCount val="10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  <c:pt idx="65">
                  <c:v>Day 65</c:v>
                </c:pt>
                <c:pt idx="66">
                  <c:v>Day 66</c:v>
                </c:pt>
                <c:pt idx="67">
                  <c:v>Day 67</c:v>
                </c:pt>
                <c:pt idx="68">
                  <c:v>Day 68</c:v>
                </c:pt>
                <c:pt idx="69">
                  <c:v>Day 69</c:v>
                </c:pt>
                <c:pt idx="70">
                  <c:v>Day 70</c:v>
                </c:pt>
                <c:pt idx="71">
                  <c:v>Day 71</c:v>
                </c:pt>
                <c:pt idx="72">
                  <c:v>Day 72</c:v>
                </c:pt>
                <c:pt idx="73">
                  <c:v>Day 73</c:v>
                </c:pt>
                <c:pt idx="74">
                  <c:v>Day 74</c:v>
                </c:pt>
                <c:pt idx="75">
                  <c:v>Day 75</c:v>
                </c:pt>
                <c:pt idx="76">
                  <c:v>Day 76</c:v>
                </c:pt>
                <c:pt idx="77">
                  <c:v>Day 77</c:v>
                </c:pt>
                <c:pt idx="78">
                  <c:v>Day 78</c:v>
                </c:pt>
                <c:pt idx="79">
                  <c:v>Day 79</c:v>
                </c:pt>
                <c:pt idx="80">
                  <c:v>Day 80</c:v>
                </c:pt>
                <c:pt idx="81">
                  <c:v>Day 81</c:v>
                </c:pt>
                <c:pt idx="82">
                  <c:v>Day 82</c:v>
                </c:pt>
                <c:pt idx="83">
                  <c:v>Day 83</c:v>
                </c:pt>
                <c:pt idx="84">
                  <c:v>Day 84</c:v>
                </c:pt>
                <c:pt idx="85">
                  <c:v>Day 85</c:v>
                </c:pt>
                <c:pt idx="86">
                  <c:v>Day 86</c:v>
                </c:pt>
                <c:pt idx="87">
                  <c:v>Day 87</c:v>
                </c:pt>
                <c:pt idx="88">
                  <c:v>Day 88</c:v>
                </c:pt>
                <c:pt idx="89">
                  <c:v>Day 89</c:v>
                </c:pt>
                <c:pt idx="90">
                  <c:v>Day 90</c:v>
                </c:pt>
                <c:pt idx="91">
                  <c:v>Day 91</c:v>
                </c:pt>
                <c:pt idx="92">
                  <c:v>Day 92</c:v>
                </c:pt>
                <c:pt idx="93">
                  <c:v>Day 93</c:v>
                </c:pt>
                <c:pt idx="94">
                  <c:v>Day 94</c:v>
                </c:pt>
                <c:pt idx="95">
                  <c:v>Day 95</c:v>
                </c:pt>
                <c:pt idx="96">
                  <c:v>Day 96</c:v>
                </c:pt>
                <c:pt idx="97">
                  <c:v>Day 97</c:v>
                </c:pt>
                <c:pt idx="98">
                  <c:v>Day 98</c:v>
                </c:pt>
                <c:pt idx="99">
                  <c:v>Day 99</c:v>
                </c:pt>
              </c:strCache>
            </c:strRef>
          </c:cat>
          <c:val>
            <c:numRef>
              <c:f>Mulberry!$B$2:$B$101</c:f>
              <c:numCache>
                <c:formatCode>0.00</c:formatCode>
                <c:ptCount val="100"/>
                <c:pt idx="0">
                  <c:v>128.9</c:v>
                </c:pt>
                <c:pt idx="1">
                  <c:v>126.44</c:v>
                </c:pt>
                <c:pt idx="2">
                  <c:v>122.54</c:v>
                </c:pt>
                <c:pt idx="3">
                  <c:v>124.06</c:v>
                </c:pt>
                <c:pt idx="4">
                  <c:v>122.25</c:v>
                </c:pt>
                <c:pt idx="5">
                  <c:v>121</c:v>
                </c:pt>
                <c:pt idx="6">
                  <c:v>120.77</c:v>
                </c:pt>
                <c:pt idx="7">
                  <c:v>122.24</c:v>
                </c:pt>
                <c:pt idx="8">
                  <c:v>120.3</c:v>
                </c:pt>
                <c:pt idx="9">
                  <c:v>119.42</c:v>
                </c:pt>
                <c:pt idx="10">
                  <c:v>119.19</c:v>
                </c:pt>
                <c:pt idx="11">
                  <c:v>116.92</c:v>
                </c:pt>
                <c:pt idx="12">
                  <c:v>114.88</c:v>
                </c:pt>
                <c:pt idx="13">
                  <c:v>117.98</c:v>
                </c:pt>
                <c:pt idx="14">
                  <c:v>116.23</c:v>
                </c:pt>
                <c:pt idx="15">
                  <c:v>113.07</c:v>
                </c:pt>
                <c:pt idx="16">
                  <c:v>110.05</c:v>
                </c:pt>
                <c:pt idx="17">
                  <c:v>107.6</c:v>
                </c:pt>
                <c:pt idx="18">
                  <c:v>107.85</c:v>
                </c:pt>
                <c:pt idx="19">
                  <c:v>104.85</c:v>
                </c:pt>
                <c:pt idx="20">
                  <c:v>109.83</c:v>
                </c:pt>
                <c:pt idx="21">
                  <c:v>107.85</c:v>
                </c:pt>
                <c:pt idx="22">
                  <c:v>103.12</c:v>
                </c:pt>
                <c:pt idx="23">
                  <c:v>105.4</c:v>
                </c:pt>
                <c:pt idx="24">
                  <c:v>107.7</c:v>
                </c:pt>
                <c:pt idx="25">
                  <c:v>110.21</c:v>
                </c:pt>
                <c:pt idx="26">
                  <c:v>111.47</c:v>
                </c:pt>
                <c:pt idx="27">
                  <c:v>113.48</c:v>
                </c:pt>
                <c:pt idx="28">
                  <c:v>114.37</c:v>
                </c:pt>
                <c:pt idx="29">
                  <c:v>118.2</c:v>
                </c:pt>
                <c:pt idx="30">
                  <c:v>123.27</c:v>
                </c:pt>
                <c:pt idx="31">
                  <c:v>122.75</c:v>
                </c:pt>
                <c:pt idx="32">
                  <c:v>119.48</c:v>
                </c:pt>
                <c:pt idx="33">
                  <c:v>124.21</c:v>
                </c:pt>
                <c:pt idx="34">
                  <c:v>123.12</c:v>
                </c:pt>
                <c:pt idx="35">
                  <c:v>121.88</c:v>
                </c:pt>
                <c:pt idx="36">
                  <c:v>121.81</c:v>
                </c:pt>
                <c:pt idx="37">
                  <c:v>122.07</c:v>
                </c:pt>
                <c:pt idx="38">
                  <c:v>125.82</c:v>
                </c:pt>
                <c:pt idx="39">
                  <c:v>126.15</c:v>
                </c:pt>
                <c:pt idx="40">
                  <c:v>123.4</c:v>
                </c:pt>
                <c:pt idx="41">
                  <c:v>121.06</c:v>
                </c:pt>
                <c:pt idx="42">
                  <c:v>125.18</c:v>
                </c:pt>
                <c:pt idx="43">
                  <c:v>126.15</c:v>
                </c:pt>
                <c:pt idx="44">
                  <c:v>124.26</c:v>
                </c:pt>
                <c:pt idx="45">
                  <c:v>126.12</c:v>
                </c:pt>
                <c:pt idx="46">
                  <c:v>128.65</c:v>
                </c:pt>
                <c:pt idx="47">
                  <c:v>131.49</c:v>
                </c:pt>
                <c:pt idx="48">
                  <c:v>131.01</c:v>
                </c:pt>
                <c:pt idx="49">
                  <c:v>131.63</c:v>
                </c:pt>
                <c:pt idx="50">
                  <c:v>133.78</c:v>
                </c:pt>
                <c:pt idx="51">
                  <c:v>133.61000000000001</c:v>
                </c:pt>
                <c:pt idx="52">
                  <c:v>132.96</c:v>
                </c:pt>
                <c:pt idx="53">
                  <c:v>135.76</c:v>
                </c:pt>
                <c:pt idx="54">
                  <c:v>134.87</c:v>
                </c:pt>
                <c:pt idx="55">
                  <c:v>135.80000000000001</c:v>
                </c:pt>
                <c:pt idx="56">
                  <c:v>137.87</c:v>
                </c:pt>
                <c:pt idx="57">
                  <c:v>136.36000000000001</c:v>
                </c:pt>
                <c:pt idx="58">
                  <c:v>139.13</c:v>
                </c:pt>
                <c:pt idx="59">
                  <c:v>144.47999999999999</c:v>
                </c:pt>
                <c:pt idx="60">
                  <c:v>149.26</c:v>
                </c:pt>
                <c:pt idx="61">
                  <c:v>149.5</c:v>
                </c:pt>
                <c:pt idx="62">
                  <c:v>150.52000000000001</c:v>
                </c:pt>
                <c:pt idx="63">
                  <c:v>152.27000000000001</c:v>
                </c:pt>
                <c:pt idx="64">
                  <c:v>152.69999999999999</c:v>
                </c:pt>
                <c:pt idx="65">
                  <c:v>153.94</c:v>
                </c:pt>
                <c:pt idx="66">
                  <c:v>153.12</c:v>
                </c:pt>
                <c:pt idx="67">
                  <c:v>154</c:v>
                </c:pt>
                <c:pt idx="68">
                  <c:v>155.19999999999999</c:v>
                </c:pt>
                <c:pt idx="69">
                  <c:v>151.97999999999999</c:v>
                </c:pt>
                <c:pt idx="70">
                  <c:v>151.41999999999999</c:v>
                </c:pt>
                <c:pt idx="71">
                  <c:v>152.63999999999999</c:v>
                </c:pt>
                <c:pt idx="72">
                  <c:v>153.97</c:v>
                </c:pt>
                <c:pt idx="73">
                  <c:v>151.11000000000001</c:v>
                </c:pt>
                <c:pt idx="74">
                  <c:v>151.94999999999999</c:v>
                </c:pt>
                <c:pt idx="75">
                  <c:v>152.15</c:v>
                </c:pt>
                <c:pt idx="76">
                  <c:v>153.66999999999999</c:v>
                </c:pt>
                <c:pt idx="77">
                  <c:v>149.38</c:v>
                </c:pt>
                <c:pt idx="78">
                  <c:v>148.91</c:v>
                </c:pt>
                <c:pt idx="79">
                  <c:v>150.59</c:v>
                </c:pt>
                <c:pt idx="80">
                  <c:v>148.72999999999999</c:v>
                </c:pt>
                <c:pt idx="81">
                  <c:v>153.09</c:v>
                </c:pt>
                <c:pt idx="82">
                  <c:v>152.07</c:v>
                </c:pt>
                <c:pt idx="83">
                  <c:v>151.19999999999999</c:v>
                </c:pt>
                <c:pt idx="84">
                  <c:v>152.71</c:v>
                </c:pt>
                <c:pt idx="85">
                  <c:v>149.96</c:v>
                </c:pt>
                <c:pt idx="86">
                  <c:v>145.94999999999999</c:v>
                </c:pt>
                <c:pt idx="87">
                  <c:v>142.69999999999999</c:v>
                </c:pt>
                <c:pt idx="88">
                  <c:v>139.74</c:v>
                </c:pt>
                <c:pt idx="89">
                  <c:v>141.84</c:v>
                </c:pt>
                <c:pt idx="90">
                  <c:v>141.4</c:v>
                </c:pt>
                <c:pt idx="91">
                  <c:v>138.99</c:v>
                </c:pt>
                <c:pt idx="92">
                  <c:v>139.88999999999999</c:v>
                </c:pt>
                <c:pt idx="93">
                  <c:v>139.19</c:v>
                </c:pt>
                <c:pt idx="94">
                  <c:v>139.97999999999999</c:v>
                </c:pt>
                <c:pt idx="95">
                  <c:v>135.91999999999999</c:v>
                </c:pt>
                <c:pt idx="96">
                  <c:v>137.4</c:v>
                </c:pt>
                <c:pt idx="97">
                  <c:v>133.83000000000001</c:v>
                </c:pt>
                <c:pt idx="98">
                  <c:v>131.25</c:v>
                </c:pt>
                <c:pt idx="99">
                  <c:v>132.55000000000001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66-4228-ACF2-34F343ACA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097631"/>
        <c:axId val="1516156911"/>
      </c:lineChart>
      <c:catAx>
        <c:axId val="123334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160655"/>
        <c:crosses val="autoZero"/>
        <c:auto val="1"/>
        <c:lblAlgn val="ctr"/>
        <c:lblOffset val="100"/>
        <c:noMultiLvlLbl val="0"/>
      </c:catAx>
      <c:valAx>
        <c:axId val="151616065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49471"/>
        <c:crosses val="autoZero"/>
        <c:crossBetween val="between"/>
      </c:valAx>
      <c:valAx>
        <c:axId val="1516156911"/>
        <c:scaling>
          <c:orientation val="minMax"/>
          <c:max val="160"/>
          <c:min val="4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97631"/>
        <c:crosses val="max"/>
        <c:crossBetween val="between"/>
      </c:valAx>
      <c:catAx>
        <c:axId val="151209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6156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135-Put</a:t>
            </a:r>
            <a:r>
              <a:rPr lang="en-US" baseline="0"/>
              <a:t> </a:t>
            </a:r>
            <a:r>
              <a:rPr lang="en-US"/>
              <a:t>(strike $135)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1"/>
          <c:tx>
            <c:strRef>
              <c:f>Mulberry!$O$1</c:f>
              <c:strCache>
                <c:ptCount val="1"/>
                <c:pt idx="0">
                  <c:v>135-Put
(strike $135)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strRef>
              <c:f>Mulberry!$A$2:$A$101</c:f>
              <c:strCache>
                <c:ptCount val="10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  <c:pt idx="65">
                  <c:v>Day 65</c:v>
                </c:pt>
                <c:pt idx="66">
                  <c:v>Day 66</c:v>
                </c:pt>
                <c:pt idx="67">
                  <c:v>Day 67</c:v>
                </c:pt>
                <c:pt idx="68">
                  <c:v>Day 68</c:v>
                </c:pt>
                <c:pt idx="69">
                  <c:v>Day 69</c:v>
                </c:pt>
                <c:pt idx="70">
                  <c:v>Day 70</c:v>
                </c:pt>
                <c:pt idx="71">
                  <c:v>Day 71</c:v>
                </c:pt>
                <c:pt idx="72">
                  <c:v>Day 72</c:v>
                </c:pt>
                <c:pt idx="73">
                  <c:v>Day 73</c:v>
                </c:pt>
                <c:pt idx="74">
                  <c:v>Day 74</c:v>
                </c:pt>
                <c:pt idx="75">
                  <c:v>Day 75</c:v>
                </c:pt>
                <c:pt idx="76">
                  <c:v>Day 76</c:v>
                </c:pt>
                <c:pt idx="77">
                  <c:v>Day 77</c:v>
                </c:pt>
                <c:pt idx="78">
                  <c:v>Day 78</c:v>
                </c:pt>
                <c:pt idx="79">
                  <c:v>Day 79</c:v>
                </c:pt>
                <c:pt idx="80">
                  <c:v>Day 80</c:v>
                </c:pt>
                <c:pt idx="81">
                  <c:v>Day 81</c:v>
                </c:pt>
                <c:pt idx="82">
                  <c:v>Day 82</c:v>
                </c:pt>
                <c:pt idx="83">
                  <c:v>Day 83</c:v>
                </c:pt>
                <c:pt idx="84">
                  <c:v>Day 84</c:v>
                </c:pt>
                <c:pt idx="85">
                  <c:v>Day 85</c:v>
                </c:pt>
                <c:pt idx="86">
                  <c:v>Day 86</c:v>
                </c:pt>
                <c:pt idx="87">
                  <c:v>Day 87</c:v>
                </c:pt>
                <c:pt idx="88">
                  <c:v>Day 88</c:v>
                </c:pt>
                <c:pt idx="89">
                  <c:v>Day 89</c:v>
                </c:pt>
                <c:pt idx="90">
                  <c:v>Day 90</c:v>
                </c:pt>
                <c:pt idx="91">
                  <c:v>Day 91</c:v>
                </c:pt>
                <c:pt idx="92">
                  <c:v>Day 92</c:v>
                </c:pt>
                <c:pt idx="93">
                  <c:v>Day 93</c:v>
                </c:pt>
                <c:pt idx="94">
                  <c:v>Day 94</c:v>
                </c:pt>
                <c:pt idx="95">
                  <c:v>Day 95</c:v>
                </c:pt>
                <c:pt idx="96">
                  <c:v>Day 96</c:v>
                </c:pt>
                <c:pt idx="97">
                  <c:v>Day 97</c:v>
                </c:pt>
                <c:pt idx="98">
                  <c:v>Day 98</c:v>
                </c:pt>
                <c:pt idx="99">
                  <c:v>Day 99</c:v>
                </c:pt>
              </c:strCache>
            </c:strRef>
          </c:cat>
          <c:val>
            <c:numRef>
              <c:f>Mulberry!$O$2:$O$101</c:f>
              <c:numCache>
                <c:formatCode>0.00</c:formatCode>
                <c:ptCount val="100"/>
                <c:pt idx="0">
                  <c:v>17.514055958193197</c:v>
                </c:pt>
                <c:pt idx="1">
                  <c:v>19.20272937713375</c:v>
                </c:pt>
                <c:pt idx="2">
                  <c:v>21.362753183283615</c:v>
                </c:pt>
                <c:pt idx="3">
                  <c:v>20.539244991876672</c:v>
                </c:pt>
                <c:pt idx="4">
                  <c:v>21.580863594790486</c:v>
                </c:pt>
                <c:pt idx="5">
                  <c:v>21.724121320125164</c:v>
                </c:pt>
                <c:pt idx="6">
                  <c:v>22.101053250462883</c:v>
                </c:pt>
                <c:pt idx="7">
                  <c:v>21.042420367200009</c:v>
                </c:pt>
                <c:pt idx="8">
                  <c:v>22.346329450153391</c:v>
                </c:pt>
                <c:pt idx="9">
                  <c:v>23.056066932860816</c:v>
                </c:pt>
                <c:pt idx="10">
                  <c:v>23.029968225338408</c:v>
                </c:pt>
                <c:pt idx="11">
                  <c:v>24.519498651902794</c:v>
                </c:pt>
                <c:pt idx="12">
                  <c:v>25.712487550384523</c:v>
                </c:pt>
                <c:pt idx="13">
                  <c:v>23.411279731958828</c:v>
                </c:pt>
                <c:pt idx="14">
                  <c:v>24.60441379137437</c:v>
                </c:pt>
                <c:pt idx="15">
                  <c:v>26.783855106496858</c:v>
                </c:pt>
                <c:pt idx="16">
                  <c:v>28.798795367775639</c:v>
                </c:pt>
                <c:pt idx="17">
                  <c:v>30.777806255801792</c:v>
                </c:pt>
                <c:pt idx="18">
                  <c:v>30.708049629623559</c:v>
                </c:pt>
                <c:pt idx="19">
                  <c:v>33.029505093764598</c:v>
                </c:pt>
                <c:pt idx="20">
                  <c:v>29.248397812859295</c:v>
                </c:pt>
                <c:pt idx="21">
                  <c:v>30.725083545264425</c:v>
                </c:pt>
                <c:pt idx="22">
                  <c:v>34.385502809133087</c:v>
                </c:pt>
                <c:pt idx="23">
                  <c:v>32.376703379678546</c:v>
                </c:pt>
                <c:pt idx="24">
                  <c:v>30.431327936729019</c:v>
                </c:pt>
                <c:pt idx="25">
                  <c:v>28.111310812749451</c:v>
                </c:pt>
                <c:pt idx="26">
                  <c:v>27.127399639550276</c:v>
                </c:pt>
                <c:pt idx="27">
                  <c:v>25.667927231660684</c:v>
                </c:pt>
                <c:pt idx="28">
                  <c:v>24.893730037908767</c:v>
                </c:pt>
                <c:pt idx="29">
                  <c:v>22.246402298517609</c:v>
                </c:pt>
                <c:pt idx="30">
                  <c:v>19.175635595970391</c:v>
                </c:pt>
                <c:pt idx="31">
                  <c:v>19.587979917171722</c:v>
                </c:pt>
                <c:pt idx="32">
                  <c:v>21.649146505873944</c:v>
                </c:pt>
                <c:pt idx="33">
                  <c:v>18.590322808055731</c:v>
                </c:pt>
                <c:pt idx="34">
                  <c:v>18.777412306733865</c:v>
                </c:pt>
                <c:pt idx="35">
                  <c:v>19.62076145027082</c:v>
                </c:pt>
                <c:pt idx="36">
                  <c:v>19.670843431744629</c:v>
                </c:pt>
                <c:pt idx="37">
                  <c:v>19.460133564281264</c:v>
                </c:pt>
                <c:pt idx="38">
                  <c:v>17.4954327207207</c:v>
                </c:pt>
                <c:pt idx="39">
                  <c:v>17.360316521799916</c:v>
                </c:pt>
                <c:pt idx="40">
                  <c:v>18.917209098083845</c:v>
                </c:pt>
                <c:pt idx="41">
                  <c:v>20.029569672526904</c:v>
                </c:pt>
                <c:pt idx="42">
                  <c:v>17.446934790459935</c:v>
                </c:pt>
                <c:pt idx="43">
                  <c:v>16.981637777775802</c:v>
                </c:pt>
                <c:pt idx="44">
                  <c:v>17.978290758420812</c:v>
                </c:pt>
                <c:pt idx="45">
                  <c:v>16.754038166742816</c:v>
                </c:pt>
                <c:pt idx="46">
                  <c:v>15.158762983111842</c:v>
                </c:pt>
                <c:pt idx="47">
                  <c:v>13.516391504661001</c:v>
                </c:pt>
                <c:pt idx="48">
                  <c:v>13.977662429715295</c:v>
                </c:pt>
                <c:pt idx="49">
                  <c:v>13.558717643026483</c:v>
                </c:pt>
                <c:pt idx="50">
                  <c:v>12.530706860833213</c:v>
                </c:pt>
                <c:pt idx="51">
                  <c:v>12.701979236001421</c:v>
                </c:pt>
                <c:pt idx="52">
                  <c:v>13.104289910229284</c:v>
                </c:pt>
                <c:pt idx="53">
                  <c:v>11.388156309139305</c:v>
                </c:pt>
                <c:pt idx="54">
                  <c:v>11.707280674927873</c:v>
                </c:pt>
                <c:pt idx="55">
                  <c:v>11.390839277825762</c:v>
                </c:pt>
                <c:pt idx="56">
                  <c:v>10.462631609386619</c:v>
                </c:pt>
                <c:pt idx="57">
                  <c:v>10.897637928442222</c:v>
                </c:pt>
                <c:pt idx="58">
                  <c:v>9.6545377793915961</c:v>
                </c:pt>
                <c:pt idx="59">
                  <c:v>7.6261729211748701</c:v>
                </c:pt>
                <c:pt idx="60">
                  <c:v>6.2883522142696506</c:v>
                </c:pt>
                <c:pt idx="61">
                  <c:v>6.424232681299884</c:v>
                </c:pt>
                <c:pt idx="62">
                  <c:v>6.0025210785316006</c:v>
                </c:pt>
                <c:pt idx="63">
                  <c:v>5.5351673624898368</c:v>
                </c:pt>
                <c:pt idx="64">
                  <c:v>5.3691664987837058</c:v>
                </c:pt>
                <c:pt idx="65">
                  <c:v>4.8194155387588538</c:v>
                </c:pt>
                <c:pt idx="66">
                  <c:v>4.833186723201834</c:v>
                </c:pt>
                <c:pt idx="67">
                  <c:v>4.6323543953608208</c:v>
                </c:pt>
                <c:pt idx="68">
                  <c:v>4.4482633865083727</c:v>
                </c:pt>
                <c:pt idx="69">
                  <c:v>4.8683395556592615</c:v>
                </c:pt>
                <c:pt idx="70">
                  <c:v>4.7846307004745157</c:v>
                </c:pt>
                <c:pt idx="71">
                  <c:v>4.5154388766931817</c:v>
                </c:pt>
                <c:pt idx="72">
                  <c:v>4.1482839594295271</c:v>
                </c:pt>
                <c:pt idx="73">
                  <c:v>4.6246054921909447</c:v>
                </c:pt>
                <c:pt idx="74">
                  <c:v>4.4073650301383083</c:v>
                </c:pt>
                <c:pt idx="75">
                  <c:v>4.23833197376225</c:v>
                </c:pt>
                <c:pt idx="76">
                  <c:v>3.6828179692827874</c:v>
                </c:pt>
                <c:pt idx="77">
                  <c:v>4.4895302022273853</c:v>
                </c:pt>
                <c:pt idx="78">
                  <c:v>4.6825563861645989</c:v>
                </c:pt>
                <c:pt idx="79">
                  <c:v>3.9413953896784264</c:v>
                </c:pt>
                <c:pt idx="80">
                  <c:v>4.278900533574145</c:v>
                </c:pt>
                <c:pt idx="81">
                  <c:v>3.3674560910431559</c:v>
                </c:pt>
                <c:pt idx="82">
                  <c:v>3.4146279657623495</c:v>
                </c:pt>
                <c:pt idx="83">
                  <c:v>3.5749301411700998</c:v>
                </c:pt>
                <c:pt idx="84">
                  <c:v>3.2421765624997221</c:v>
                </c:pt>
                <c:pt idx="85">
                  <c:v>3.9751083711570629</c:v>
                </c:pt>
                <c:pt idx="86">
                  <c:v>4.7303104290088953</c:v>
                </c:pt>
                <c:pt idx="87">
                  <c:v>5.4737436462419993</c:v>
                </c:pt>
                <c:pt idx="88">
                  <c:v>6.3746528466717223</c:v>
                </c:pt>
                <c:pt idx="89">
                  <c:v>5.5178991977782488</c:v>
                </c:pt>
                <c:pt idx="90">
                  <c:v>5.876583236436133</c:v>
                </c:pt>
                <c:pt idx="91">
                  <c:v>6.4353487098365889</c:v>
                </c:pt>
                <c:pt idx="92">
                  <c:v>6.0910284859708312</c:v>
                </c:pt>
                <c:pt idx="93">
                  <c:v>6.286798081009799</c:v>
                </c:pt>
                <c:pt idx="94">
                  <c:v>5.7956964287398733</c:v>
                </c:pt>
                <c:pt idx="95">
                  <c:v>7.4233786110552344</c:v>
                </c:pt>
                <c:pt idx="96">
                  <c:v>6.6098290989807396</c:v>
                </c:pt>
                <c:pt idx="97">
                  <c:v>8.0706750382861543</c:v>
                </c:pt>
                <c:pt idx="98">
                  <c:v>9.2074644988254164</c:v>
                </c:pt>
                <c:pt idx="99">
                  <c:v>8.6414925604583885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FE-4DA5-A434-8821D80B2112}"/>
            </c:ext>
          </c:extLst>
        </c:ser>
        <c:ser>
          <c:idx val="1"/>
          <c:order val="2"/>
          <c:tx>
            <c:strRef>
              <c:f>Mulberry!$P$1</c:f>
              <c:strCache>
                <c:ptCount val="1"/>
                <c:pt idx="0">
                  <c:v>Intrinsic value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/>
              </a:solidFill>
            </a:ln>
            <a:effectLst/>
          </c:spPr>
          <c:cat>
            <c:strRef>
              <c:f>Mulberry!$A$2:$A$101</c:f>
              <c:strCache>
                <c:ptCount val="10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  <c:pt idx="65">
                  <c:v>Day 65</c:v>
                </c:pt>
                <c:pt idx="66">
                  <c:v>Day 66</c:v>
                </c:pt>
                <c:pt idx="67">
                  <c:v>Day 67</c:v>
                </c:pt>
                <c:pt idx="68">
                  <c:v>Day 68</c:v>
                </c:pt>
                <c:pt idx="69">
                  <c:v>Day 69</c:v>
                </c:pt>
                <c:pt idx="70">
                  <c:v>Day 70</c:v>
                </c:pt>
                <c:pt idx="71">
                  <c:v>Day 71</c:v>
                </c:pt>
                <c:pt idx="72">
                  <c:v>Day 72</c:v>
                </c:pt>
                <c:pt idx="73">
                  <c:v>Day 73</c:v>
                </c:pt>
                <c:pt idx="74">
                  <c:v>Day 74</c:v>
                </c:pt>
                <c:pt idx="75">
                  <c:v>Day 75</c:v>
                </c:pt>
                <c:pt idx="76">
                  <c:v>Day 76</c:v>
                </c:pt>
                <c:pt idx="77">
                  <c:v>Day 77</c:v>
                </c:pt>
                <c:pt idx="78">
                  <c:v>Day 78</c:v>
                </c:pt>
                <c:pt idx="79">
                  <c:v>Day 79</c:v>
                </c:pt>
                <c:pt idx="80">
                  <c:v>Day 80</c:v>
                </c:pt>
                <c:pt idx="81">
                  <c:v>Day 81</c:v>
                </c:pt>
                <c:pt idx="82">
                  <c:v>Day 82</c:v>
                </c:pt>
                <c:pt idx="83">
                  <c:v>Day 83</c:v>
                </c:pt>
                <c:pt idx="84">
                  <c:v>Day 84</c:v>
                </c:pt>
                <c:pt idx="85">
                  <c:v>Day 85</c:v>
                </c:pt>
                <c:pt idx="86">
                  <c:v>Day 86</c:v>
                </c:pt>
                <c:pt idx="87">
                  <c:v>Day 87</c:v>
                </c:pt>
                <c:pt idx="88">
                  <c:v>Day 88</c:v>
                </c:pt>
                <c:pt idx="89">
                  <c:v>Day 89</c:v>
                </c:pt>
                <c:pt idx="90">
                  <c:v>Day 90</c:v>
                </c:pt>
                <c:pt idx="91">
                  <c:v>Day 91</c:v>
                </c:pt>
                <c:pt idx="92">
                  <c:v>Day 92</c:v>
                </c:pt>
                <c:pt idx="93">
                  <c:v>Day 93</c:v>
                </c:pt>
                <c:pt idx="94">
                  <c:v>Day 94</c:v>
                </c:pt>
                <c:pt idx="95">
                  <c:v>Day 95</c:v>
                </c:pt>
                <c:pt idx="96">
                  <c:v>Day 96</c:v>
                </c:pt>
                <c:pt idx="97">
                  <c:v>Day 97</c:v>
                </c:pt>
                <c:pt idx="98">
                  <c:v>Day 98</c:v>
                </c:pt>
                <c:pt idx="99">
                  <c:v>Day 99</c:v>
                </c:pt>
              </c:strCache>
            </c:strRef>
          </c:cat>
          <c:val>
            <c:numRef>
              <c:f>Mulberry!$P$2:$P$101</c:f>
              <c:numCache>
                <c:formatCode>0.00</c:formatCode>
                <c:ptCount val="100"/>
                <c:pt idx="0">
                  <c:v>6.0999999999999943</c:v>
                </c:pt>
                <c:pt idx="1">
                  <c:v>8.5600000000000023</c:v>
                </c:pt>
                <c:pt idx="2">
                  <c:v>12.459999999999994</c:v>
                </c:pt>
                <c:pt idx="3">
                  <c:v>10.939999999999998</c:v>
                </c:pt>
                <c:pt idx="4">
                  <c:v>12.75</c:v>
                </c:pt>
                <c:pt idx="5">
                  <c:v>14</c:v>
                </c:pt>
                <c:pt idx="6">
                  <c:v>14.230000000000004</c:v>
                </c:pt>
                <c:pt idx="7">
                  <c:v>12.760000000000005</c:v>
                </c:pt>
                <c:pt idx="8">
                  <c:v>14.700000000000003</c:v>
                </c:pt>
                <c:pt idx="9">
                  <c:v>15.579999999999998</c:v>
                </c:pt>
                <c:pt idx="10">
                  <c:v>15.810000000000002</c:v>
                </c:pt>
                <c:pt idx="11">
                  <c:v>18.079999999999998</c:v>
                </c:pt>
                <c:pt idx="12">
                  <c:v>20.120000000000005</c:v>
                </c:pt>
                <c:pt idx="13">
                  <c:v>17.019999999999996</c:v>
                </c:pt>
                <c:pt idx="14">
                  <c:v>18.769999999999996</c:v>
                </c:pt>
                <c:pt idx="15">
                  <c:v>21.930000000000007</c:v>
                </c:pt>
                <c:pt idx="16">
                  <c:v>24.950000000000003</c:v>
                </c:pt>
                <c:pt idx="17">
                  <c:v>27.400000000000006</c:v>
                </c:pt>
                <c:pt idx="18">
                  <c:v>27.150000000000006</c:v>
                </c:pt>
                <c:pt idx="19">
                  <c:v>30.150000000000006</c:v>
                </c:pt>
                <c:pt idx="20">
                  <c:v>25.17</c:v>
                </c:pt>
                <c:pt idx="21">
                  <c:v>27.150000000000006</c:v>
                </c:pt>
                <c:pt idx="22">
                  <c:v>31.879999999999995</c:v>
                </c:pt>
                <c:pt idx="23">
                  <c:v>29.599999999999994</c:v>
                </c:pt>
                <c:pt idx="24">
                  <c:v>27.299999999999997</c:v>
                </c:pt>
                <c:pt idx="25">
                  <c:v>24.790000000000006</c:v>
                </c:pt>
                <c:pt idx="26">
                  <c:v>23.53</c:v>
                </c:pt>
                <c:pt idx="27">
                  <c:v>21.519999999999996</c:v>
                </c:pt>
                <c:pt idx="28">
                  <c:v>20.629999999999995</c:v>
                </c:pt>
                <c:pt idx="29">
                  <c:v>16.799999999999997</c:v>
                </c:pt>
                <c:pt idx="30">
                  <c:v>11.730000000000004</c:v>
                </c:pt>
                <c:pt idx="31">
                  <c:v>12.25</c:v>
                </c:pt>
                <c:pt idx="32">
                  <c:v>15.519999999999996</c:v>
                </c:pt>
                <c:pt idx="33">
                  <c:v>10.790000000000006</c:v>
                </c:pt>
                <c:pt idx="34">
                  <c:v>11.879999999999995</c:v>
                </c:pt>
                <c:pt idx="35">
                  <c:v>13.120000000000005</c:v>
                </c:pt>
                <c:pt idx="36">
                  <c:v>13.189999999999998</c:v>
                </c:pt>
                <c:pt idx="37">
                  <c:v>12.930000000000007</c:v>
                </c:pt>
                <c:pt idx="38">
                  <c:v>9.1800000000000068</c:v>
                </c:pt>
                <c:pt idx="39">
                  <c:v>8.8499999999999943</c:v>
                </c:pt>
                <c:pt idx="40">
                  <c:v>11.599999999999994</c:v>
                </c:pt>
                <c:pt idx="41">
                  <c:v>13.939999999999998</c:v>
                </c:pt>
                <c:pt idx="42">
                  <c:v>9.8199999999999932</c:v>
                </c:pt>
                <c:pt idx="43">
                  <c:v>8.8499999999999943</c:v>
                </c:pt>
                <c:pt idx="44">
                  <c:v>10.739999999999995</c:v>
                </c:pt>
                <c:pt idx="45">
                  <c:v>8.8799999999999955</c:v>
                </c:pt>
                <c:pt idx="46">
                  <c:v>6.3499999999999943</c:v>
                </c:pt>
                <c:pt idx="47">
                  <c:v>3.5099999999999909</c:v>
                </c:pt>
                <c:pt idx="48">
                  <c:v>3.9900000000000091</c:v>
                </c:pt>
                <c:pt idx="49">
                  <c:v>3.3700000000000045</c:v>
                </c:pt>
                <c:pt idx="50">
                  <c:v>1.2199999999999989</c:v>
                </c:pt>
                <c:pt idx="51">
                  <c:v>1.3899999999999864</c:v>
                </c:pt>
                <c:pt idx="52">
                  <c:v>2.039999999999992</c:v>
                </c:pt>
                <c:pt idx="53">
                  <c:v>0</c:v>
                </c:pt>
                <c:pt idx="54">
                  <c:v>0.12999999999999545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1.1699999999999875</c:v>
                </c:pt>
                <c:pt idx="98">
                  <c:v>3.75</c:v>
                </c:pt>
                <c:pt idx="99">
                  <c:v>2.4499999999999886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FE-4DA5-A434-8821D80B2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349471"/>
        <c:axId val="1516160655"/>
      </c:areaChart>
      <c:lineChart>
        <c:grouping val="standard"/>
        <c:varyColors val="0"/>
        <c:ser>
          <c:idx val="0"/>
          <c:order val="0"/>
          <c:tx>
            <c:strRef>
              <c:f>Mulberry!$B$1</c:f>
              <c:strCache>
                <c:ptCount val="1"/>
                <c:pt idx="0">
                  <c:v>Mulberry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Mulberry!$A$2:$A$101</c:f>
              <c:strCache>
                <c:ptCount val="10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  <c:pt idx="65">
                  <c:v>Day 65</c:v>
                </c:pt>
                <c:pt idx="66">
                  <c:v>Day 66</c:v>
                </c:pt>
                <c:pt idx="67">
                  <c:v>Day 67</c:v>
                </c:pt>
                <c:pt idx="68">
                  <c:v>Day 68</c:v>
                </c:pt>
                <c:pt idx="69">
                  <c:v>Day 69</c:v>
                </c:pt>
                <c:pt idx="70">
                  <c:v>Day 70</c:v>
                </c:pt>
                <c:pt idx="71">
                  <c:v>Day 71</c:v>
                </c:pt>
                <c:pt idx="72">
                  <c:v>Day 72</c:v>
                </c:pt>
                <c:pt idx="73">
                  <c:v>Day 73</c:v>
                </c:pt>
                <c:pt idx="74">
                  <c:v>Day 74</c:v>
                </c:pt>
                <c:pt idx="75">
                  <c:v>Day 75</c:v>
                </c:pt>
                <c:pt idx="76">
                  <c:v>Day 76</c:v>
                </c:pt>
                <c:pt idx="77">
                  <c:v>Day 77</c:v>
                </c:pt>
                <c:pt idx="78">
                  <c:v>Day 78</c:v>
                </c:pt>
                <c:pt idx="79">
                  <c:v>Day 79</c:v>
                </c:pt>
                <c:pt idx="80">
                  <c:v>Day 80</c:v>
                </c:pt>
                <c:pt idx="81">
                  <c:v>Day 81</c:v>
                </c:pt>
                <c:pt idx="82">
                  <c:v>Day 82</c:v>
                </c:pt>
                <c:pt idx="83">
                  <c:v>Day 83</c:v>
                </c:pt>
                <c:pt idx="84">
                  <c:v>Day 84</c:v>
                </c:pt>
                <c:pt idx="85">
                  <c:v>Day 85</c:v>
                </c:pt>
                <c:pt idx="86">
                  <c:v>Day 86</c:v>
                </c:pt>
                <c:pt idx="87">
                  <c:v>Day 87</c:v>
                </c:pt>
                <c:pt idx="88">
                  <c:v>Day 88</c:v>
                </c:pt>
                <c:pt idx="89">
                  <c:v>Day 89</c:v>
                </c:pt>
                <c:pt idx="90">
                  <c:v>Day 90</c:v>
                </c:pt>
                <c:pt idx="91">
                  <c:v>Day 91</c:v>
                </c:pt>
                <c:pt idx="92">
                  <c:v>Day 92</c:v>
                </c:pt>
                <c:pt idx="93">
                  <c:v>Day 93</c:v>
                </c:pt>
                <c:pt idx="94">
                  <c:v>Day 94</c:v>
                </c:pt>
                <c:pt idx="95">
                  <c:v>Day 95</c:v>
                </c:pt>
                <c:pt idx="96">
                  <c:v>Day 96</c:v>
                </c:pt>
                <c:pt idx="97">
                  <c:v>Day 97</c:v>
                </c:pt>
                <c:pt idx="98">
                  <c:v>Day 98</c:v>
                </c:pt>
                <c:pt idx="99">
                  <c:v>Day 99</c:v>
                </c:pt>
              </c:strCache>
            </c:strRef>
          </c:cat>
          <c:val>
            <c:numRef>
              <c:f>Mulberry!$B$2:$B$101</c:f>
              <c:numCache>
                <c:formatCode>0.00</c:formatCode>
                <c:ptCount val="100"/>
                <c:pt idx="0">
                  <c:v>128.9</c:v>
                </c:pt>
                <c:pt idx="1">
                  <c:v>126.44</c:v>
                </c:pt>
                <c:pt idx="2">
                  <c:v>122.54</c:v>
                </c:pt>
                <c:pt idx="3">
                  <c:v>124.06</c:v>
                </c:pt>
                <c:pt idx="4">
                  <c:v>122.25</c:v>
                </c:pt>
                <c:pt idx="5">
                  <c:v>121</c:v>
                </c:pt>
                <c:pt idx="6">
                  <c:v>120.77</c:v>
                </c:pt>
                <c:pt idx="7">
                  <c:v>122.24</c:v>
                </c:pt>
                <c:pt idx="8">
                  <c:v>120.3</c:v>
                </c:pt>
                <c:pt idx="9">
                  <c:v>119.42</c:v>
                </c:pt>
                <c:pt idx="10">
                  <c:v>119.19</c:v>
                </c:pt>
                <c:pt idx="11">
                  <c:v>116.92</c:v>
                </c:pt>
                <c:pt idx="12">
                  <c:v>114.88</c:v>
                </c:pt>
                <c:pt idx="13">
                  <c:v>117.98</c:v>
                </c:pt>
                <c:pt idx="14">
                  <c:v>116.23</c:v>
                </c:pt>
                <c:pt idx="15">
                  <c:v>113.07</c:v>
                </c:pt>
                <c:pt idx="16">
                  <c:v>110.05</c:v>
                </c:pt>
                <c:pt idx="17">
                  <c:v>107.6</c:v>
                </c:pt>
                <c:pt idx="18">
                  <c:v>107.85</c:v>
                </c:pt>
                <c:pt idx="19">
                  <c:v>104.85</c:v>
                </c:pt>
                <c:pt idx="20">
                  <c:v>109.83</c:v>
                </c:pt>
                <c:pt idx="21">
                  <c:v>107.85</c:v>
                </c:pt>
                <c:pt idx="22">
                  <c:v>103.12</c:v>
                </c:pt>
                <c:pt idx="23">
                  <c:v>105.4</c:v>
                </c:pt>
                <c:pt idx="24">
                  <c:v>107.7</c:v>
                </c:pt>
                <c:pt idx="25">
                  <c:v>110.21</c:v>
                </c:pt>
                <c:pt idx="26">
                  <c:v>111.47</c:v>
                </c:pt>
                <c:pt idx="27">
                  <c:v>113.48</c:v>
                </c:pt>
                <c:pt idx="28">
                  <c:v>114.37</c:v>
                </c:pt>
                <c:pt idx="29">
                  <c:v>118.2</c:v>
                </c:pt>
                <c:pt idx="30">
                  <c:v>123.27</c:v>
                </c:pt>
                <c:pt idx="31">
                  <c:v>122.75</c:v>
                </c:pt>
                <c:pt idx="32">
                  <c:v>119.48</c:v>
                </c:pt>
                <c:pt idx="33">
                  <c:v>124.21</c:v>
                </c:pt>
                <c:pt idx="34">
                  <c:v>123.12</c:v>
                </c:pt>
                <c:pt idx="35">
                  <c:v>121.88</c:v>
                </c:pt>
                <c:pt idx="36">
                  <c:v>121.81</c:v>
                </c:pt>
                <c:pt idx="37">
                  <c:v>122.07</c:v>
                </c:pt>
                <c:pt idx="38">
                  <c:v>125.82</c:v>
                </c:pt>
                <c:pt idx="39">
                  <c:v>126.15</c:v>
                </c:pt>
                <c:pt idx="40">
                  <c:v>123.4</c:v>
                </c:pt>
                <c:pt idx="41">
                  <c:v>121.06</c:v>
                </c:pt>
                <c:pt idx="42">
                  <c:v>125.18</c:v>
                </c:pt>
                <c:pt idx="43">
                  <c:v>126.15</c:v>
                </c:pt>
                <c:pt idx="44">
                  <c:v>124.26</c:v>
                </c:pt>
                <c:pt idx="45">
                  <c:v>126.12</c:v>
                </c:pt>
                <c:pt idx="46">
                  <c:v>128.65</c:v>
                </c:pt>
                <c:pt idx="47">
                  <c:v>131.49</c:v>
                </c:pt>
                <c:pt idx="48">
                  <c:v>131.01</c:v>
                </c:pt>
                <c:pt idx="49">
                  <c:v>131.63</c:v>
                </c:pt>
                <c:pt idx="50">
                  <c:v>133.78</c:v>
                </c:pt>
                <c:pt idx="51">
                  <c:v>133.61000000000001</c:v>
                </c:pt>
                <c:pt idx="52">
                  <c:v>132.96</c:v>
                </c:pt>
                <c:pt idx="53">
                  <c:v>135.76</c:v>
                </c:pt>
                <c:pt idx="54">
                  <c:v>134.87</c:v>
                </c:pt>
                <c:pt idx="55">
                  <c:v>135.80000000000001</c:v>
                </c:pt>
                <c:pt idx="56">
                  <c:v>137.87</c:v>
                </c:pt>
                <c:pt idx="57">
                  <c:v>136.36000000000001</c:v>
                </c:pt>
                <c:pt idx="58">
                  <c:v>139.13</c:v>
                </c:pt>
                <c:pt idx="59">
                  <c:v>144.47999999999999</c:v>
                </c:pt>
                <c:pt idx="60">
                  <c:v>149.26</c:v>
                </c:pt>
                <c:pt idx="61">
                  <c:v>149.5</c:v>
                </c:pt>
                <c:pt idx="62">
                  <c:v>150.52000000000001</c:v>
                </c:pt>
                <c:pt idx="63">
                  <c:v>152.27000000000001</c:v>
                </c:pt>
                <c:pt idx="64">
                  <c:v>152.69999999999999</c:v>
                </c:pt>
                <c:pt idx="65">
                  <c:v>153.94</c:v>
                </c:pt>
                <c:pt idx="66">
                  <c:v>153.12</c:v>
                </c:pt>
                <c:pt idx="67">
                  <c:v>154</c:v>
                </c:pt>
                <c:pt idx="68">
                  <c:v>155.19999999999999</c:v>
                </c:pt>
                <c:pt idx="69">
                  <c:v>151.97999999999999</c:v>
                </c:pt>
                <c:pt idx="70">
                  <c:v>151.41999999999999</c:v>
                </c:pt>
                <c:pt idx="71">
                  <c:v>152.63999999999999</c:v>
                </c:pt>
                <c:pt idx="72">
                  <c:v>153.97</c:v>
                </c:pt>
                <c:pt idx="73">
                  <c:v>151.11000000000001</c:v>
                </c:pt>
                <c:pt idx="74">
                  <c:v>151.94999999999999</c:v>
                </c:pt>
                <c:pt idx="75">
                  <c:v>152.15</c:v>
                </c:pt>
                <c:pt idx="76">
                  <c:v>153.66999999999999</c:v>
                </c:pt>
                <c:pt idx="77">
                  <c:v>149.38</c:v>
                </c:pt>
                <c:pt idx="78">
                  <c:v>148.91</c:v>
                </c:pt>
                <c:pt idx="79">
                  <c:v>150.59</c:v>
                </c:pt>
                <c:pt idx="80">
                  <c:v>148.72999999999999</c:v>
                </c:pt>
                <c:pt idx="81">
                  <c:v>153.09</c:v>
                </c:pt>
                <c:pt idx="82">
                  <c:v>152.07</c:v>
                </c:pt>
                <c:pt idx="83">
                  <c:v>151.19999999999999</c:v>
                </c:pt>
                <c:pt idx="84">
                  <c:v>152.71</c:v>
                </c:pt>
                <c:pt idx="85">
                  <c:v>149.96</c:v>
                </c:pt>
                <c:pt idx="86">
                  <c:v>145.94999999999999</c:v>
                </c:pt>
                <c:pt idx="87">
                  <c:v>142.69999999999999</c:v>
                </c:pt>
                <c:pt idx="88">
                  <c:v>139.74</c:v>
                </c:pt>
                <c:pt idx="89">
                  <c:v>141.84</c:v>
                </c:pt>
                <c:pt idx="90">
                  <c:v>141.4</c:v>
                </c:pt>
                <c:pt idx="91">
                  <c:v>138.99</c:v>
                </c:pt>
                <c:pt idx="92">
                  <c:v>139.88999999999999</c:v>
                </c:pt>
                <c:pt idx="93">
                  <c:v>139.19</c:v>
                </c:pt>
                <c:pt idx="94">
                  <c:v>139.97999999999999</c:v>
                </c:pt>
                <c:pt idx="95">
                  <c:v>135.91999999999999</c:v>
                </c:pt>
                <c:pt idx="96">
                  <c:v>137.4</c:v>
                </c:pt>
                <c:pt idx="97">
                  <c:v>133.83000000000001</c:v>
                </c:pt>
                <c:pt idx="98">
                  <c:v>131.25</c:v>
                </c:pt>
                <c:pt idx="99">
                  <c:v>132.55000000000001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FE-4DA5-A434-8821D80B2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097631"/>
        <c:axId val="1516156911"/>
      </c:lineChart>
      <c:catAx>
        <c:axId val="123334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160655"/>
        <c:crosses val="autoZero"/>
        <c:auto val="1"/>
        <c:lblAlgn val="ctr"/>
        <c:lblOffset val="100"/>
        <c:noMultiLvlLbl val="0"/>
      </c:catAx>
      <c:valAx>
        <c:axId val="151616065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49471"/>
        <c:crosses val="autoZero"/>
        <c:crossBetween val="between"/>
      </c:valAx>
      <c:valAx>
        <c:axId val="1516156911"/>
        <c:scaling>
          <c:orientation val="minMax"/>
          <c:max val="160"/>
          <c:min val="4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97631"/>
        <c:crosses val="max"/>
        <c:crossBetween val="between"/>
      </c:valAx>
      <c:catAx>
        <c:axId val="151209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6156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242887</xdr:rowOff>
    </xdr:from>
    <xdr:to>
      <xdr:col>28</xdr:col>
      <xdr:colOff>85726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9F86D-F2E9-4DF0-91B5-FD359D375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28</xdr:col>
      <xdr:colOff>66676</xdr:colOff>
      <xdr:row>31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4A6F34-7A38-4938-B940-EB08B7ECA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295275</xdr:colOff>
      <xdr:row>0</xdr:row>
      <xdr:rowOff>209550</xdr:rowOff>
    </xdr:from>
    <xdr:to>
      <xdr:col>37</xdr:col>
      <xdr:colOff>361951</xdr:colOff>
      <xdr:row>14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2C8174-22FF-4E6E-8596-40AD12D6B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390525</xdr:colOff>
      <xdr:row>16</xdr:row>
      <xdr:rowOff>171450</xdr:rowOff>
    </xdr:from>
    <xdr:to>
      <xdr:col>37</xdr:col>
      <xdr:colOff>457201</xdr:colOff>
      <xdr:row>31</xdr:row>
      <xdr:rowOff>147638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5DB411-FB98-4228-A8AB-CAEB51BE7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0.46827</cdr:x>
      <cdr:y>0.11933</cdr:y>
    </cdr:from>
    <cdr:to>
      <cdr:x>0.60377</cdr:x>
      <cdr:y>0.3042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D288EEE8-6AC2-4409-8A9D-255DA1BBC3BE}"/>
            </a:ext>
          </a:extLst>
        </cdr:cNvPr>
        <cdr:cNvCxnSpPr/>
      </cdr:nvCxnSpPr>
      <cdr:spPr>
        <a:xfrm xmlns:a="http://schemas.openxmlformats.org/drawingml/2006/main">
          <a:off x="2600325" y="338138"/>
          <a:ext cx="752475" cy="523875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0.5426</cdr:x>
      <cdr:y>0.48515</cdr:y>
    </cdr:from>
    <cdr:to>
      <cdr:x>0.6781</cdr:x>
      <cdr:y>0.67003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254D2785-99E3-4C82-ACF9-196DB6206F33}"/>
            </a:ext>
          </a:extLst>
        </cdr:cNvPr>
        <cdr:cNvCxnSpPr/>
      </cdr:nvCxnSpPr>
      <cdr:spPr>
        <a:xfrm xmlns:a="http://schemas.openxmlformats.org/drawingml/2006/main">
          <a:off x="3013075" y="1374775"/>
          <a:ext cx="752475" cy="523875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0.11035</cdr:x>
      <cdr:y>0.47171</cdr:y>
    </cdr:from>
    <cdr:to>
      <cdr:x>0.24585</cdr:x>
      <cdr:y>0.65658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104DF4C4-0F63-4C07-9C53-48E6092165A4}"/>
            </a:ext>
          </a:extLst>
        </cdr:cNvPr>
        <cdr:cNvCxnSpPr/>
      </cdr:nvCxnSpPr>
      <cdr:spPr>
        <a:xfrm xmlns:a="http://schemas.openxmlformats.org/drawingml/2006/main">
          <a:off x="612775" y="1336675"/>
          <a:ext cx="752475" cy="523875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0.5769</cdr:x>
      <cdr:y>0.32717</cdr:y>
    </cdr:from>
    <cdr:to>
      <cdr:x>0.71241</cdr:x>
      <cdr:y>0.51204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0087558B-CB91-4DFF-8968-A3280378E785}"/>
            </a:ext>
          </a:extLst>
        </cdr:cNvPr>
        <cdr:cNvCxnSpPr/>
      </cdr:nvCxnSpPr>
      <cdr:spPr>
        <a:xfrm xmlns:a="http://schemas.openxmlformats.org/drawingml/2006/main">
          <a:off x="3203575" y="927100"/>
          <a:ext cx="752475" cy="523875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0.10349</cdr:x>
      <cdr:y>0.19944</cdr:y>
    </cdr:from>
    <cdr:to>
      <cdr:x>0.23899</cdr:x>
      <cdr:y>0.38431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16A61A6-E2DC-48DD-BDD8-CAEB9B0B280C}"/>
            </a:ext>
          </a:extLst>
        </cdr:cNvPr>
        <cdr:cNvCxnSpPr/>
      </cdr:nvCxnSpPr>
      <cdr:spPr>
        <a:xfrm xmlns:a="http://schemas.openxmlformats.org/drawingml/2006/main">
          <a:off x="574675" y="565150"/>
          <a:ext cx="752475" cy="523875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EF94-6D5D-4566-BDC5-C0FFA7389774}">
  <dimension ref="A1:V101"/>
  <sheetViews>
    <sheetView tabSelected="1" workbookViewId="0">
      <selection activeCell="E4" sqref="E4"/>
    </sheetView>
  </sheetViews>
  <sheetFormatPr defaultRowHeight="15" x14ac:dyDescent="0.25"/>
  <cols>
    <col min="2" max="2" width="10.42578125" customWidth="1"/>
    <col min="3" max="18" width="12" customWidth="1"/>
  </cols>
  <sheetData>
    <row r="1" spans="1:18" ht="30" x14ac:dyDescent="0.25">
      <c r="A1" s="2"/>
      <c r="B1" s="3" t="s">
        <v>1</v>
      </c>
      <c r="C1" s="4" t="s">
        <v>2</v>
      </c>
      <c r="D1" s="4" t="s">
        <v>106</v>
      </c>
      <c r="E1" s="4"/>
      <c r="F1" s="4" t="s">
        <v>121</v>
      </c>
      <c r="G1" s="4" t="s">
        <v>3</v>
      </c>
      <c r="H1" s="4" t="s">
        <v>106</v>
      </c>
      <c r="I1" s="4"/>
      <c r="J1" s="4" t="s">
        <v>121</v>
      </c>
      <c r="K1" s="4" t="s">
        <v>4</v>
      </c>
      <c r="L1" s="4" t="s">
        <v>106</v>
      </c>
      <c r="M1" s="4"/>
      <c r="N1" s="4" t="s">
        <v>121</v>
      </c>
      <c r="O1" s="4" t="s">
        <v>5</v>
      </c>
      <c r="P1" s="4" t="s">
        <v>106</v>
      </c>
      <c r="Q1" s="4"/>
      <c r="R1" s="4" t="s">
        <v>121</v>
      </c>
    </row>
    <row r="2" spans="1:18" x14ac:dyDescent="0.25">
      <c r="A2" s="5" t="s">
        <v>6</v>
      </c>
      <c r="B2" s="6">
        <v>128.9</v>
      </c>
      <c r="C2" s="6">
        <v>24.82</v>
      </c>
      <c r="D2" s="6">
        <f>MAX($B2-110,0)</f>
        <v>18.900000000000006</v>
      </c>
      <c r="E2" s="6">
        <f>COUNTIF(D2:D101,"&gt;0")</f>
        <v>92</v>
      </c>
      <c r="F2" s="6">
        <f>C2-D2</f>
        <v>5.9199999999999946</v>
      </c>
      <c r="G2" s="6">
        <v>9.9600000000000009</v>
      </c>
      <c r="H2" s="6">
        <f>MAX($B2-140,0)</f>
        <v>0</v>
      </c>
      <c r="I2" s="6">
        <f>COUNTIF(H2:H101,"&gt;0")</f>
        <v>31</v>
      </c>
      <c r="J2" s="6">
        <f>G2-H2</f>
        <v>9.9600000000000009</v>
      </c>
      <c r="K2" s="6">
        <v>9.52</v>
      </c>
      <c r="L2" s="6">
        <f>MAX(120-$B2,0)</f>
        <v>0</v>
      </c>
      <c r="M2" s="6">
        <f>COUNTIF(L2:L101,"&gt;0")</f>
        <v>22</v>
      </c>
      <c r="N2" s="6">
        <f>K2-L2</f>
        <v>9.52</v>
      </c>
      <c r="O2" s="6">
        <v>17.514055958193197</v>
      </c>
      <c r="P2" s="6">
        <f>MAX(135-$B2,0)</f>
        <v>6.0999999999999943</v>
      </c>
      <c r="Q2" s="6">
        <f>COUNTIF(P2:P101,"&gt;0")</f>
        <v>57</v>
      </c>
      <c r="R2" s="6">
        <f>O2-P2</f>
        <v>11.414055958193202</v>
      </c>
    </row>
    <row r="3" spans="1:18" x14ac:dyDescent="0.25">
      <c r="A3" s="5" t="s">
        <v>7</v>
      </c>
      <c r="B3" s="6">
        <v>126.44</v>
      </c>
      <c r="C3" s="6">
        <v>23.29</v>
      </c>
      <c r="D3" s="6">
        <f t="shared" ref="D3:D66" si="0">MAX($B3-110,0)</f>
        <v>16.439999999999998</v>
      </c>
      <c r="E3" s="6">
        <f>COUNTIF(D2:D101,"=0")</f>
        <v>8</v>
      </c>
      <c r="F3" s="6">
        <f t="shared" ref="F3:F66" si="1">C3-D3</f>
        <v>6.8500000000000014</v>
      </c>
      <c r="G3" s="6">
        <v>9.31</v>
      </c>
      <c r="H3" s="6">
        <f t="shared" ref="H3:H66" si="2">MAX($B3-140,0)</f>
        <v>0</v>
      </c>
      <c r="I3" s="6">
        <f>COUNTIF(H2:H101,"=0")</f>
        <v>69</v>
      </c>
      <c r="J3" s="6">
        <f t="shared" ref="J3:J66" si="3">G3-H3</f>
        <v>9.31</v>
      </c>
      <c r="K3" s="6">
        <v>10.77</v>
      </c>
      <c r="L3" s="6">
        <f t="shared" ref="L3:L66" si="4">MAX(120-$B3,0)</f>
        <v>0</v>
      </c>
      <c r="M3" s="6">
        <f>COUNTIF(L2:L101,"=0")</f>
        <v>78</v>
      </c>
      <c r="N3" s="6">
        <f t="shared" ref="N3:N66" si="5">K3-L3</f>
        <v>10.77</v>
      </c>
      <c r="O3" s="6">
        <v>19.20272937713375</v>
      </c>
      <c r="P3" s="6">
        <f t="shared" ref="P3:P66" si="6">MAX(135-$B3,0)</f>
        <v>8.5600000000000023</v>
      </c>
      <c r="Q3" s="6">
        <f>COUNTIF(P2:P101,"=0")</f>
        <v>43</v>
      </c>
      <c r="R3" s="6">
        <f t="shared" ref="R3:R66" si="7">O3-P3</f>
        <v>10.642729377133747</v>
      </c>
    </row>
    <row r="4" spans="1:18" x14ac:dyDescent="0.25">
      <c r="A4" s="5" t="s">
        <v>8</v>
      </c>
      <c r="B4" s="6">
        <v>122.54</v>
      </c>
      <c r="C4" s="6">
        <v>20.48</v>
      </c>
      <c r="D4" s="6">
        <f t="shared" si="0"/>
        <v>12.540000000000006</v>
      </c>
      <c r="E4" s="6"/>
      <c r="F4" s="6">
        <f t="shared" si="1"/>
        <v>7.9399999999999942</v>
      </c>
      <c r="G4" s="6">
        <v>7.76</v>
      </c>
      <c r="H4" s="6">
        <f t="shared" si="2"/>
        <v>0</v>
      </c>
      <c r="I4" s="6"/>
      <c r="J4" s="6">
        <f t="shared" si="3"/>
        <v>7.76</v>
      </c>
      <c r="K4" s="6">
        <v>12.29</v>
      </c>
      <c r="L4" s="6">
        <f t="shared" si="4"/>
        <v>0</v>
      </c>
      <c r="M4" s="6"/>
      <c r="N4" s="6">
        <f t="shared" si="5"/>
        <v>12.29</v>
      </c>
      <c r="O4" s="6">
        <v>21.362753183283615</v>
      </c>
      <c r="P4" s="6">
        <f t="shared" si="6"/>
        <v>12.459999999999994</v>
      </c>
      <c r="Q4" s="6"/>
      <c r="R4" s="6">
        <f t="shared" si="7"/>
        <v>8.9027531832836218</v>
      </c>
    </row>
    <row r="5" spans="1:18" x14ac:dyDescent="0.25">
      <c r="A5" s="5" t="s">
        <v>9</v>
      </c>
      <c r="B5" s="6">
        <v>124.06</v>
      </c>
      <c r="C5" s="6">
        <v>21.59</v>
      </c>
      <c r="D5" s="6">
        <f t="shared" si="0"/>
        <v>14.060000000000002</v>
      </c>
      <c r="E5" s="6"/>
      <c r="F5" s="6">
        <f t="shared" si="1"/>
        <v>7.5299999999999976</v>
      </c>
      <c r="G5" s="6">
        <v>8.3800000000000008</v>
      </c>
      <c r="H5" s="6">
        <f t="shared" si="2"/>
        <v>0</v>
      </c>
      <c r="I5" s="6"/>
      <c r="J5" s="6">
        <f t="shared" si="3"/>
        <v>8.3800000000000008</v>
      </c>
      <c r="K5" s="6">
        <v>11.72</v>
      </c>
      <c r="L5" s="6">
        <f t="shared" si="4"/>
        <v>0</v>
      </c>
      <c r="M5" s="6"/>
      <c r="N5" s="6">
        <f t="shared" si="5"/>
        <v>11.72</v>
      </c>
      <c r="O5" s="6">
        <v>20.539244991876672</v>
      </c>
      <c r="P5" s="6">
        <f t="shared" si="6"/>
        <v>10.939999999999998</v>
      </c>
      <c r="Q5" s="6"/>
      <c r="R5" s="6">
        <f t="shared" si="7"/>
        <v>9.5992449918766738</v>
      </c>
    </row>
    <row r="6" spans="1:18" x14ac:dyDescent="0.25">
      <c r="A6" s="5" t="s">
        <v>10</v>
      </c>
      <c r="B6" s="6">
        <v>122.25</v>
      </c>
      <c r="C6" s="6">
        <v>20.32</v>
      </c>
      <c r="D6" s="6">
        <f t="shared" si="0"/>
        <v>12.25</v>
      </c>
      <c r="E6" s="6"/>
      <c r="F6" s="6">
        <f t="shared" si="1"/>
        <v>8.07</v>
      </c>
      <c r="G6" s="6">
        <v>7.7</v>
      </c>
      <c r="H6" s="6">
        <f t="shared" si="2"/>
        <v>0</v>
      </c>
      <c r="I6" s="6"/>
      <c r="J6" s="6">
        <f t="shared" si="3"/>
        <v>7.7</v>
      </c>
      <c r="K6" s="6">
        <v>12.46</v>
      </c>
      <c r="L6" s="6">
        <f t="shared" si="4"/>
        <v>0</v>
      </c>
      <c r="M6" s="6"/>
      <c r="N6" s="6">
        <f t="shared" si="5"/>
        <v>12.46</v>
      </c>
      <c r="O6" s="6">
        <v>21.580863594790486</v>
      </c>
      <c r="P6" s="6">
        <f t="shared" si="6"/>
        <v>12.75</v>
      </c>
      <c r="Q6" s="6"/>
      <c r="R6" s="6">
        <f t="shared" si="7"/>
        <v>8.8308635947904861</v>
      </c>
    </row>
    <row r="7" spans="1:18" x14ac:dyDescent="0.25">
      <c r="A7" s="5" t="s">
        <v>11</v>
      </c>
      <c r="B7" s="6">
        <v>121</v>
      </c>
      <c r="C7" s="6">
        <v>18.91</v>
      </c>
      <c r="D7" s="6">
        <f t="shared" si="0"/>
        <v>11</v>
      </c>
      <c r="E7" s="6"/>
      <c r="F7" s="6">
        <f t="shared" si="1"/>
        <v>7.91</v>
      </c>
      <c r="G7" s="6">
        <v>6.67</v>
      </c>
      <c r="H7" s="6">
        <f t="shared" si="2"/>
        <v>0</v>
      </c>
      <c r="I7" s="6"/>
      <c r="J7" s="6">
        <f t="shared" si="3"/>
        <v>6.67</v>
      </c>
      <c r="K7" s="6">
        <v>12.39</v>
      </c>
      <c r="L7" s="6">
        <f t="shared" si="4"/>
        <v>0</v>
      </c>
      <c r="M7" s="6"/>
      <c r="N7" s="6">
        <f t="shared" si="5"/>
        <v>12.39</v>
      </c>
      <c r="O7" s="6">
        <v>21.724121320125164</v>
      </c>
      <c r="P7" s="6">
        <f t="shared" si="6"/>
        <v>14</v>
      </c>
      <c r="Q7" s="6"/>
      <c r="R7" s="6">
        <f t="shared" si="7"/>
        <v>7.7241213201251639</v>
      </c>
    </row>
    <row r="8" spans="1:18" x14ac:dyDescent="0.25">
      <c r="A8" s="5" t="s">
        <v>12</v>
      </c>
      <c r="B8" s="6">
        <v>120.77</v>
      </c>
      <c r="C8" s="6">
        <v>18.97</v>
      </c>
      <c r="D8" s="6">
        <f t="shared" si="0"/>
        <v>10.769999999999996</v>
      </c>
      <c r="E8" s="6"/>
      <c r="F8" s="6">
        <f t="shared" si="1"/>
        <v>8.2000000000000028</v>
      </c>
      <c r="G8" s="6">
        <v>6.82</v>
      </c>
      <c r="H8" s="6">
        <f t="shared" si="2"/>
        <v>0</v>
      </c>
      <c r="I8" s="6"/>
      <c r="J8" s="6">
        <f t="shared" si="3"/>
        <v>6.82</v>
      </c>
      <c r="K8" s="6">
        <v>12.73</v>
      </c>
      <c r="L8" s="6">
        <f t="shared" si="4"/>
        <v>0</v>
      </c>
      <c r="M8" s="6"/>
      <c r="N8" s="6">
        <f t="shared" si="5"/>
        <v>12.73</v>
      </c>
      <c r="O8" s="6">
        <v>22.101053250462883</v>
      </c>
      <c r="P8" s="6">
        <f t="shared" si="6"/>
        <v>14.230000000000004</v>
      </c>
      <c r="Q8" s="6"/>
      <c r="R8" s="6">
        <f t="shared" si="7"/>
        <v>7.8710532504628787</v>
      </c>
    </row>
    <row r="9" spans="1:18" x14ac:dyDescent="0.25">
      <c r="A9" s="5" t="s">
        <v>13</v>
      </c>
      <c r="B9" s="6">
        <v>122.24</v>
      </c>
      <c r="C9" s="6">
        <v>19.82</v>
      </c>
      <c r="D9" s="6">
        <f t="shared" si="0"/>
        <v>12.239999999999995</v>
      </c>
      <c r="E9" s="6"/>
      <c r="F9" s="6">
        <f t="shared" si="1"/>
        <v>7.5800000000000054</v>
      </c>
      <c r="G9" s="6">
        <v>7.16</v>
      </c>
      <c r="H9" s="6">
        <f t="shared" si="2"/>
        <v>0</v>
      </c>
      <c r="I9" s="6"/>
      <c r="J9" s="6">
        <f t="shared" si="3"/>
        <v>7.16</v>
      </c>
      <c r="K9" s="6">
        <v>11.92</v>
      </c>
      <c r="L9" s="6">
        <f t="shared" si="4"/>
        <v>0</v>
      </c>
      <c r="M9" s="6"/>
      <c r="N9" s="6">
        <f t="shared" si="5"/>
        <v>11.92</v>
      </c>
      <c r="O9" s="6">
        <v>21.042420367200009</v>
      </c>
      <c r="P9" s="6">
        <f t="shared" si="6"/>
        <v>12.760000000000005</v>
      </c>
      <c r="Q9" s="6"/>
      <c r="R9" s="6">
        <f t="shared" si="7"/>
        <v>8.2824203672000039</v>
      </c>
    </row>
    <row r="10" spans="1:18" x14ac:dyDescent="0.25">
      <c r="A10" s="5" t="s">
        <v>14</v>
      </c>
      <c r="B10" s="6">
        <v>120.3</v>
      </c>
      <c r="C10" s="6">
        <v>18.600000000000001</v>
      </c>
      <c r="D10" s="6">
        <f t="shared" si="0"/>
        <v>10.299999999999997</v>
      </c>
      <c r="E10" s="6"/>
      <c r="F10" s="6">
        <f t="shared" si="1"/>
        <v>8.3000000000000043</v>
      </c>
      <c r="G10" s="6">
        <v>6.61</v>
      </c>
      <c r="H10" s="6">
        <f t="shared" si="2"/>
        <v>0</v>
      </c>
      <c r="I10" s="6"/>
      <c r="J10" s="6">
        <f t="shared" si="3"/>
        <v>6.61</v>
      </c>
      <c r="K10" s="6">
        <v>12.9</v>
      </c>
      <c r="L10" s="6">
        <f t="shared" si="4"/>
        <v>0</v>
      </c>
      <c r="M10" s="6"/>
      <c r="N10" s="6">
        <f t="shared" si="5"/>
        <v>12.9</v>
      </c>
      <c r="O10" s="6">
        <v>22.346329450153391</v>
      </c>
      <c r="P10" s="6">
        <f t="shared" si="6"/>
        <v>14.700000000000003</v>
      </c>
      <c r="Q10" s="6"/>
      <c r="R10" s="6">
        <f t="shared" si="7"/>
        <v>7.6463294501533881</v>
      </c>
    </row>
    <row r="11" spans="1:18" x14ac:dyDescent="0.25">
      <c r="A11" s="5" t="s">
        <v>15</v>
      </c>
      <c r="B11" s="6">
        <v>119.42</v>
      </c>
      <c r="C11" s="6">
        <v>18.170000000000002</v>
      </c>
      <c r="D11" s="6">
        <f t="shared" si="0"/>
        <v>9.4200000000000017</v>
      </c>
      <c r="E11" s="6"/>
      <c r="F11" s="6">
        <f t="shared" si="1"/>
        <v>8.75</v>
      </c>
      <c r="G11" s="6">
        <v>6.48</v>
      </c>
      <c r="H11" s="6">
        <f t="shared" si="2"/>
        <v>0</v>
      </c>
      <c r="I11" s="6"/>
      <c r="J11" s="6">
        <f t="shared" si="3"/>
        <v>6.48</v>
      </c>
      <c r="K11" s="6">
        <v>13.47</v>
      </c>
      <c r="L11" s="6">
        <f t="shared" si="4"/>
        <v>0.57999999999999829</v>
      </c>
      <c r="M11" s="6"/>
      <c r="N11" s="6">
        <f t="shared" si="5"/>
        <v>12.890000000000002</v>
      </c>
      <c r="O11" s="6">
        <v>23.056066932860816</v>
      </c>
      <c r="P11" s="6">
        <f t="shared" si="6"/>
        <v>15.579999999999998</v>
      </c>
      <c r="Q11" s="6"/>
      <c r="R11" s="6">
        <f t="shared" si="7"/>
        <v>7.4760669328608174</v>
      </c>
    </row>
    <row r="12" spans="1:18" x14ac:dyDescent="0.25">
      <c r="A12" s="5" t="s">
        <v>16</v>
      </c>
      <c r="B12" s="6">
        <v>119.19</v>
      </c>
      <c r="C12" s="6">
        <v>17.850000000000001</v>
      </c>
      <c r="D12" s="6">
        <f t="shared" si="0"/>
        <v>9.1899999999999977</v>
      </c>
      <c r="E12" s="6"/>
      <c r="F12" s="6">
        <f t="shared" si="1"/>
        <v>8.6600000000000037</v>
      </c>
      <c r="G12" s="6">
        <v>6.24</v>
      </c>
      <c r="H12" s="6">
        <f t="shared" si="2"/>
        <v>0</v>
      </c>
      <c r="I12" s="6"/>
      <c r="J12" s="6">
        <f t="shared" si="3"/>
        <v>6.24</v>
      </c>
      <c r="K12" s="6">
        <v>13.39</v>
      </c>
      <c r="L12" s="6">
        <f t="shared" si="4"/>
        <v>0.81000000000000227</v>
      </c>
      <c r="M12" s="6"/>
      <c r="N12" s="6">
        <f t="shared" si="5"/>
        <v>12.579999999999998</v>
      </c>
      <c r="O12" s="6">
        <v>23.029968225338408</v>
      </c>
      <c r="P12" s="6">
        <f t="shared" si="6"/>
        <v>15.810000000000002</v>
      </c>
      <c r="Q12" s="6"/>
      <c r="R12" s="6">
        <f t="shared" si="7"/>
        <v>7.2199682253384054</v>
      </c>
    </row>
    <row r="13" spans="1:18" x14ac:dyDescent="0.25">
      <c r="A13" s="5" t="s">
        <v>17</v>
      </c>
      <c r="B13" s="6">
        <v>116.92</v>
      </c>
      <c r="C13" s="6">
        <v>16.41</v>
      </c>
      <c r="D13" s="6">
        <f t="shared" si="0"/>
        <v>6.9200000000000017</v>
      </c>
      <c r="E13" s="6"/>
      <c r="F13" s="6">
        <f t="shared" si="1"/>
        <v>9.4899999999999984</v>
      </c>
      <c r="G13" s="6">
        <v>5.56</v>
      </c>
      <c r="H13" s="6">
        <f t="shared" si="2"/>
        <v>0</v>
      </c>
      <c r="I13" s="6"/>
      <c r="J13" s="6">
        <f t="shared" si="3"/>
        <v>5.56</v>
      </c>
      <c r="K13" s="6">
        <v>14.51</v>
      </c>
      <c r="L13" s="6">
        <f t="shared" si="4"/>
        <v>3.0799999999999983</v>
      </c>
      <c r="M13" s="6"/>
      <c r="N13" s="6">
        <f t="shared" si="5"/>
        <v>11.430000000000001</v>
      </c>
      <c r="O13" s="6">
        <v>24.519498651902794</v>
      </c>
      <c r="P13" s="6">
        <f t="shared" si="6"/>
        <v>18.079999999999998</v>
      </c>
      <c r="Q13" s="6"/>
      <c r="R13" s="6">
        <f t="shared" si="7"/>
        <v>6.4394986519027952</v>
      </c>
    </row>
    <row r="14" spans="1:18" x14ac:dyDescent="0.25">
      <c r="A14" s="5" t="s">
        <v>18</v>
      </c>
      <c r="B14" s="6">
        <v>114.88</v>
      </c>
      <c r="C14" s="6">
        <v>14.97</v>
      </c>
      <c r="D14" s="6">
        <f t="shared" si="0"/>
        <v>4.8799999999999955</v>
      </c>
      <c r="E14" s="6"/>
      <c r="F14" s="6">
        <f t="shared" si="1"/>
        <v>10.090000000000005</v>
      </c>
      <c r="G14" s="6">
        <v>4.82</v>
      </c>
      <c r="H14" s="6">
        <f t="shared" si="2"/>
        <v>0</v>
      </c>
      <c r="I14" s="6"/>
      <c r="J14" s="6">
        <f t="shared" si="3"/>
        <v>4.82</v>
      </c>
      <c r="K14" s="6">
        <v>15.35</v>
      </c>
      <c r="L14" s="6">
        <f t="shared" si="4"/>
        <v>5.1200000000000045</v>
      </c>
      <c r="M14" s="6"/>
      <c r="N14" s="6">
        <f t="shared" si="5"/>
        <v>10.229999999999995</v>
      </c>
      <c r="O14" s="6">
        <v>25.712487550384523</v>
      </c>
      <c r="P14" s="6">
        <f t="shared" si="6"/>
        <v>20.120000000000005</v>
      </c>
      <c r="Q14" s="6"/>
      <c r="R14" s="6">
        <f t="shared" si="7"/>
        <v>5.5924875503845186</v>
      </c>
    </row>
    <row r="15" spans="1:18" x14ac:dyDescent="0.25">
      <c r="A15" s="5" t="s">
        <v>19</v>
      </c>
      <c r="B15" s="6">
        <v>117.98</v>
      </c>
      <c r="C15" s="6">
        <v>16.670000000000002</v>
      </c>
      <c r="D15" s="6">
        <f t="shared" si="0"/>
        <v>7.980000000000004</v>
      </c>
      <c r="E15" s="6"/>
      <c r="F15" s="6">
        <f t="shared" si="1"/>
        <v>8.6899999999999977</v>
      </c>
      <c r="G15" s="6">
        <v>5.48</v>
      </c>
      <c r="H15" s="6">
        <f t="shared" si="2"/>
        <v>0</v>
      </c>
      <c r="I15" s="6"/>
      <c r="J15" s="6">
        <f t="shared" si="3"/>
        <v>5.48</v>
      </c>
      <c r="K15" s="6">
        <v>13.55</v>
      </c>
      <c r="L15" s="6">
        <f t="shared" si="4"/>
        <v>2.019999999999996</v>
      </c>
      <c r="M15" s="6"/>
      <c r="N15" s="6">
        <f t="shared" si="5"/>
        <v>11.530000000000005</v>
      </c>
      <c r="O15" s="6">
        <v>23.411279731958828</v>
      </c>
      <c r="P15" s="6">
        <f t="shared" si="6"/>
        <v>17.019999999999996</v>
      </c>
      <c r="Q15" s="6"/>
      <c r="R15" s="6">
        <f t="shared" si="7"/>
        <v>6.3912797319588321</v>
      </c>
    </row>
    <row r="16" spans="1:18" x14ac:dyDescent="0.25">
      <c r="A16" s="5" t="s">
        <v>20</v>
      </c>
      <c r="B16" s="6">
        <v>116.23</v>
      </c>
      <c r="C16" s="6">
        <v>15.59</v>
      </c>
      <c r="D16" s="6">
        <f t="shared" si="0"/>
        <v>6.230000000000004</v>
      </c>
      <c r="E16" s="6"/>
      <c r="F16" s="6">
        <f t="shared" si="1"/>
        <v>9.3599999999999959</v>
      </c>
      <c r="G16" s="6">
        <v>5</v>
      </c>
      <c r="H16" s="6">
        <f t="shared" si="2"/>
        <v>0</v>
      </c>
      <c r="I16" s="6"/>
      <c r="J16" s="6">
        <f t="shared" si="3"/>
        <v>5</v>
      </c>
      <c r="K16" s="6">
        <v>14.44</v>
      </c>
      <c r="L16" s="6">
        <f t="shared" si="4"/>
        <v>3.769999999999996</v>
      </c>
      <c r="M16" s="6"/>
      <c r="N16" s="6">
        <f t="shared" si="5"/>
        <v>10.670000000000003</v>
      </c>
      <c r="O16" s="6">
        <v>24.60441379137437</v>
      </c>
      <c r="P16" s="6">
        <f t="shared" si="6"/>
        <v>18.769999999999996</v>
      </c>
      <c r="Q16" s="6"/>
      <c r="R16" s="6">
        <f t="shared" si="7"/>
        <v>5.8344137913743737</v>
      </c>
    </row>
    <row r="17" spans="1:18" x14ac:dyDescent="0.25">
      <c r="A17" s="5" t="s">
        <v>21</v>
      </c>
      <c r="B17" s="6">
        <v>113.07</v>
      </c>
      <c r="C17" s="6">
        <v>13.68</v>
      </c>
      <c r="D17" s="6">
        <f t="shared" si="0"/>
        <v>3.0699999999999932</v>
      </c>
      <c r="E17" s="6"/>
      <c r="F17" s="6">
        <f t="shared" si="1"/>
        <v>10.610000000000007</v>
      </c>
      <c r="G17" s="6">
        <v>4.17</v>
      </c>
      <c r="H17" s="6">
        <f t="shared" si="2"/>
        <v>0</v>
      </c>
      <c r="I17" s="6"/>
      <c r="J17" s="6">
        <f t="shared" si="3"/>
        <v>4.17</v>
      </c>
      <c r="K17" s="6">
        <v>16.100000000000001</v>
      </c>
      <c r="L17" s="6">
        <f t="shared" si="4"/>
        <v>6.9300000000000068</v>
      </c>
      <c r="M17" s="6"/>
      <c r="N17" s="6">
        <f t="shared" si="5"/>
        <v>9.1699999999999946</v>
      </c>
      <c r="O17" s="6">
        <v>26.783855106496858</v>
      </c>
      <c r="P17" s="6">
        <f t="shared" si="6"/>
        <v>21.930000000000007</v>
      </c>
      <c r="Q17" s="6"/>
      <c r="R17" s="6">
        <f t="shared" si="7"/>
        <v>4.8538551064968516</v>
      </c>
    </row>
    <row r="18" spans="1:18" x14ac:dyDescent="0.25">
      <c r="A18" s="5" t="s">
        <v>22</v>
      </c>
      <c r="B18" s="6">
        <v>110.05</v>
      </c>
      <c r="C18" s="6">
        <v>11.76</v>
      </c>
      <c r="D18" s="6">
        <f t="shared" si="0"/>
        <v>4.9999999999997158E-2</v>
      </c>
      <c r="E18" s="6"/>
      <c r="F18" s="6">
        <f t="shared" si="1"/>
        <v>11.710000000000003</v>
      </c>
      <c r="G18" s="6">
        <v>3.3</v>
      </c>
      <c r="H18" s="6">
        <f t="shared" si="2"/>
        <v>0</v>
      </c>
      <c r="I18" s="6"/>
      <c r="J18" s="6">
        <f t="shared" si="3"/>
        <v>3.3</v>
      </c>
      <c r="K18" s="6">
        <v>17.59</v>
      </c>
      <c r="L18" s="6">
        <f t="shared" si="4"/>
        <v>9.9500000000000028</v>
      </c>
      <c r="M18" s="6"/>
      <c r="N18" s="6">
        <f t="shared" si="5"/>
        <v>7.639999999999997</v>
      </c>
      <c r="O18" s="6">
        <v>28.798795367775639</v>
      </c>
      <c r="P18" s="6">
        <f t="shared" si="6"/>
        <v>24.950000000000003</v>
      </c>
      <c r="Q18" s="6"/>
      <c r="R18" s="6">
        <f t="shared" si="7"/>
        <v>3.8487953677756366</v>
      </c>
    </row>
    <row r="19" spans="1:18" x14ac:dyDescent="0.25">
      <c r="A19" s="5" t="s">
        <v>23</v>
      </c>
      <c r="B19" s="6">
        <v>107.6</v>
      </c>
      <c r="C19" s="6">
        <v>10.62</v>
      </c>
      <c r="D19" s="6">
        <f t="shared" si="0"/>
        <v>0</v>
      </c>
      <c r="E19" s="6"/>
      <c r="F19" s="6">
        <f t="shared" si="1"/>
        <v>10.62</v>
      </c>
      <c r="G19" s="6">
        <v>2.92</v>
      </c>
      <c r="H19" s="6">
        <f t="shared" si="2"/>
        <v>0</v>
      </c>
      <c r="I19" s="6"/>
      <c r="J19" s="6">
        <f t="shared" si="3"/>
        <v>2.92</v>
      </c>
      <c r="K19" s="6">
        <v>19.21</v>
      </c>
      <c r="L19" s="6">
        <f t="shared" si="4"/>
        <v>12.400000000000006</v>
      </c>
      <c r="M19" s="6"/>
      <c r="N19" s="6">
        <f t="shared" si="5"/>
        <v>6.8099999999999952</v>
      </c>
      <c r="O19" s="6">
        <v>30.777806255801792</v>
      </c>
      <c r="P19" s="6">
        <f t="shared" si="6"/>
        <v>27.400000000000006</v>
      </c>
      <c r="Q19" s="6"/>
      <c r="R19" s="6">
        <f t="shared" si="7"/>
        <v>3.3778062558017865</v>
      </c>
    </row>
    <row r="20" spans="1:18" x14ac:dyDescent="0.25">
      <c r="A20" s="5" t="s">
        <v>24</v>
      </c>
      <c r="B20" s="6">
        <v>107.85</v>
      </c>
      <c r="C20" s="6">
        <v>10.9</v>
      </c>
      <c r="D20" s="6">
        <f t="shared" si="0"/>
        <v>0</v>
      </c>
      <c r="E20" s="6"/>
      <c r="F20" s="6">
        <f t="shared" si="1"/>
        <v>10.9</v>
      </c>
      <c r="G20" s="6">
        <v>3.07</v>
      </c>
      <c r="H20" s="6">
        <f t="shared" si="2"/>
        <v>0</v>
      </c>
      <c r="I20" s="6"/>
      <c r="J20" s="6">
        <f t="shared" si="3"/>
        <v>3.07</v>
      </c>
      <c r="K20" s="6">
        <v>19.21</v>
      </c>
      <c r="L20" s="6">
        <f t="shared" si="4"/>
        <v>12.150000000000006</v>
      </c>
      <c r="M20" s="6"/>
      <c r="N20" s="6">
        <f t="shared" si="5"/>
        <v>7.0599999999999952</v>
      </c>
      <c r="O20" s="6">
        <v>30.708049629623559</v>
      </c>
      <c r="P20" s="6">
        <f t="shared" si="6"/>
        <v>27.150000000000006</v>
      </c>
      <c r="Q20" s="6"/>
      <c r="R20" s="6">
        <f t="shared" si="7"/>
        <v>3.5580496296235538</v>
      </c>
    </row>
    <row r="21" spans="1:18" x14ac:dyDescent="0.25">
      <c r="A21" s="5" t="s">
        <v>25</v>
      </c>
      <c r="B21" s="6">
        <v>104.85</v>
      </c>
      <c r="C21" s="6">
        <v>9.4</v>
      </c>
      <c r="D21" s="6">
        <f t="shared" si="0"/>
        <v>0</v>
      </c>
      <c r="E21" s="6"/>
      <c r="F21" s="6">
        <f t="shared" si="1"/>
        <v>9.4</v>
      </c>
      <c r="G21" s="6">
        <v>2.5099999999999998</v>
      </c>
      <c r="H21" s="6">
        <f t="shared" si="2"/>
        <v>0</v>
      </c>
      <c r="I21" s="6"/>
      <c r="J21" s="6">
        <f t="shared" si="3"/>
        <v>2.5099999999999998</v>
      </c>
      <c r="K21" s="6">
        <v>21.08</v>
      </c>
      <c r="L21" s="6">
        <f t="shared" si="4"/>
        <v>15.150000000000006</v>
      </c>
      <c r="M21" s="6"/>
      <c r="N21" s="6">
        <f t="shared" si="5"/>
        <v>5.9299999999999926</v>
      </c>
      <c r="O21" s="6">
        <v>33.029505093764598</v>
      </c>
      <c r="P21" s="6">
        <f t="shared" si="6"/>
        <v>30.150000000000006</v>
      </c>
      <c r="Q21" s="6"/>
      <c r="R21" s="6">
        <f t="shared" si="7"/>
        <v>2.8795050937645925</v>
      </c>
    </row>
    <row r="22" spans="1:18" x14ac:dyDescent="0.25">
      <c r="A22" s="5" t="s">
        <v>26</v>
      </c>
      <c r="B22" s="6">
        <v>109.83</v>
      </c>
      <c r="C22" s="6">
        <v>11.97</v>
      </c>
      <c r="D22" s="6">
        <f t="shared" si="0"/>
        <v>0</v>
      </c>
      <c r="E22" s="6"/>
      <c r="F22" s="6">
        <f t="shared" si="1"/>
        <v>11.97</v>
      </c>
      <c r="G22" s="6">
        <v>3.51</v>
      </c>
      <c r="H22" s="6">
        <f t="shared" si="2"/>
        <v>0</v>
      </c>
      <c r="I22" s="6"/>
      <c r="J22" s="6">
        <f t="shared" si="3"/>
        <v>3.51</v>
      </c>
      <c r="K22" s="6">
        <v>18.059999999999999</v>
      </c>
      <c r="L22" s="6">
        <f t="shared" si="4"/>
        <v>10.170000000000002</v>
      </c>
      <c r="M22" s="6"/>
      <c r="N22" s="6">
        <f t="shared" si="5"/>
        <v>7.889999999999997</v>
      </c>
      <c r="O22" s="6">
        <v>29.248397812859295</v>
      </c>
      <c r="P22" s="6">
        <f t="shared" si="6"/>
        <v>25.17</v>
      </c>
      <c r="Q22" s="6"/>
      <c r="R22" s="6">
        <f t="shared" si="7"/>
        <v>4.0783978128592935</v>
      </c>
    </row>
    <row r="23" spans="1:18" x14ac:dyDescent="0.25">
      <c r="A23" s="5" t="s">
        <v>27</v>
      </c>
      <c r="B23" s="6">
        <v>107.85</v>
      </c>
      <c r="C23" s="6">
        <v>10.91</v>
      </c>
      <c r="D23" s="6">
        <f t="shared" si="0"/>
        <v>0</v>
      </c>
      <c r="E23" s="6"/>
      <c r="F23" s="6">
        <f t="shared" si="1"/>
        <v>10.91</v>
      </c>
      <c r="G23" s="6">
        <v>3.08</v>
      </c>
      <c r="H23" s="6">
        <f t="shared" si="2"/>
        <v>0</v>
      </c>
      <c r="I23" s="6"/>
      <c r="J23" s="6">
        <f t="shared" si="3"/>
        <v>3.08</v>
      </c>
      <c r="K23" s="6">
        <v>19.23</v>
      </c>
      <c r="L23" s="6">
        <f t="shared" si="4"/>
        <v>12.150000000000006</v>
      </c>
      <c r="M23" s="6"/>
      <c r="N23" s="6">
        <f t="shared" si="5"/>
        <v>7.0799999999999947</v>
      </c>
      <c r="O23" s="6">
        <v>30.725083545264425</v>
      </c>
      <c r="P23" s="6">
        <f t="shared" si="6"/>
        <v>27.150000000000006</v>
      </c>
      <c r="Q23" s="6"/>
      <c r="R23" s="6">
        <f t="shared" si="7"/>
        <v>3.5750835452644196</v>
      </c>
    </row>
    <row r="24" spans="1:18" x14ac:dyDescent="0.25">
      <c r="A24" s="5" t="s">
        <v>28</v>
      </c>
      <c r="B24" s="6">
        <v>103.12</v>
      </c>
      <c r="C24" s="6">
        <v>8.5500000000000007</v>
      </c>
      <c r="D24" s="6">
        <f t="shared" si="0"/>
        <v>0</v>
      </c>
      <c r="E24" s="6"/>
      <c r="F24" s="6">
        <f t="shared" si="1"/>
        <v>8.5500000000000007</v>
      </c>
      <c r="G24" s="6">
        <v>2.19</v>
      </c>
      <c r="H24" s="6">
        <f t="shared" si="2"/>
        <v>0</v>
      </c>
      <c r="I24" s="6"/>
      <c r="J24" s="6">
        <f t="shared" si="3"/>
        <v>2.19</v>
      </c>
      <c r="K24" s="6">
        <v>22.19</v>
      </c>
      <c r="L24" s="6">
        <f t="shared" si="4"/>
        <v>16.879999999999995</v>
      </c>
      <c r="M24" s="6"/>
      <c r="N24" s="6">
        <f t="shared" si="5"/>
        <v>5.3100000000000058</v>
      </c>
      <c r="O24" s="6">
        <v>34.385502809133087</v>
      </c>
      <c r="P24" s="6">
        <f t="shared" si="6"/>
        <v>31.879999999999995</v>
      </c>
      <c r="Q24" s="6"/>
      <c r="R24" s="6">
        <f t="shared" si="7"/>
        <v>2.5055028091330911</v>
      </c>
    </row>
    <row r="25" spans="1:18" x14ac:dyDescent="0.25">
      <c r="A25" s="5" t="s">
        <v>29</v>
      </c>
      <c r="B25" s="6">
        <v>105.4</v>
      </c>
      <c r="C25" s="6">
        <v>9.35</v>
      </c>
      <c r="D25" s="6">
        <f t="shared" si="0"/>
        <v>0</v>
      </c>
      <c r="E25" s="6"/>
      <c r="F25" s="6">
        <f t="shared" si="1"/>
        <v>9.35</v>
      </c>
      <c r="G25" s="6">
        <v>2.4</v>
      </c>
      <c r="H25" s="6">
        <f t="shared" si="2"/>
        <v>0</v>
      </c>
      <c r="I25" s="6"/>
      <c r="J25" s="6">
        <f t="shared" si="3"/>
        <v>2.4</v>
      </c>
      <c r="K25" s="6">
        <v>20.45</v>
      </c>
      <c r="L25" s="6">
        <f t="shared" si="4"/>
        <v>14.599999999999994</v>
      </c>
      <c r="M25" s="6"/>
      <c r="N25" s="6">
        <f t="shared" si="5"/>
        <v>5.850000000000005</v>
      </c>
      <c r="O25" s="6">
        <v>32.376703379678546</v>
      </c>
      <c r="P25" s="6">
        <f t="shared" si="6"/>
        <v>29.599999999999994</v>
      </c>
      <c r="Q25" s="6"/>
      <c r="R25" s="6">
        <f t="shared" si="7"/>
        <v>2.7767033796785512</v>
      </c>
    </row>
    <row r="26" spans="1:18" x14ac:dyDescent="0.25">
      <c r="A26" s="5" t="s">
        <v>30</v>
      </c>
      <c r="B26" s="6">
        <v>107.7</v>
      </c>
      <c r="C26" s="6">
        <v>10.3</v>
      </c>
      <c r="D26" s="6">
        <f t="shared" si="0"/>
        <v>0</v>
      </c>
      <c r="E26" s="6"/>
      <c r="F26" s="6">
        <f t="shared" si="1"/>
        <v>10.3</v>
      </c>
      <c r="G26" s="6">
        <v>2.68</v>
      </c>
      <c r="H26" s="6">
        <f t="shared" si="2"/>
        <v>0</v>
      </c>
      <c r="I26" s="6"/>
      <c r="J26" s="6">
        <f t="shared" si="3"/>
        <v>2.68</v>
      </c>
      <c r="K26" s="6">
        <v>18.809999999999999</v>
      </c>
      <c r="L26" s="6">
        <f t="shared" si="4"/>
        <v>12.299999999999997</v>
      </c>
      <c r="M26" s="6"/>
      <c r="N26" s="6">
        <f t="shared" si="5"/>
        <v>6.5100000000000016</v>
      </c>
      <c r="O26" s="6">
        <v>30.431327936729019</v>
      </c>
      <c r="P26" s="6">
        <f t="shared" si="6"/>
        <v>27.299999999999997</v>
      </c>
      <c r="Q26" s="6"/>
      <c r="R26" s="6">
        <f t="shared" si="7"/>
        <v>3.1313279367290221</v>
      </c>
    </row>
    <row r="27" spans="1:18" x14ac:dyDescent="0.25">
      <c r="A27" s="5" t="s">
        <v>31</v>
      </c>
      <c r="B27" s="6">
        <v>110.21</v>
      </c>
      <c r="C27" s="6">
        <v>11.12</v>
      </c>
      <c r="D27" s="6">
        <f t="shared" si="0"/>
        <v>0.20999999999999375</v>
      </c>
      <c r="E27" s="6"/>
      <c r="F27" s="6">
        <f t="shared" si="1"/>
        <v>10.910000000000005</v>
      </c>
      <c r="G27" s="6">
        <v>2.8</v>
      </c>
      <c r="H27" s="6">
        <f t="shared" si="2"/>
        <v>0</v>
      </c>
      <c r="I27" s="6"/>
      <c r="J27" s="6">
        <f t="shared" si="3"/>
        <v>2.8</v>
      </c>
      <c r="K27" s="6">
        <v>16.8</v>
      </c>
      <c r="L27" s="6">
        <f t="shared" si="4"/>
        <v>9.7900000000000063</v>
      </c>
      <c r="M27" s="6"/>
      <c r="N27" s="6">
        <f t="shared" si="5"/>
        <v>7.0099999999999945</v>
      </c>
      <c r="O27" s="6">
        <v>28.111310812749451</v>
      </c>
      <c r="P27" s="6">
        <f t="shared" si="6"/>
        <v>24.790000000000006</v>
      </c>
      <c r="Q27" s="6"/>
      <c r="R27" s="6">
        <f t="shared" si="7"/>
        <v>3.3213108127494451</v>
      </c>
    </row>
    <row r="28" spans="1:18" x14ac:dyDescent="0.25">
      <c r="A28" s="5" t="s">
        <v>32</v>
      </c>
      <c r="B28" s="6">
        <v>111.47</v>
      </c>
      <c r="C28" s="6">
        <v>11.77</v>
      </c>
      <c r="D28" s="6">
        <f t="shared" si="0"/>
        <v>1.4699999999999989</v>
      </c>
      <c r="E28" s="6"/>
      <c r="F28" s="6">
        <f t="shared" si="1"/>
        <v>10.3</v>
      </c>
      <c r="G28" s="6">
        <v>3.03</v>
      </c>
      <c r="H28" s="6">
        <f t="shared" si="2"/>
        <v>0</v>
      </c>
      <c r="I28" s="6"/>
      <c r="J28" s="6">
        <f t="shared" si="3"/>
        <v>3.03</v>
      </c>
      <c r="K28" s="6">
        <v>16.02</v>
      </c>
      <c r="L28" s="6">
        <f t="shared" si="4"/>
        <v>8.5300000000000011</v>
      </c>
      <c r="M28" s="6"/>
      <c r="N28" s="6">
        <f t="shared" si="5"/>
        <v>7.4899999999999984</v>
      </c>
      <c r="O28" s="6">
        <v>27.127399639550276</v>
      </c>
      <c r="P28" s="6">
        <f t="shared" si="6"/>
        <v>23.53</v>
      </c>
      <c r="Q28" s="6"/>
      <c r="R28" s="6">
        <f t="shared" si="7"/>
        <v>3.5973996395502752</v>
      </c>
    </row>
    <row r="29" spans="1:18" x14ac:dyDescent="0.25">
      <c r="A29" s="5" t="s">
        <v>33</v>
      </c>
      <c r="B29" s="6">
        <v>113.48</v>
      </c>
      <c r="C29" s="6">
        <v>12.95</v>
      </c>
      <c r="D29" s="6">
        <f t="shared" si="0"/>
        <v>3.480000000000004</v>
      </c>
      <c r="E29" s="6"/>
      <c r="F29" s="6">
        <f t="shared" si="1"/>
        <v>9.4699999999999953</v>
      </c>
      <c r="G29" s="6">
        <v>3.48</v>
      </c>
      <c r="H29" s="6">
        <f t="shared" si="2"/>
        <v>0</v>
      </c>
      <c r="I29" s="6"/>
      <c r="J29" s="6">
        <f t="shared" si="3"/>
        <v>3.48</v>
      </c>
      <c r="K29" s="6">
        <v>14.91</v>
      </c>
      <c r="L29" s="6">
        <f t="shared" si="4"/>
        <v>6.519999999999996</v>
      </c>
      <c r="M29" s="6"/>
      <c r="N29" s="6">
        <f t="shared" si="5"/>
        <v>8.3900000000000041</v>
      </c>
      <c r="O29" s="6">
        <v>25.667927231660684</v>
      </c>
      <c r="P29" s="6">
        <f t="shared" si="6"/>
        <v>21.519999999999996</v>
      </c>
      <c r="Q29" s="6"/>
      <c r="R29" s="6">
        <f t="shared" si="7"/>
        <v>4.1479272316606881</v>
      </c>
    </row>
    <row r="30" spans="1:18" x14ac:dyDescent="0.25">
      <c r="A30" s="5" t="s">
        <v>34</v>
      </c>
      <c r="B30" s="6">
        <v>114.37</v>
      </c>
      <c r="C30" s="6">
        <v>13.33</v>
      </c>
      <c r="D30" s="6">
        <f t="shared" si="0"/>
        <v>4.3700000000000045</v>
      </c>
      <c r="E30" s="6"/>
      <c r="F30" s="6">
        <f t="shared" si="1"/>
        <v>8.9599999999999955</v>
      </c>
      <c r="G30" s="6">
        <v>3.56</v>
      </c>
      <c r="H30" s="6">
        <f t="shared" si="2"/>
        <v>0</v>
      </c>
      <c r="I30" s="6"/>
      <c r="J30" s="6">
        <f t="shared" si="3"/>
        <v>3.56</v>
      </c>
      <c r="K30" s="6">
        <v>14.27</v>
      </c>
      <c r="L30" s="6">
        <f t="shared" si="4"/>
        <v>5.6299999999999955</v>
      </c>
      <c r="M30" s="6"/>
      <c r="N30" s="6">
        <f t="shared" si="5"/>
        <v>8.6400000000000041</v>
      </c>
      <c r="O30" s="6">
        <v>24.893730037908767</v>
      </c>
      <c r="P30" s="6">
        <f t="shared" si="6"/>
        <v>20.629999999999995</v>
      </c>
      <c r="Q30" s="6"/>
      <c r="R30" s="6">
        <f t="shared" si="7"/>
        <v>4.2637300379087719</v>
      </c>
    </row>
    <row r="31" spans="1:18" x14ac:dyDescent="0.25">
      <c r="A31" s="5" t="s">
        <v>35</v>
      </c>
      <c r="B31" s="6">
        <v>118.2</v>
      </c>
      <c r="C31" s="6">
        <v>15.75</v>
      </c>
      <c r="D31" s="6">
        <f t="shared" si="0"/>
        <v>8.2000000000000028</v>
      </c>
      <c r="E31" s="6"/>
      <c r="F31" s="6">
        <f t="shared" si="1"/>
        <v>7.5499999999999972</v>
      </c>
      <c r="G31" s="6">
        <v>4.55</v>
      </c>
      <c r="H31" s="6">
        <f t="shared" si="2"/>
        <v>0</v>
      </c>
      <c r="I31" s="6"/>
      <c r="J31" s="6">
        <f t="shared" si="3"/>
        <v>4.55</v>
      </c>
      <c r="K31" s="6">
        <v>12.33</v>
      </c>
      <c r="L31" s="6">
        <f t="shared" si="4"/>
        <v>1.7999999999999972</v>
      </c>
      <c r="M31" s="6"/>
      <c r="N31" s="6">
        <f t="shared" si="5"/>
        <v>10.530000000000003</v>
      </c>
      <c r="O31" s="6">
        <v>22.246402298517609</v>
      </c>
      <c r="P31" s="6">
        <f t="shared" si="6"/>
        <v>16.799999999999997</v>
      </c>
      <c r="Q31" s="6"/>
      <c r="R31" s="6">
        <f t="shared" si="7"/>
        <v>5.4464022985176115</v>
      </c>
    </row>
    <row r="32" spans="1:18" x14ac:dyDescent="0.25">
      <c r="A32" s="5" t="s">
        <v>36</v>
      </c>
      <c r="B32" s="6">
        <v>123.27</v>
      </c>
      <c r="C32" s="6">
        <v>19.38</v>
      </c>
      <c r="D32" s="6">
        <f t="shared" si="0"/>
        <v>13.269999999999996</v>
      </c>
      <c r="E32" s="6"/>
      <c r="F32" s="6">
        <f t="shared" si="1"/>
        <v>6.110000000000003</v>
      </c>
      <c r="G32" s="6">
        <v>6.26</v>
      </c>
      <c r="H32" s="6">
        <f t="shared" si="2"/>
        <v>0</v>
      </c>
      <c r="I32" s="6"/>
      <c r="J32" s="6">
        <f t="shared" si="3"/>
        <v>6.26</v>
      </c>
      <c r="K32" s="6">
        <v>10.23</v>
      </c>
      <c r="L32" s="6">
        <f t="shared" si="4"/>
        <v>0</v>
      </c>
      <c r="M32" s="6"/>
      <c r="N32" s="6">
        <f t="shared" si="5"/>
        <v>10.23</v>
      </c>
      <c r="O32" s="6">
        <v>19.175635595970391</v>
      </c>
      <c r="P32" s="6">
        <f t="shared" si="6"/>
        <v>11.730000000000004</v>
      </c>
      <c r="Q32" s="6"/>
      <c r="R32" s="6">
        <f t="shared" si="7"/>
        <v>7.445635595970387</v>
      </c>
    </row>
    <row r="33" spans="1:22" x14ac:dyDescent="0.25">
      <c r="A33" s="5" t="s">
        <v>37</v>
      </c>
      <c r="B33" s="6">
        <v>122.75</v>
      </c>
      <c r="C33" s="6">
        <v>19.09</v>
      </c>
      <c r="D33" s="6">
        <f t="shared" si="0"/>
        <v>12.75</v>
      </c>
      <c r="E33" s="6"/>
      <c r="F33" s="6">
        <f t="shared" si="1"/>
        <v>6.34</v>
      </c>
      <c r="G33" s="6">
        <v>6.18</v>
      </c>
      <c r="H33" s="6">
        <f t="shared" si="2"/>
        <v>0</v>
      </c>
      <c r="I33" s="6"/>
      <c r="J33" s="6">
        <f t="shared" si="3"/>
        <v>6.18</v>
      </c>
      <c r="K33" s="6">
        <v>10.54</v>
      </c>
      <c r="L33" s="6">
        <f t="shared" si="4"/>
        <v>0</v>
      </c>
      <c r="M33" s="6"/>
      <c r="N33" s="6">
        <f t="shared" si="5"/>
        <v>10.54</v>
      </c>
      <c r="O33" s="6">
        <v>19.587979917171722</v>
      </c>
      <c r="P33" s="6">
        <f t="shared" si="6"/>
        <v>12.25</v>
      </c>
      <c r="Q33" s="6"/>
      <c r="R33" s="6">
        <f t="shared" si="7"/>
        <v>7.3379799171717224</v>
      </c>
    </row>
    <row r="34" spans="1:22" x14ac:dyDescent="0.25">
      <c r="A34" s="5" t="s">
        <v>38</v>
      </c>
      <c r="B34" s="6">
        <v>119.48</v>
      </c>
      <c r="C34" s="6">
        <v>16.829999999999998</v>
      </c>
      <c r="D34" s="6">
        <f t="shared" si="0"/>
        <v>9.480000000000004</v>
      </c>
      <c r="E34" s="6"/>
      <c r="F34" s="6">
        <f t="shared" si="1"/>
        <v>7.3499999999999943</v>
      </c>
      <c r="G34" s="6">
        <v>5.14</v>
      </c>
      <c r="H34" s="6">
        <f t="shared" si="2"/>
        <v>0</v>
      </c>
      <c r="I34" s="6"/>
      <c r="J34" s="6">
        <f t="shared" si="3"/>
        <v>5.14</v>
      </c>
      <c r="K34" s="6">
        <v>11.99</v>
      </c>
      <c r="L34" s="6">
        <f t="shared" si="4"/>
        <v>0.51999999999999602</v>
      </c>
      <c r="M34" s="6"/>
      <c r="N34" s="6">
        <f t="shared" si="5"/>
        <v>11.470000000000004</v>
      </c>
      <c r="O34" s="6">
        <v>21.649146505873944</v>
      </c>
      <c r="P34" s="6">
        <f t="shared" si="6"/>
        <v>15.519999999999996</v>
      </c>
      <c r="Q34" s="6"/>
      <c r="R34" s="6">
        <f t="shared" si="7"/>
        <v>6.1291465058739476</v>
      </c>
      <c r="T34">
        <v>1</v>
      </c>
      <c r="U34" t="s">
        <v>107</v>
      </c>
    </row>
    <row r="35" spans="1:22" x14ac:dyDescent="0.25">
      <c r="A35" s="5" t="s">
        <v>39</v>
      </c>
      <c r="B35" s="6">
        <v>124.21</v>
      </c>
      <c r="C35" s="6">
        <v>20.03</v>
      </c>
      <c r="D35" s="6">
        <f t="shared" si="0"/>
        <v>14.209999999999994</v>
      </c>
      <c r="E35" s="6"/>
      <c r="F35" s="6">
        <f t="shared" si="1"/>
        <v>5.8200000000000074</v>
      </c>
      <c r="G35" s="6">
        <v>6.56</v>
      </c>
      <c r="H35" s="6">
        <f t="shared" si="2"/>
        <v>0</v>
      </c>
      <c r="I35" s="6"/>
      <c r="J35" s="6">
        <f t="shared" si="3"/>
        <v>6.56</v>
      </c>
      <c r="K35" s="6">
        <v>9.82</v>
      </c>
      <c r="L35" s="6">
        <f t="shared" si="4"/>
        <v>0</v>
      </c>
      <c r="M35" s="6"/>
      <c r="N35" s="6">
        <f t="shared" si="5"/>
        <v>9.82</v>
      </c>
      <c r="O35" s="6">
        <v>18.590322808055731</v>
      </c>
      <c r="P35" s="6">
        <f t="shared" si="6"/>
        <v>10.790000000000006</v>
      </c>
      <c r="Q35" s="6"/>
      <c r="R35" s="6">
        <f t="shared" si="7"/>
        <v>7.800322808055725</v>
      </c>
      <c r="T35">
        <v>2</v>
      </c>
      <c r="U35" t="s">
        <v>108</v>
      </c>
      <c r="V35" t="s">
        <v>112</v>
      </c>
    </row>
    <row r="36" spans="1:22" x14ac:dyDescent="0.25">
      <c r="A36" s="5" t="s">
        <v>40</v>
      </c>
      <c r="B36" s="6">
        <v>123.12</v>
      </c>
      <c r="C36" s="6">
        <v>18.84</v>
      </c>
      <c r="D36" s="6">
        <f t="shared" si="0"/>
        <v>13.120000000000005</v>
      </c>
      <c r="E36" s="6"/>
      <c r="F36" s="6">
        <f t="shared" si="1"/>
        <v>5.7199999999999953</v>
      </c>
      <c r="G36" s="6">
        <v>5.74</v>
      </c>
      <c r="H36" s="6">
        <f t="shared" si="2"/>
        <v>0</v>
      </c>
      <c r="I36" s="6"/>
      <c r="J36" s="6">
        <f t="shared" si="3"/>
        <v>5.74</v>
      </c>
      <c r="K36" s="6">
        <v>9.7899999999999991</v>
      </c>
      <c r="L36" s="6">
        <f t="shared" si="4"/>
        <v>0</v>
      </c>
      <c r="M36" s="6"/>
      <c r="N36" s="6">
        <f t="shared" si="5"/>
        <v>9.7899999999999991</v>
      </c>
      <c r="O36" s="6">
        <v>18.777412306733865</v>
      </c>
      <c r="P36" s="6">
        <f t="shared" si="6"/>
        <v>11.879999999999995</v>
      </c>
      <c r="Q36" s="6"/>
      <c r="R36" s="6">
        <f t="shared" si="7"/>
        <v>6.8974123067338695</v>
      </c>
      <c r="U36" t="s">
        <v>109</v>
      </c>
      <c r="V36" t="s">
        <v>113</v>
      </c>
    </row>
    <row r="37" spans="1:22" x14ac:dyDescent="0.25">
      <c r="A37" s="5" t="s">
        <v>41</v>
      </c>
      <c r="B37" s="6">
        <v>121.88</v>
      </c>
      <c r="C37" s="6">
        <v>18.02</v>
      </c>
      <c r="D37" s="6">
        <f t="shared" si="0"/>
        <v>11.879999999999995</v>
      </c>
      <c r="E37" s="6"/>
      <c r="F37" s="6">
        <f t="shared" si="1"/>
        <v>6.1400000000000041</v>
      </c>
      <c r="G37" s="6">
        <v>5.41</v>
      </c>
      <c r="H37" s="6">
        <f t="shared" si="2"/>
        <v>0</v>
      </c>
      <c r="I37" s="6"/>
      <c r="J37" s="6">
        <f t="shared" si="3"/>
        <v>5.41</v>
      </c>
      <c r="K37" s="6">
        <v>10.39</v>
      </c>
      <c r="L37" s="6">
        <f t="shared" si="4"/>
        <v>0</v>
      </c>
      <c r="M37" s="6"/>
      <c r="N37" s="6">
        <f t="shared" si="5"/>
        <v>10.39</v>
      </c>
      <c r="O37" s="6">
        <v>19.62076145027082</v>
      </c>
      <c r="P37" s="6">
        <f t="shared" si="6"/>
        <v>13.120000000000005</v>
      </c>
      <c r="Q37" s="6"/>
      <c r="R37" s="6">
        <f t="shared" si="7"/>
        <v>6.5007614502708151</v>
      </c>
      <c r="U37" t="s">
        <v>110</v>
      </c>
      <c r="V37" t="s">
        <v>114</v>
      </c>
    </row>
    <row r="38" spans="1:22" x14ac:dyDescent="0.25">
      <c r="A38" s="5" t="s">
        <v>42</v>
      </c>
      <c r="B38" s="6">
        <v>121.81</v>
      </c>
      <c r="C38" s="6">
        <v>17.97</v>
      </c>
      <c r="D38" s="6">
        <f t="shared" si="0"/>
        <v>11.810000000000002</v>
      </c>
      <c r="E38" s="6"/>
      <c r="F38" s="6">
        <f t="shared" si="1"/>
        <v>6.1599999999999966</v>
      </c>
      <c r="G38" s="6">
        <v>5.39</v>
      </c>
      <c r="H38" s="6">
        <f t="shared" si="2"/>
        <v>0</v>
      </c>
      <c r="I38" s="6"/>
      <c r="J38" s="6">
        <f t="shared" si="3"/>
        <v>5.39</v>
      </c>
      <c r="K38" s="6">
        <v>10.43</v>
      </c>
      <c r="L38" s="6">
        <f t="shared" si="4"/>
        <v>0</v>
      </c>
      <c r="M38" s="6"/>
      <c r="N38" s="6">
        <f t="shared" si="5"/>
        <v>10.43</v>
      </c>
      <c r="O38" s="6">
        <v>19.670843431744629</v>
      </c>
      <c r="P38" s="6">
        <f t="shared" si="6"/>
        <v>13.189999999999998</v>
      </c>
      <c r="Q38" s="6"/>
      <c r="R38" s="6">
        <f t="shared" si="7"/>
        <v>6.4808434317446313</v>
      </c>
      <c r="U38" t="s">
        <v>111</v>
      </c>
      <c r="V38" t="s">
        <v>115</v>
      </c>
    </row>
    <row r="39" spans="1:22" x14ac:dyDescent="0.25">
      <c r="A39" s="5" t="s">
        <v>43</v>
      </c>
      <c r="B39" s="6">
        <v>122.07</v>
      </c>
      <c r="C39" s="6">
        <v>18.11</v>
      </c>
      <c r="D39" s="6">
        <f t="shared" si="0"/>
        <v>12.069999999999993</v>
      </c>
      <c r="E39" s="6"/>
      <c r="F39" s="6">
        <f t="shared" si="1"/>
        <v>6.0400000000000063</v>
      </c>
      <c r="G39" s="6">
        <v>5.42</v>
      </c>
      <c r="H39" s="6">
        <f t="shared" si="2"/>
        <v>0</v>
      </c>
      <c r="I39" s="6"/>
      <c r="J39" s="6">
        <f t="shared" si="3"/>
        <v>5.42</v>
      </c>
      <c r="K39" s="6">
        <v>10.27</v>
      </c>
      <c r="L39" s="6">
        <f t="shared" si="4"/>
        <v>0</v>
      </c>
      <c r="M39" s="6"/>
      <c r="N39" s="6">
        <f t="shared" si="5"/>
        <v>10.27</v>
      </c>
      <c r="O39" s="6">
        <v>19.460133564281264</v>
      </c>
      <c r="P39" s="6">
        <f t="shared" si="6"/>
        <v>12.930000000000007</v>
      </c>
      <c r="Q39" s="6"/>
      <c r="R39" s="6">
        <f t="shared" si="7"/>
        <v>6.5301335642812575</v>
      </c>
      <c r="T39">
        <v>3</v>
      </c>
      <c r="U39" t="s">
        <v>108</v>
      </c>
      <c r="V39" t="s">
        <v>116</v>
      </c>
    </row>
    <row r="40" spans="1:22" x14ac:dyDescent="0.25">
      <c r="A40" s="5" t="s">
        <v>44</v>
      </c>
      <c r="B40" s="6">
        <v>125.82</v>
      </c>
      <c r="C40" s="6">
        <v>21.07</v>
      </c>
      <c r="D40" s="6">
        <f t="shared" si="0"/>
        <v>15.819999999999993</v>
      </c>
      <c r="E40" s="6"/>
      <c r="F40" s="6">
        <f t="shared" si="1"/>
        <v>5.2500000000000071</v>
      </c>
      <c r="G40" s="6">
        <v>6.98</v>
      </c>
      <c r="H40" s="6">
        <f t="shared" si="2"/>
        <v>0</v>
      </c>
      <c r="I40" s="6"/>
      <c r="J40" s="6">
        <f t="shared" si="3"/>
        <v>6.98</v>
      </c>
      <c r="K40" s="6">
        <v>9.0299999999999994</v>
      </c>
      <c r="L40" s="6">
        <f t="shared" si="4"/>
        <v>0</v>
      </c>
      <c r="M40" s="6"/>
      <c r="N40" s="6">
        <f t="shared" si="5"/>
        <v>9.0299999999999994</v>
      </c>
      <c r="O40" s="6">
        <v>17.4954327207207</v>
      </c>
      <c r="P40" s="6">
        <f t="shared" si="6"/>
        <v>9.1800000000000068</v>
      </c>
      <c r="Q40" s="6"/>
      <c r="R40" s="6">
        <f t="shared" si="7"/>
        <v>8.3154327207206933</v>
      </c>
      <c r="U40" t="s">
        <v>109</v>
      </c>
      <c r="V40" t="s">
        <v>117</v>
      </c>
    </row>
    <row r="41" spans="1:22" x14ac:dyDescent="0.25">
      <c r="A41" s="5" t="s">
        <v>45</v>
      </c>
      <c r="B41" s="6">
        <v>126.15</v>
      </c>
      <c r="C41" s="6">
        <v>21.36</v>
      </c>
      <c r="D41" s="6">
        <f t="shared" si="0"/>
        <v>16.150000000000006</v>
      </c>
      <c r="E41" s="6"/>
      <c r="F41" s="6">
        <f t="shared" si="1"/>
        <v>5.2099999999999937</v>
      </c>
      <c r="G41" s="6">
        <v>7.15</v>
      </c>
      <c r="H41" s="6">
        <f t="shared" si="2"/>
        <v>0</v>
      </c>
      <c r="I41" s="6"/>
      <c r="J41" s="6">
        <f t="shared" si="3"/>
        <v>7.15</v>
      </c>
      <c r="K41" s="6">
        <v>8.9600000000000009</v>
      </c>
      <c r="L41" s="6">
        <f t="shared" si="4"/>
        <v>0</v>
      </c>
      <c r="M41" s="6"/>
      <c r="N41" s="6">
        <f t="shared" si="5"/>
        <v>8.9600000000000009</v>
      </c>
      <c r="O41" s="6">
        <v>17.360316521799916</v>
      </c>
      <c r="P41" s="6">
        <f t="shared" si="6"/>
        <v>8.8499999999999943</v>
      </c>
      <c r="Q41" s="6"/>
      <c r="R41" s="6">
        <f t="shared" si="7"/>
        <v>8.5103165217999219</v>
      </c>
      <c r="U41" t="s">
        <v>110</v>
      </c>
      <c r="V41" t="s">
        <v>119</v>
      </c>
    </row>
    <row r="42" spans="1:22" x14ac:dyDescent="0.25">
      <c r="A42" s="5" t="s">
        <v>46</v>
      </c>
      <c r="B42" s="6">
        <v>123.4</v>
      </c>
      <c r="C42" s="6">
        <v>19.29</v>
      </c>
      <c r="D42" s="6">
        <f t="shared" si="0"/>
        <v>13.400000000000006</v>
      </c>
      <c r="E42" s="6"/>
      <c r="F42" s="6">
        <f t="shared" si="1"/>
        <v>5.8899999999999935</v>
      </c>
      <c r="G42" s="6">
        <v>6.11</v>
      </c>
      <c r="H42" s="6">
        <f t="shared" si="2"/>
        <v>0</v>
      </c>
      <c r="I42" s="6"/>
      <c r="J42" s="6">
        <f t="shared" si="3"/>
        <v>6.11</v>
      </c>
      <c r="K42" s="6">
        <v>9.99</v>
      </c>
      <c r="L42" s="6">
        <f t="shared" si="4"/>
        <v>0</v>
      </c>
      <c r="M42" s="6"/>
      <c r="N42" s="6">
        <f t="shared" si="5"/>
        <v>9.99</v>
      </c>
      <c r="O42" s="6">
        <v>18.917209098083845</v>
      </c>
      <c r="P42" s="6">
        <f t="shared" si="6"/>
        <v>11.599999999999994</v>
      </c>
      <c r="Q42" s="6"/>
      <c r="R42" s="6">
        <f t="shared" si="7"/>
        <v>7.3172090980838504</v>
      </c>
      <c r="U42" t="s">
        <v>111</v>
      </c>
      <c r="V42" t="s">
        <v>118</v>
      </c>
    </row>
    <row r="43" spans="1:22" x14ac:dyDescent="0.25">
      <c r="A43" s="5" t="s">
        <v>47</v>
      </c>
      <c r="B43" s="6">
        <v>121.06</v>
      </c>
      <c r="C43" s="6">
        <v>17.32</v>
      </c>
      <c r="D43" s="6">
        <f t="shared" si="0"/>
        <v>11.060000000000002</v>
      </c>
      <c r="E43" s="6"/>
      <c r="F43" s="6">
        <f t="shared" si="1"/>
        <v>6.259999999999998</v>
      </c>
      <c r="G43" s="6">
        <v>5.03</v>
      </c>
      <c r="H43" s="6">
        <f t="shared" si="2"/>
        <v>0</v>
      </c>
      <c r="I43" s="6"/>
      <c r="J43" s="6">
        <f t="shared" si="3"/>
        <v>5.03</v>
      </c>
      <c r="K43" s="6">
        <v>10.63</v>
      </c>
      <c r="L43" s="6">
        <f t="shared" si="4"/>
        <v>0</v>
      </c>
      <c r="M43" s="6"/>
      <c r="N43" s="6">
        <f t="shared" si="5"/>
        <v>10.63</v>
      </c>
      <c r="O43" s="6">
        <v>20.029569672526904</v>
      </c>
      <c r="P43" s="6">
        <f t="shared" si="6"/>
        <v>13.939999999999998</v>
      </c>
      <c r="Q43" s="6"/>
      <c r="R43" s="6">
        <f t="shared" si="7"/>
        <v>6.0895696725269062</v>
      </c>
      <c r="T43">
        <v>4</v>
      </c>
      <c r="U43" t="s">
        <v>120</v>
      </c>
    </row>
    <row r="44" spans="1:22" x14ac:dyDescent="0.25">
      <c r="A44" s="5" t="s">
        <v>48</v>
      </c>
      <c r="B44" s="6">
        <v>125.18</v>
      </c>
      <c r="C44" s="6">
        <v>20.239999999999998</v>
      </c>
      <c r="D44" s="6">
        <f t="shared" si="0"/>
        <v>15.180000000000007</v>
      </c>
      <c r="E44" s="6"/>
      <c r="F44" s="6">
        <f t="shared" si="1"/>
        <v>5.0599999999999916</v>
      </c>
      <c r="G44" s="6">
        <v>6.33</v>
      </c>
      <c r="H44" s="6">
        <f t="shared" si="2"/>
        <v>0</v>
      </c>
      <c r="I44" s="6"/>
      <c r="J44" s="6">
        <f t="shared" si="3"/>
        <v>6.33</v>
      </c>
      <c r="K44" s="6">
        <v>8.8699999999999992</v>
      </c>
      <c r="L44" s="6">
        <f t="shared" si="4"/>
        <v>0</v>
      </c>
      <c r="M44" s="6"/>
      <c r="N44" s="6">
        <f t="shared" si="5"/>
        <v>8.8699999999999992</v>
      </c>
      <c r="O44" s="6">
        <v>17.446934790459935</v>
      </c>
      <c r="P44" s="6">
        <f t="shared" si="6"/>
        <v>9.8199999999999932</v>
      </c>
      <c r="Q44" s="6"/>
      <c r="R44" s="6">
        <f t="shared" si="7"/>
        <v>7.6269347904599414</v>
      </c>
      <c r="T44">
        <v>5</v>
      </c>
      <c r="U44" t="s">
        <v>108</v>
      </c>
      <c r="V44" t="s">
        <v>122</v>
      </c>
    </row>
    <row r="45" spans="1:22" x14ac:dyDescent="0.25">
      <c r="A45" s="5" t="s">
        <v>49</v>
      </c>
      <c r="B45" s="6">
        <v>126.15</v>
      </c>
      <c r="C45" s="6">
        <v>21.05</v>
      </c>
      <c r="D45" s="6">
        <f t="shared" si="0"/>
        <v>16.150000000000006</v>
      </c>
      <c r="E45" s="6"/>
      <c r="F45" s="6">
        <f t="shared" si="1"/>
        <v>4.899999999999995</v>
      </c>
      <c r="G45" s="6">
        <v>6.77</v>
      </c>
      <c r="H45" s="6">
        <f t="shared" si="2"/>
        <v>0</v>
      </c>
      <c r="I45" s="6"/>
      <c r="J45" s="6">
        <f t="shared" si="3"/>
        <v>6.77</v>
      </c>
      <c r="K45" s="6">
        <v>8.59</v>
      </c>
      <c r="L45" s="6">
        <f t="shared" si="4"/>
        <v>0</v>
      </c>
      <c r="M45" s="6"/>
      <c r="N45" s="6">
        <f t="shared" si="5"/>
        <v>8.59</v>
      </c>
      <c r="O45" s="6">
        <v>16.981637777775802</v>
      </c>
      <c r="P45" s="6">
        <f t="shared" si="6"/>
        <v>8.8499999999999943</v>
      </c>
      <c r="Q45" s="6"/>
      <c r="R45" s="6">
        <f t="shared" si="7"/>
        <v>8.1316377777758078</v>
      </c>
      <c r="U45" t="s">
        <v>109</v>
      </c>
      <c r="V45" t="s">
        <v>123</v>
      </c>
    </row>
    <row r="46" spans="1:22" x14ac:dyDescent="0.25">
      <c r="A46" s="5" t="s">
        <v>50</v>
      </c>
      <c r="B46" s="6">
        <v>124.26</v>
      </c>
      <c r="C46" s="6">
        <v>19.54</v>
      </c>
      <c r="D46" s="6">
        <f t="shared" si="0"/>
        <v>14.260000000000005</v>
      </c>
      <c r="E46" s="6"/>
      <c r="F46" s="6">
        <f t="shared" si="1"/>
        <v>5.279999999999994</v>
      </c>
      <c r="G46" s="6">
        <v>5.99</v>
      </c>
      <c r="H46" s="6">
        <f t="shared" si="2"/>
        <v>0</v>
      </c>
      <c r="I46" s="6"/>
      <c r="J46" s="6">
        <f t="shared" si="3"/>
        <v>5.99</v>
      </c>
      <c r="K46" s="6">
        <v>9.2100000000000009</v>
      </c>
      <c r="L46" s="6">
        <f t="shared" si="4"/>
        <v>0</v>
      </c>
      <c r="M46" s="6"/>
      <c r="N46" s="6">
        <f t="shared" si="5"/>
        <v>9.2100000000000009</v>
      </c>
      <c r="O46" s="6">
        <v>17.978290758420812</v>
      </c>
      <c r="P46" s="6">
        <f t="shared" si="6"/>
        <v>10.739999999999995</v>
      </c>
      <c r="Q46" s="6"/>
      <c r="R46" s="6">
        <f t="shared" si="7"/>
        <v>7.2382907584208169</v>
      </c>
      <c r="U46" t="s">
        <v>110</v>
      </c>
      <c r="V46" t="s">
        <v>125</v>
      </c>
    </row>
    <row r="47" spans="1:22" x14ac:dyDescent="0.25">
      <c r="A47" s="5" t="s">
        <v>51</v>
      </c>
      <c r="B47" s="6">
        <v>126.12</v>
      </c>
      <c r="C47" s="6">
        <v>20.82</v>
      </c>
      <c r="D47" s="6">
        <f t="shared" si="0"/>
        <v>16.120000000000005</v>
      </c>
      <c r="E47" s="6"/>
      <c r="F47" s="6">
        <f t="shared" si="1"/>
        <v>4.6999999999999957</v>
      </c>
      <c r="G47" s="6">
        <v>6.52</v>
      </c>
      <c r="H47" s="6">
        <f t="shared" si="2"/>
        <v>0</v>
      </c>
      <c r="I47" s="6"/>
      <c r="J47" s="6">
        <f t="shared" si="3"/>
        <v>6.52</v>
      </c>
      <c r="K47" s="6">
        <v>8.3699999999999992</v>
      </c>
      <c r="L47" s="6">
        <f t="shared" si="4"/>
        <v>0</v>
      </c>
      <c r="M47" s="6"/>
      <c r="N47" s="6">
        <f t="shared" si="5"/>
        <v>8.3699999999999992</v>
      </c>
      <c r="O47" s="6">
        <v>16.754038166742816</v>
      </c>
      <c r="P47" s="6">
        <f t="shared" si="6"/>
        <v>8.8799999999999955</v>
      </c>
      <c r="Q47" s="6"/>
      <c r="R47" s="6">
        <f t="shared" si="7"/>
        <v>7.874038166742821</v>
      </c>
      <c r="U47" t="s">
        <v>111</v>
      </c>
      <c r="V47" t="s">
        <v>124</v>
      </c>
    </row>
    <row r="48" spans="1:22" x14ac:dyDescent="0.25">
      <c r="A48" s="5" t="s">
        <v>52</v>
      </c>
      <c r="B48" s="6">
        <v>128.65</v>
      </c>
      <c r="C48" s="6">
        <v>22.64</v>
      </c>
      <c r="D48" s="6">
        <f t="shared" si="0"/>
        <v>18.650000000000006</v>
      </c>
      <c r="E48" s="6"/>
      <c r="F48" s="6">
        <f t="shared" si="1"/>
        <v>3.9899999999999949</v>
      </c>
      <c r="G48" s="6">
        <v>7.3</v>
      </c>
      <c r="H48" s="6">
        <f t="shared" si="2"/>
        <v>0</v>
      </c>
      <c r="I48" s="6"/>
      <c r="J48" s="6">
        <f t="shared" si="3"/>
        <v>7.3</v>
      </c>
      <c r="K48" s="6">
        <v>7.3</v>
      </c>
      <c r="L48" s="6">
        <f t="shared" si="4"/>
        <v>0</v>
      </c>
      <c r="M48" s="6"/>
      <c r="N48" s="6">
        <f t="shared" si="5"/>
        <v>7.3</v>
      </c>
      <c r="O48" s="6">
        <v>15.158762983111842</v>
      </c>
      <c r="P48" s="6">
        <f t="shared" si="6"/>
        <v>6.3499999999999943</v>
      </c>
      <c r="Q48" s="6"/>
      <c r="R48" s="6">
        <f t="shared" si="7"/>
        <v>8.8087629831118477</v>
      </c>
    </row>
    <row r="49" spans="1:18" x14ac:dyDescent="0.25">
      <c r="A49" s="5" t="s">
        <v>53</v>
      </c>
      <c r="B49" s="6">
        <v>131.49</v>
      </c>
      <c r="C49" s="6">
        <v>24.81</v>
      </c>
      <c r="D49" s="6">
        <f t="shared" si="0"/>
        <v>21.490000000000009</v>
      </c>
      <c r="E49" s="6"/>
      <c r="F49" s="6">
        <f t="shared" si="1"/>
        <v>3.3199999999999896</v>
      </c>
      <c r="G49" s="6">
        <v>8.32</v>
      </c>
      <c r="H49" s="6">
        <f t="shared" si="2"/>
        <v>0</v>
      </c>
      <c r="I49" s="6"/>
      <c r="J49" s="6">
        <f t="shared" si="3"/>
        <v>8.32</v>
      </c>
      <c r="K49" s="6">
        <v>6.25</v>
      </c>
      <c r="L49" s="6">
        <f t="shared" si="4"/>
        <v>0</v>
      </c>
      <c r="M49" s="6"/>
      <c r="N49" s="6">
        <f t="shared" si="5"/>
        <v>6.25</v>
      </c>
      <c r="O49" s="6">
        <v>13.516391504661001</v>
      </c>
      <c r="P49" s="6">
        <f t="shared" si="6"/>
        <v>3.5099999999999909</v>
      </c>
      <c r="Q49" s="6"/>
      <c r="R49" s="6">
        <f t="shared" si="7"/>
        <v>10.006391504661011</v>
      </c>
    </row>
    <row r="50" spans="1:18" x14ac:dyDescent="0.25">
      <c r="A50" s="5" t="s">
        <v>54</v>
      </c>
      <c r="B50" s="6">
        <v>131.01</v>
      </c>
      <c r="C50" s="6">
        <v>24.57</v>
      </c>
      <c r="D50" s="6">
        <f t="shared" si="0"/>
        <v>21.009999999999991</v>
      </c>
      <c r="E50" s="6"/>
      <c r="F50" s="6">
        <f t="shared" si="1"/>
        <v>3.5600000000000094</v>
      </c>
      <c r="G50" s="6">
        <v>8.33</v>
      </c>
      <c r="H50" s="6">
        <f t="shared" si="2"/>
        <v>0</v>
      </c>
      <c r="I50" s="6"/>
      <c r="J50" s="6">
        <f t="shared" si="3"/>
        <v>8.33</v>
      </c>
      <c r="K50" s="6">
        <v>6.58</v>
      </c>
      <c r="L50" s="6">
        <f t="shared" si="4"/>
        <v>0</v>
      </c>
      <c r="M50" s="6"/>
      <c r="N50" s="6">
        <f t="shared" si="5"/>
        <v>6.58</v>
      </c>
      <c r="O50" s="6">
        <v>13.977662429715295</v>
      </c>
      <c r="P50" s="6">
        <f t="shared" si="6"/>
        <v>3.9900000000000091</v>
      </c>
      <c r="Q50" s="6"/>
      <c r="R50" s="6">
        <f t="shared" si="7"/>
        <v>9.9876624297152858</v>
      </c>
    </row>
    <row r="51" spans="1:18" x14ac:dyDescent="0.25">
      <c r="A51" s="5" t="s">
        <v>55</v>
      </c>
      <c r="B51" s="6">
        <v>131.63</v>
      </c>
      <c r="C51" s="6">
        <v>25</v>
      </c>
      <c r="D51" s="6">
        <f t="shared" si="0"/>
        <v>21.629999999999995</v>
      </c>
      <c r="E51" s="6"/>
      <c r="F51" s="6">
        <f t="shared" si="1"/>
        <v>3.3700000000000045</v>
      </c>
      <c r="G51" s="6">
        <v>8.49</v>
      </c>
      <c r="H51" s="6">
        <f t="shared" si="2"/>
        <v>0</v>
      </c>
      <c r="I51" s="6"/>
      <c r="J51" s="6">
        <f t="shared" si="3"/>
        <v>8.49</v>
      </c>
      <c r="K51" s="6">
        <v>6.3</v>
      </c>
      <c r="L51" s="6">
        <f t="shared" si="4"/>
        <v>0</v>
      </c>
      <c r="M51" s="6"/>
      <c r="N51" s="6">
        <f t="shared" si="5"/>
        <v>6.3</v>
      </c>
      <c r="O51" s="6">
        <v>13.558717643026483</v>
      </c>
      <c r="P51" s="6">
        <f t="shared" si="6"/>
        <v>3.3700000000000045</v>
      </c>
      <c r="Q51" s="6"/>
      <c r="R51" s="6">
        <f t="shared" si="7"/>
        <v>10.188717643026479</v>
      </c>
    </row>
    <row r="52" spans="1:18" x14ac:dyDescent="0.25">
      <c r="A52" s="5" t="s">
        <v>56</v>
      </c>
      <c r="B52" s="6">
        <v>133.78</v>
      </c>
      <c r="C52" s="6">
        <v>26.79</v>
      </c>
      <c r="D52" s="6">
        <f t="shared" si="0"/>
        <v>23.78</v>
      </c>
      <c r="E52" s="6"/>
      <c r="F52" s="6">
        <f t="shared" si="1"/>
        <v>3.009999999999998</v>
      </c>
      <c r="G52" s="6">
        <v>9.4700000000000006</v>
      </c>
      <c r="H52" s="6">
        <f t="shared" si="2"/>
        <v>0</v>
      </c>
      <c r="I52" s="6"/>
      <c r="J52" s="6">
        <f t="shared" si="3"/>
        <v>9.4700000000000006</v>
      </c>
      <c r="K52" s="6">
        <v>5.7</v>
      </c>
      <c r="L52" s="6">
        <f t="shared" si="4"/>
        <v>0</v>
      </c>
      <c r="M52" s="6"/>
      <c r="N52" s="6">
        <f t="shared" si="5"/>
        <v>5.7</v>
      </c>
      <c r="O52" s="6">
        <v>12.530706860833213</v>
      </c>
      <c r="P52" s="6">
        <f t="shared" si="6"/>
        <v>1.2199999999999989</v>
      </c>
      <c r="Q52" s="6"/>
      <c r="R52" s="6">
        <f t="shared" si="7"/>
        <v>11.310706860833214</v>
      </c>
    </row>
    <row r="53" spans="1:18" x14ac:dyDescent="0.25">
      <c r="A53" s="5" t="s">
        <v>57</v>
      </c>
      <c r="B53" s="6">
        <v>133.61000000000001</v>
      </c>
      <c r="C53" s="6">
        <v>26.7</v>
      </c>
      <c r="D53" s="6">
        <f t="shared" si="0"/>
        <v>23.610000000000014</v>
      </c>
      <c r="E53" s="6"/>
      <c r="F53" s="6">
        <f t="shared" si="1"/>
        <v>3.0899999999999856</v>
      </c>
      <c r="G53" s="6">
        <v>9.48</v>
      </c>
      <c r="H53" s="6">
        <f t="shared" si="2"/>
        <v>0</v>
      </c>
      <c r="I53" s="6"/>
      <c r="J53" s="6">
        <f t="shared" si="3"/>
        <v>9.48</v>
      </c>
      <c r="K53" s="6">
        <v>5.82</v>
      </c>
      <c r="L53" s="6">
        <f t="shared" si="4"/>
        <v>0</v>
      </c>
      <c r="M53" s="6"/>
      <c r="N53" s="6">
        <f t="shared" si="5"/>
        <v>5.82</v>
      </c>
      <c r="O53" s="6">
        <v>12.701979236001421</v>
      </c>
      <c r="P53" s="6">
        <f t="shared" si="6"/>
        <v>1.3899999999999864</v>
      </c>
      <c r="Q53" s="6"/>
      <c r="R53" s="6">
        <f t="shared" si="7"/>
        <v>11.311979236001434</v>
      </c>
    </row>
    <row r="54" spans="1:18" x14ac:dyDescent="0.25">
      <c r="A54" s="5" t="s">
        <v>58</v>
      </c>
      <c r="B54" s="6">
        <v>132.96</v>
      </c>
      <c r="C54" s="6">
        <v>26.21</v>
      </c>
      <c r="D54" s="6">
        <f t="shared" si="0"/>
        <v>22.960000000000008</v>
      </c>
      <c r="E54" s="6"/>
      <c r="F54" s="6">
        <f t="shared" si="1"/>
        <v>3.2499999999999929</v>
      </c>
      <c r="G54" s="6">
        <v>9.27</v>
      </c>
      <c r="H54" s="6">
        <f t="shared" si="2"/>
        <v>0</v>
      </c>
      <c r="I54" s="6"/>
      <c r="J54" s="6">
        <f t="shared" si="3"/>
        <v>9.27</v>
      </c>
      <c r="K54" s="6">
        <v>6.08</v>
      </c>
      <c r="L54" s="6">
        <f t="shared" si="4"/>
        <v>0</v>
      </c>
      <c r="M54" s="6"/>
      <c r="N54" s="6">
        <f t="shared" si="5"/>
        <v>6.08</v>
      </c>
      <c r="O54" s="6">
        <v>13.104289910229284</v>
      </c>
      <c r="P54" s="6">
        <f t="shared" si="6"/>
        <v>2.039999999999992</v>
      </c>
      <c r="Q54" s="6"/>
      <c r="R54" s="6">
        <f t="shared" si="7"/>
        <v>11.064289910229292</v>
      </c>
    </row>
    <row r="55" spans="1:18" x14ac:dyDescent="0.25">
      <c r="A55" s="5" t="s">
        <v>59</v>
      </c>
      <c r="B55" s="6">
        <v>135.76</v>
      </c>
      <c r="C55" s="6">
        <v>28.32</v>
      </c>
      <c r="D55" s="6">
        <f t="shared" si="0"/>
        <v>25.759999999999991</v>
      </c>
      <c r="E55" s="6"/>
      <c r="F55" s="6">
        <f t="shared" si="1"/>
        <v>2.5600000000000094</v>
      </c>
      <c r="G55" s="6">
        <v>10.17</v>
      </c>
      <c r="H55" s="6">
        <f t="shared" si="2"/>
        <v>0</v>
      </c>
      <c r="I55" s="6"/>
      <c r="J55" s="6">
        <f t="shared" si="3"/>
        <v>10.17</v>
      </c>
      <c r="K55" s="6">
        <v>4.9800000000000004</v>
      </c>
      <c r="L55" s="6">
        <f t="shared" si="4"/>
        <v>0</v>
      </c>
      <c r="M55" s="6"/>
      <c r="N55" s="6">
        <f t="shared" si="5"/>
        <v>4.9800000000000004</v>
      </c>
      <c r="O55" s="6">
        <v>11.388156309139305</v>
      </c>
      <c r="P55" s="6">
        <f t="shared" si="6"/>
        <v>0</v>
      </c>
      <c r="Q55" s="6"/>
      <c r="R55" s="6">
        <f t="shared" si="7"/>
        <v>11.388156309139305</v>
      </c>
    </row>
    <row r="56" spans="1:18" x14ac:dyDescent="0.25">
      <c r="A56" s="5" t="s">
        <v>60</v>
      </c>
      <c r="B56" s="6">
        <v>134.87</v>
      </c>
      <c r="C56" s="6">
        <v>27.51</v>
      </c>
      <c r="D56" s="6">
        <f t="shared" si="0"/>
        <v>24.870000000000005</v>
      </c>
      <c r="E56" s="6"/>
      <c r="F56" s="6">
        <f t="shared" si="1"/>
        <v>2.639999999999997</v>
      </c>
      <c r="G56" s="6">
        <v>9.65</v>
      </c>
      <c r="H56" s="6">
        <f t="shared" si="2"/>
        <v>0</v>
      </c>
      <c r="I56" s="6"/>
      <c r="J56" s="6">
        <f t="shared" si="3"/>
        <v>9.65</v>
      </c>
      <c r="K56" s="6">
        <v>5.14</v>
      </c>
      <c r="L56" s="6">
        <f t="shared" si="4"/>
        <v>0</v>
      </c>
      <c r="M56" s="6"/>
      <c r="N56" s="6">
        <f t="shared" si="5"/>
        <v>5.14</v>
      </c>
      <c r="O56" s="6">
        <v>11.707280674927873</v>
      </c>
      <c r="P56" s="6">
        <f t="shared" si="6"/>
        <v>0.12999999999999545</v>
      </c>
      <c r="Q56" s="6"/>
      <c r="R56" s="6">
        <f t="shared" si="7"/>
        <v>11.577280674927877</v>
      </c>
    </row>
    <row r="57" spans="1:18" x14ac:dyDescent="0.25">
      <c r="A57" s="5" t="s">
        <v>61</v>
      </c>
      <c r="B57" s="6">
        <v>135.80000000000001</v>
      </c>
      <c r="C57" s="6">
        <v>28.36</v>
      </c>
      <c r="D57" s="6">
        <f t="shared" si="0"/>
        <v>25.800000000000011</v>
      </c>
      <c r="E57" s="6"/>
      <c r="F57" s="6">
        <f t="shared" si="1"/>
        <v>2.5599999999999881</v>
      </c>
      <c r="G57" s="6">
        <v>10.199999999999999</v>
      </c>
      <c r="H57" s="6">
        <f t="shared" si="2"/>
        <v>0</v>
      </c>
      <c r="I57" s="6"/>
      <c r="J57" s="6">
        <f t="shared" si="3"/>
        <v>10.199999999999999</v>
      </c>
      <c r="K57" s="6">
        <v>4.99</v>
      </c>
      <c r="L57" s="6">
        <f t="shared" si="4"/>
        <v>0</v>
      </c>
      <c r="M57" s="6"/>
      <c r="N57" s="6">
        <f t="shared" si="5"/>
        <v>4.99</v>
      </c>
      <c r="O57" s="6">
        <v>11.390839277825762</v>
      </c>
      <c r="P57" s="6">
        <f t="shared" si="6"/>
        <v>0</v>
      </c>
      <c r="Q57" s="6"/>
      <c r="R57" s="6">
        <f t="shared" si="7"/>
        <v>11.390839277825762</v>
      </c>
    </row>
    <row r="58" spans="1:18" x14ac:dyDescent="0.25">
      <c r="A58" s="5" t="s">
        <v>62</v>
      </c>
      <c r="B58" s="6">
        <v>137.87</v>
      </c>
      <c r="C58" s="6">
        <v>30.13</v>
      </c>
      <c r="D58" s="6">
        <f t="shared" si="0"/>
        <v>27.870000000000005</v>
      </c>
      <c r="E58" s="6"/>
      <c r="F58" s="6">
        <f t="shared" si="1"/>
        <v>2.2599999999999945</v>
      </c>
      <c r="G58" s="6">
        <v>11.2</v>
      </c>
      <c r="H58" s="6">
        <f t="shared" si="2"/>
        <v>0</v>
      </c>
      <c r="I58" s="6"/>
      <c r="J58" s="6">
        <f t="shared" si="3"/>
        <v>11.2</v>
      </c>
      <c r="K58" s="6">
        <v>4.46</v>
      </c>
      <c r="L58" s="6">
        <f t="shared" si="4"/>
        <v>0</v>
      </c>
      <c r="M58" s="6"/>
      <c r="N58" s="6">
        <f t="shared" si="5"/>
        <v>4.46</v>
      </c>
      <c r="O58" s="6">
        <v>10.462631609386619</v>
      </c>
      <c r="P58" s="6">
        <f t="shared" si="6"/>
        <v>0</v>
      </c>
      <c r="Q58" s="6"/>
      <c r="R58" s="6">
        <f t="shared" si="7"/>
        <v>10.462631609386619</v>
      </c>
    </row>
    <row r="59" spans="1:18" x14ac:dyDescent="0.25">
      <c r="A59" s="5" t="s">
        <v>63</v>
      </c>
      <c r="B59" s="6">
        <v>136.36000000000001</v>
      </c>
      <c r="C59" s="6">
        <v>28.7</v>
      </c>
      <c r="D59" s="6">
        <f t="shared" si="0"/>
        <v>26.360000000000014</v>
      </c>
      <c r="E59" s="6"/>
      <c r="F59" s="6">
        <f t="shared" si="1"/>
        <v>2.3399999999999856</v>
      </c>
      <c r="G59" s="6">
        <v>10.220000000000001</v>
      </c>
      <c r="H59" s="6">
        <f t="shared" si="2"/>
        <v>0</v>
      </c>
      <c r="I59" s="6"/>
      <c r="J59" s="6">
        <f t="shared" si="3"/>
        <v>10.220000000000001</v>
      </c>
      <c r="K59" s="6">
        <v>4.6500000000000004</v>
      </c>
      <c r="L59" s="6">
        <f t="shared" si="4"/>
        <v>0</v>
      </c>
      <c r="M59" s="6"/>
      <c r="N59" s="6">
        <f t="shared" si="5"/>
        <v>4.6500000000000004</v>
      </c>
      <c r="O59" s="6">
        <v>10.897637928442222</v>
      </c>
      <c r="P59" s="6">
        <f t="shared" si="6"/>
        <v>0</v>
      </c>
      <c r="Q59" s="6"/>
      <c r="R59" s="6">
        <f t="shared" si="7"/>
        <v>10.897637928442222</v>
      </c>
    </row>
    <row r="60" spans="1:18" x14ac:dyDescent="0.25">
      <c r="A60" s="5" t="s">
        <v>64</v>
      </c>
      <c r="B60" s="6">
        <v>139.13</v>
      </c>
      <c r="C60" s="6">
        <v>31.08</v>
      </c>
      <c r="D60" s="6">
        <f t="shared" si="0"/>
        <v>29.129999999999995</v>
      </c>
      <c r="E60" s="6"/>
      <c r="F60" s="6">
        <f t="shared" si="1"/>
        <v>1.9500000000000028</v>
      </c>
      <c r="G60" s="6">
        <v>11.56</v>
      </c>
      <c r="H60" s="6">
        <f t="shared" si="2"/>
        <v>0</v>
      </c>
      <c r="I60" s="6"/>
      <c r="J60" s="6">
        <f t="shared" si="3"/>
        <v>11.56</v>
      </c>
      <c r="K60" s="6">
        <v>3.96</v>
      </c>
      <c r="L60" s="6">
        <f t="shared" si="4"/>
        <v>0</v>
      </c>
      <c r="M60" s="6"/>
      <c r="N60" s="6">
        <f t="shared" si="5"/>
        <v>3.96</v>
      </c>
      <c r="O60" s="6">
        <v>9.6545377793915961</v>
      </c>
      <c r="P60" s="6">
        <f t="shared" si="6"/>
        <v>0</v>
      </c>
      <c r="Q60" s="6"/>
      <c r="R60" s="6">
        <f t="shared" si="7"/>
        <v>9.6545377793915961</v>
      </c>
    </row>
    <row r="61" spans="1:18" x14ac:dyDescent="0.25">
      <c r="A61" s="5" t="s">
        <v>65</v>
      </c>
      <c r="B61" s="6">
        <v>144.47999999999999</v>
      </c>
      <c r="C61" s="6">
        <v>35.880000000000003</v>
      </c>
      <c r="D61" s="6">
        <f t="shared" si="0"/>
        <v>34.47999999999999</v>
      </c>
      <c r="E61" s="6"/>
      <c r="F61" s="6">
        <f t="shared" si="1"/>
        <v>1.4000000000000128</v>
      </c>
      <c r="G61" s="6">
        <v>14.53</v>
      </c>
      <c r="H61" s="6">
        <f t="shared" si="2"/>
        <v>4.4799999999999898</v>
      </c>
      <c r="I61" s="6"/>
      <c r="J61" s="6">
        <f t="shared" si="3"/>
        <v>10.05000000000001</v>
      </c>
      <c r="K61" s="6">
        <v>2.92</v>
      </c>
      <c r="L61" s="6">
        <f t="shared" si="4"/>
        <v>0</v>
      </c>
      <c r="M61" s="6"/>
      <c r="N61" s="6">
        <f t="shared" si="5"/>
        <v>2.92</v>
      </c>
      <c r="O61" s="6">
        <v>7.6261729211748701</v>
      </c>
      <c r="P61" s="6">
        <f t="shared" si="6"/>
        <v>0</v>
      </c>
      <c r="Q61" s="6"/>
      <c r="R61" s="6">
        <f t="shared" si="7"/>
        <v>7.6261729211748701</v>
      </c>
    </row>
    <row r="62" spans="1:18" x14ac:dyDescent="0.25">
      <c r="A62" s="5" t="s">
        <v>66</v>
      </c>
      <c r="B62" s="6">
        <v>149.26</v>
      </c>
      <c r="C62" s="6">
        <v>40.36</v>
      </c>
      <c r="D62" s="6">
        <f t="shared" si="0"/>
        <v>39.259999999999991</v>
      </c>
      <c r="E62" s="6"/>
      <c r="F62" s="6">
        <f t="shared" si="1"/>
        <v>1.1000000000000085</v>
      </c>
      <c r="G62" s="6">
        <v>17.68</v>
      </c>
      <c r="H62" s="6">
        <f t="shared" si="2"/>
        <v>9.2599999999999909</v>
      </c>
      <c r="I62" s="6"/>
      <c r="J62" s="6">
        <f t="shared" si="3"/>
        <v>8.4200000000000088</v>
      </c>
      <c r="K62" s="6">
        <v>2.2999999999999998</v>
      </c>
      <c r="L62" s="6">
        <f t="shared" si="4"/>
        <v>0</v>
      </c>
      <c r="M62" s="6"/>
      <c r="N62" s="6">
        <f t="shared" si="5"/>
        <v>2.2999999999999998</v>
      </c>
      <c r="O62" s="6">
        <v>6.2883522142696506</v>
      </c>
      <c r="P62" s="6">
        <f t="shared" si="6"/>
        <v>0</v>
      </c>
      <c r="Q62" s="6"/>
      <c r="R62" s="6">
        <f t="shared" si="7"/>
        <v>6.2883522142696506</v>
      </c>
    </row>
    <row r="63" spans="1:18" x14ac:dyDescent="0.25">
      <c r="A63" s="5" t="s">
        <v>67</v>
      </c>
      <c r="B63" s="6">
        <v>149.5</v>
      </c>
      <c r="C63" s="6">
        <v>40.659999999999997</v>
      </c>
      <c r="D63" s="6">
        <f t="shared" si="0"/>
        <v>39.5</v>
      </c>
      <c r="E63" s="6"/>
      <c r="F63" s="6">
        <f t="shared" si="1"/>
        <v>1.1599999999999966</v>
      </c>
      <c r="G63" s="6">
        <v>18.059999999999999</v>
      </c>
      <c r="H63" s="6">
        <f t="shared" si="2"/>
        <v>9.5</v>
      </c>
      <c r="I63" s="6"/>
      <c r="J63" s="6">
        <f t="shared" si="3"/>
        <v>8.5599999999999987</v>
      </c>
      <c r="K63" s="6">
        <v>2.4</v>
      </c>
      <c r="L63" s="6">
        <f t="shared" si="4"/>
        <v>0</v>
      </c>
      <c r="M63" s="6"/>
      <c r="N63" s="6">
        <f t="shared" si="5"/>
        <v>2.4</v>
      </c>
      <c r="O63" s="6">
        <v>6.424232681299884</v>
      </c>
      <c r="P63" s="6">
        <f t="shared" si="6"/>
        <v>0</v>
      </c>
      <c r="Q63" s="6"/>
      <c r="R63" s="6">
        <f t="shared" si="7"/>
        <v>6.424232681299884</v>
      </c>
    </row>
    <row r="64" spans="1:18" x14ac:dyDescent="0.25">
      <c r="A64" s="5" t="s">
        <v>68</v>
      </c>
      <c r="B64" s="6">
        <v>150.52000000000001</v>
      </c>
      <c r="C64" s="6">
        <v>41.56</v>
      </c>
      <c r="D64" s="6">
        <f t="shared" si="0"/>
        <v>40.52000000000001</v>
      </c>
      <c r="E64" s="6"/>
      <c r="F64" s="6">
        <f t="shared" si="1"/>
        <v>1.039999999999992</v>
      </c>
      <c r="G64" s="6">
        <v>18.579999999999998</v>
      </c>
      <c r="H64" s="6">
        <f>MAX($B64-140,0)</f>
        <v>10.52000000000001</v>
      </c>
      <c r="I64" s="6"/>
      <c r="J64" s="6">
        <f t="shared" si="3"/>
        <v>8.0599999999999881</v>
      </c>
      <c r="K64" s="6">
        <v>2.1800000000000002</v>
      </c>
      <c r="L64" s="6">
        <f>MAX(120-$B64,0)</f>
        <v>0</v>
      </c>
      <c r="M64" s="6"/>
      <c r="N64" s="6">
        <f t="shared" si="5"/>
        <v>2.1800000000000002</v>
      </c>
      <c r="O64" s="6">
        <v>6.0025210785316006</v>
      </c>
      <c r="P64" s="6">
        <f t="shared" si="6"/>
        <v>0</v>
      </c>
      <c r="Q64" s="6"/>
      <c r="R64" s="6">
        <f t="shared" si="7"/>
        <v>6.0025210785316006</v>
      </c>
    </row>
    <row r="65" spans="1:18" x14ac:dyDescent="0.25">
      <c r="A65" s="5" t="s">
        <v>69</v>
      </c>
      <c r="B65" s="6">
        <v>152.27000000000001</v>
      </c>
      <c r="C65" s="6">
        <v>43.21</v>
      </c>
      <c r="D65" s="6">
        <f t="shared" si="0"/>
        <v>42.27000000000001</v>
      </c>
      <c r="E65" s="6"/>
      <c r="F65" s="6">
        <f t="shared" si="1"/>
        <v>0.93999999999999062</v>
      </c>
      <c r="G65" s="6">
        <v>19.760000000000002</v>
      </c>
      <c r="H65" s="6">
        <f t="shared" si="2"/>
        <v>12.27000000000001</v>
      </c>
      <c r="I65" s="6"/>
      <c r="J65" s="6">
        <f t="shared" si="3"/>
        <v>7.4899999999999913</v>
      </c>
      <c r="K65" s="6">
        <v>1.97</v>
      </c>
      <c r="L65" s="6">
        <f t="shared" si="4"/>
        <v>0</v>
      </c>
      <c r="M65" s="6"/>
      <c r="N65" s="6">
        <f t="shared" si="5"/>
        <v>1.97</v>
      </c>
      <c r="O65" s="6">
        <v>5.5351673624898368</v>
      </c>
      <c r="P65" s="6">
        <f t="shared" si="6"/>
        <v>0</v>
      </c>
      <c r="Q65" s="6"/>
      <c r="R65" s="6">
        <f t="shared" si="7"/>
        <v>5.5351673624898368</v>
      </c>
    </row>
    <row r="66" spans="1:18" x14ac:dyDescent="0.25">
      <c r="A66" s="5" t="s">
        <v>70</v>
      </c>
      <c r="B66" s="6">
        <v>152.69999999999999</v>
      </c>
      <c r="C66" s="6">
        <v>43.59</v>
      </c>
      <c r="D66" s="6">
        <f t="shared" si="0"/>
        <v>42.699999999999989</v>
      </c>
      <c r="E66" s="6"/>
      <c r="F66" s="6">
        <f t="shared" si="1"/>
        <v>0.89000000000001478</v>
      </c>
      <c r="G66" s="6">
        <v>19.989999999999998</v>
      </c>
      <c r="H66" s="6">
        <f t="shared" si="2"/>
        <v>12.699999999999989</v>
      </c>
      <c r="I66" s="6"/>
      <c r="J66" s="6">
        <f t="shared" si="3"/>
        <v>7.2900000000000098</v>
      </c>
      <c r="K66" s="6">
        <v>1.89</v>
      </c>
      <c r="L66" s="6">
        <f t="shared" si="4"/>
        <v>0</v>
      </c>
      <c r="M66" s="6"/>
      <c r="N66" s="6">
        <f t="shared" si="5"/>
        <v>1.89</v>
      </c>
      <c r="O66" s="6">
        <v>5.3691664987837058</v>
      </c>
      <c r="P66" s="6">
        <f t="shared" si="6"/>
        <v>0</v>
      </c>
      <c r="Q66" s="6"/>
      <c r="R66" s="6">
        <f t="shared" si="7"/>
        <v>5.3691664987837058</v>
      </c>
    </row>
    <row r="67" spans="1:18" x14ac:dyDescent="0.25">
      <c r="A67" s="5" t="s">
        <v>71</v>
      </c>
      <c r="B67" s="6">
        <v>153.94</v>
      </c>
      <c r="C67" s="6">
        <v>44.69</v>
      </c>
      <c r="D67" s="6">
        <f t="shared" ref="D67:D101" si="8">MAX($B67-110,0)</f>
        <v>43.94</v>
      </c>
      <c r="E67" s="6"/>
      <c r="F67" s="6">
        <f t="shared" ref="F67:F101" si="9">C67-D67</f>
        <v>0.75</v>
      </c>
      <c r="G67" s="6">
        <v>20.58</v>
      </c>
      <c r="H67" s="6">
        <f t="shared" ref="H67:H101" si="10">MAX($B67-140,0)</f>
        <v>13.939999999999998</v>
      </c>
      <c r="I67" s="6"/>
      <c r="J67" s="6">
        <f t="shared" ref="J67:J101" si="11">G67-H67</f>
        <v>6.6400000000000006</v>
      </c>
      <c r="K67" s="6">
        <v>1.61</v>
      </c>
      <c r="L67" s="6">
        <f t="shared" ref="L67:L101" si="12">MAX(120-$B67,0)</f>
        <v>0</v>
      </c>
      <c r="M67" s="6"/>
      <c r="N67" s="6">
        <f t="shared" ref="N67:N101" si="13">K67-L67</f>
        <v>1.61</v>
      </c>
      <c r="O67" s="6">
        <v>4.8194155387588538</v>
      </c>
      <c r="P67" s="6">
        <f t="shared" ref="P67:P101" si="14">MAX(135-$B67,0)</f>
        <v>0</v>
      </c>
      <c r="Q67" s="6"/>
      <c r="R67" s="6">
        <f t="shared" ref="R67:R101" si="15">O67-P67</f>
        <v>4.8194155387588538</v>
      </c>
    </row>
    <row r="68" spans="1:18" x14ac:dyDescent="0.25">
      <c r="A68" s="5" t="s">
        <v>72</v>
      </c>
      <c r="B68" s="6">
        <v>153.12</v>
      </c>
      <c r="C68" s="6">
        <v>43.85</v>
      </c>
      <c r="D68" s="6">
        <f t="shared" si="8"/>
        <v>43.120000000000005</v>
      </c>
      <c r="E68" s="6"/>
      <c r="F68" s="6">
        <f t="shared" si="9"/>
        <v>0.72999999999999687</v>
      </c>
      <c r="G68" s="6">
        <v>19.79</v>
      </c>
      <c r="H68" s="6">
        <f t="shared" si="10"/>
        <v>13.120000000000005</v>
      </c>
      <c r="I68" s="6"/>
      <c r="J68" s="6">
        <f t="shared" si="11"/>
        <v>6.6699999999999946</v>
      </c>
      <c r="K68" s="6">
        <v>1.59</v>
      </c>
      <c r="L68" s="6">
        <f t="shared" si="12"/>
        <v>0</v>
      </c>
      <c r="M68" s="6"/>
      <c r="N68" s="6">
        <f t="shared" si="13"/>
        <v>1.59</v>
      </c>
      <c r="O68" s="6">
        <v>4.833186723201834</v>
      </c>
      <c r="P68" s="6">
        <f t="shared" si="14"/>
        <v>0</v>
      </c>
      <c r="Q68" s="6"/>
      <c r="R68" s="6">
        <f t="shared" si="15"/>
        <v>4.833186723201834</v>
      </c>
    </row>
    <row r="69" spans="1:18" x14ac:dyDescent="0.25">
      <c r="A69" s="5" t="s">
        <v>73</v>
      </c>
      <c r="B69" s="6">
        <v>154</v>
      </c>
      <c r="C69" s="6">
        <v>44.69</v>
      </c>
      <c r="D69" s="6">
        <f t="shared" si="8"/>
        <v>44</v>
      </c>
      <c r="E69" s="6"/>
      <c r="F69" s="6">
        <f t="shared" si="9"/>
        <v>0.68999999999999773</v>
      </c>
      <c r="G69" s="6">
        <v>20.420000000000002</v>
      </c>
      <c r="H69" s="6">
        <f t="shared" si="10"/>
        <v>14</v>
      </c>
      <c r="I69" s="6"/>
      <c r="J69" s="6">
        <f t="shared" si="11"/>
        <v>6.4200000000000017</v>
      </c>
      <c r="K69" s="6">
        <v>1.51</v>
      </c>
      <c r="L69" s="6">
        <f t="shared" si="12"/>
        <v>0</v>
      </c>
      <c r="M69" s="6"/>
      <c r="N69" s="6">
        <f t="shared" si="13"/>
        <v>1.51</v>
      </c>
      <c r="O69" s="6">
        <v>4.6323543953608208</v>
      </c>
      <c r="P69" s="6">
        <f t="shared" si="14"/>
        <v>0</v>
      </c>
      <c r="Q69" s="6"/>
      <c r="R69" s="6">
        <f t="shared" si="15"/>
        <v>4.6323543953608208</v>
      </c>
    </row>
    <row r="70" spans="1:18" x14ac:dyDescent="0.25">
      <c r="A70" s="5" t="s">
        <v>74</v>
      </c>
      <c r="B70" s="6">
        <v>155.19999999999999</v>
      </c>
      <c r="C70" s="6">
        <v>45.87</v>
      </c>
      <c r="D70" s="6">
        <f t="shared" si="8"/>
        <v>45.199999999999989</v>
      </c>
      <c r="E70" s="6"/>
      <c r="F70" s="6">
        <f t="shared" si="9"/>
        <v>0.67000000000000881</v>
      </c>
      <c r="G70" s="6">
        <v>21.38</v>
      </c>
      <c r="H70" s="6">
        <f t="shared" si="10"/>
        <v>15.199999999999989</v>
      </c>
      <c r="I70" s="6"/>
      <c r="J70" s="6">
        <f t="shared" si="11"/>
        <v>6.1800000000000104</v>
      </c>
      <c r="K70" s="6">
        <v>1.44</v>
      </c>
      <c r="L70" s="6">
        <f t="shared" si="12"/>
        <v>0</v>
      </c>
      <c r="M70" s="6"/>
      <c r="N70" s="6">
        <f t="shared" si="13"/>
        <v>1.44</v>
      </c>
      <c r="O70" s="6">
        <v>4.4482633865083727</v>
      </c>
      <c r="P70" s="6">
        <f t="shared" si="14"/>
        <v>0</v>
      </c>
      <c r="Q70" s="6"/>
      <c r="R70" s="6">
        <f t="shared" si="15"/>
        <v>4.4482633865083727</v>
      </c>
    </row>
    <row r="71" spans="1:18" x14ac:dyDescent="0.25">
      <c r="A71" s="5" t="s">
        <v>75</v>
      </c>
      <c r="B71" s="6">
        <v>151.97999999999999</v>
      </c>
      <c r="C71" s="6">
        <v>42.68</v>
      </c>
      <c r="D71" s="6">
        <f t="shared" si="8"/>
        <v>41.97999999999999</v>
      </c>
      <c r="E71" s="6"/>
      <c r="F71" s="6">
        <f t="shared" si="9"/>
        <v>0.70000000000000995</v>
      </c>
      <c r="G71" s="6">
        <v>18.72</v>
      </c>
      <c r="H71" s="6">
        <f t="shared" si="10"/>
        <v>11.97999999999999</v>
      </c>
      <c r="I71" s="6"/>
      <c r="J71" s="6">
        <f t="shared" si="11"/>
        <v>6.7400000000000091</v>
      </c>
      <c r="K71" s="6">
        <v>1.57</v>
      </c>
      <c r="L71" s="6">
        <f t="shared" si="12"/>
        <v>0</v>
      </c>
      <c r="M71" s="6"/>
      <c r="N71" s="6">
        <f t="shared" si="13"/>
        <v>1.57</v>
      </c>
      <c r="O71" s="6">
        <v>4.8683395556592615</v>
      </c>
      <c r="P71" s="6">
        <f t="shared" si="14"/>
        <v>0</v>
      </c>
      <c r="Q71" s="6"/>
      <c r="R71" s="6">
        <f t="shared" si="15"/>
        <v>4.8683395556592615</v>
      </c>
    </row>
    <row r="72" spans="1:18" x14ac:dyDescent="0.25">
      <c r="A72" s="5" t="s">
        <v>76</v>
      </c>
      <c r="B72" s="6">
        <v>151.41999999999999</v>
      </c>
      <c r="C72" s="6">
        <v>42.08</v>
      </c>
      <c r="D72" s="6">
        <f t="shared" si="8"/>
        <v>41.419999999999987</v>
      </c>
      <c r="E72" s="6"/>
      <c r="F72" s="6">
        <f t="shared" si="9"/>
        <v>0.6600000000000108</v>
      </c>
      <c r="G72" s="6">
        <v>18.079999999999998</v>
      </c>
      <c r="H72" s="6">
        <f t="shared" si="10"/>
        <v>11.419999999999987</v>
      </c>
      <c r="I72" s="6"/>
      <c r="J72" s="6">
        <f t="shared" si="11"/>
        <v>6.6600000000000108</v>
      </c>
      <c r="K72" s="6">
        <v>1.5</v>
      </c>
      <c r="L72" s="6">
        <f t="shared" si="12"/>
        <v>0</v>
      </c>
      <c r="M72" s="6"/>
      <c r="N72" s="6">
        <f t="shared" si="13"/>
        <v>1.5</v>
      </c>
      <c r="O72" s="6">
        <v>4.7846307004745157</v>
      </c>
      <c r="P72" s="6">
        <f t="shared" si="14"/>
        <v>0</v>
      </c>
      <c r="Q72" s="6"/>
      <c r="R72" s="6">
        <f t="shared" si="15"/>
        <v>4.7846307004745157</v>
      </c>
    </row>
    <row r="73" spans="1:18" x14ac:dyDescent="0.25">
      <c r="A73" s="5" t="s">
        <v>77</v>
      </c>
      <c r="B73" s="6">
        <v>152.63999999999999</v>
      </c>
      <c r="C73" s="6">
        <v>43.26</v>
      </c>
      <c r="D73" s="6">
        <f t="shared" si="8"/>
        <v>42.639999999999986</v>
      </c>
      <c r="E73" s="6"/>
      <c r="F73" s="6">
        <f t="shared" si="9"/>
        <v>0.62000000000001165</v>
      </c>
      <c r="G73" s="6">
        <v>18.96</v>
      </c>
      <c r="H73" s="6">
        <f t="shared" si="10"/>
        <v>12.639999999999986</v>
      </c>
      <c r="I73" s="6"/>
      <c r="J73" s="6">
        <f t="shared" si="11"/>
        <v>6.3200000000000145</v>
      </c>
      <c r="K73" s="6">
        <v>1.4</v>
      </c>
      <c r="L73" s="6">
        <f t="shared" si="12"/>
        <v>0</v>
      </c>
      <c r="M73" s="6"/>
      <c r="N73" s="6">
        <f t="shared" si="13"/>
        <v>1.4</v>
      </c>
      <c r="O73" s="6">
        <v>4.5154388766931817</v>
      </c>
      <c r="P73" s="6">
        <f t="shared" si="14"/>
        <v>0</v>
      </c>
      <c r="Q73" s="6"/>
      <c r="R73" s="6">
        <f t="shared" si="15"/>
        <v>4.5154388766931817</v>
      </c>
    </row>
    <row r="74" spans="1:18" x14ac:dyDescent="0.25">
      <c r="A74" s="5" t="s">
        <v>78</v>
      </c>
      <c r="B74" s="6">
        <v>153.97</v>
      </c>
      <c r="C74" s="6">
        <v>44.52</v>
      </c>
      <c r="D74" s="6">
        <f t="shared" si="8"/>
        <v>43.97</v>
      </c>
      <c r="E74" s="6"/>
      <c r="F74" s="6">
        <f t="shared" si="9"/>
        <v>0.55000000000000426</v>
      </c>
      <c r="G74" s="6">
        <v>19.829999999999998</v>
      </c>
      <c r="H74" s="6">
        <f t="shared" si="10"/>
        <v>13.969999999999999</v>
      </c>
      <c r="I74" s="6"/>
      <c r="J74" s="6">
        <f t="shared" si="11"/>
        <v>5.8599999999999994</v>
      </c>
      <c r="K74" s="6">
        <v>1.25</v>
      </c>
      <c r="L74" s="6">
        <f t="shared" si="12"/>
        <v>0</v>
      </c>
      <c r="M74" s="6"/>
      <c r="N74" s="6">
        <f t="shared" si="13"/>
        <v>1.25</v>
      </c>
      <c r="O74" s="6">
        <v>4.1482839594295271</v>
      </c>
      <c r="P74" s="6">
        <f t="shared" si="14"/>
        <v>0</v>
      </c>
      <c r="Q74" s="6"/>
      <c r="R74" s="6">
        <f t="shared" si="15"/>
        <v>4.1482839594295271</v>
      </c>
    </row>
    <row r="75" spans="1:18" x14ac:dyDescent="0.25">
      <c r="A75" s="5" t="s">
        <v>79</v>
      </c>
      <c r="B75" s="6">
        <v>151.11000000000001</v>
      </c>
      <c r="C75" s="6">
        <v>41.71</v>
      </c>
      <c r="D75" s="6">
        <f t="shared" si="8"/>
        <v>41.110000000000014</v>
      </c>
      <c r="E75" s="6"/>
      <c r="F75" s="6">
        <f t="shared" si="9"/>
        <v>0.59999999999998721</v>
      </c>
      <c r="G75" s="6">
        <v>17.600000000000001</v>
      </c>
      <c r="H75" s="6">
        <f t="shared" si="10"/>
        <v>11.110000000000014</v>
      </c>
      <c r="I75" s="6"/>
      <c r="J75" s="6">
        <f t="shared" si="11"/>
        <v>6.4899999999999878</v>
      </c>
      <c r="K75" s="6">
        <v>1.4</v>
      </c>
      <c r="L75" s="6">
        <f t="shared" si="12"/>
        <v>0</v>
      </c>
      <c r="M75" s="6"/>
      <c r="N75" s="6">
        <f t="shared" si="13"/>
        <v>1.4</v>
      </c>
      <c r="O75" s="6">
        <v>4.6246054921909447</v>
      </c>
      <c r="P75" s="6">
        <f t="shared" si="14"/>
        <v>0</v>
      </c>
      <c r="Q75" s="6"/>
      <c r="R75" s="6">
        <f t="shared" si="15"/>
        <v>4.6246054921909447</v>
      </c>
    </row>
    <row r="76" spans="1:18" x14ac:dyDescent="0.25">
      <c r="A76" s="5" t="s">
        <v>80</v>
      </c>
      <c r="B76" s="6">
        <v>151.94999999999999</v>
      </c>
      <c r="C76" s="6">
        <v>42.51</v>
      </c>
      <c r="D76" s="6">
        <f t="shared" si="8"/>
        <v>41.949999999999989</v>
      </c>
      <c r="E76" s="6"/>
      <c r="F76" s="6">
        <f t="shared" si="9"/>
        <v>0.56000000000000938</v>
      </c>
      <c r="G76" s="6">
        <v>18.16</v>
      </c>
      <c r="H76" s="6">
        <f t="shared" si="10"/>
        <v>11.949999999999989</v>
      </c>
      <c r="I76" s="6"/>
      <c r="J76" s="6">
        <f t="shared" si="11"/>
        <v>6.2100000000000115</v>
      </c>
      <c r="K76" s="6">
        <v>1.32</v>
      </c>
      <c r="L76" s="6">
        <f t="shared" si="12"/>
        <v>0</v>
      </c>
      <c r="M76" s="6"/>
      <c r="N76" s="6">
        <f t="shared" si="13"/>
        <v>1.32</v>
      </c>
      <c r="O76" s="6">
        <v>4.4073650301383083</v>
      </c>
      <c r="P76" s="6">
        <f t="shared" si="14"/>
        <v>0</v>
      </c>
      <c r="Q76" s="6"/>
      <c r="R76" s="6">
        <f t="shared" si="15"/>
        <v>4.4073650301383083</v>
      </c>
    </row>
    <row r="77" spans="1:18" x14ac:dyDescent="0.25">
      <c r="A77" s="5" t="s">
        <v>81</v>
      </c>
      <c r="B77" s="6">
        <v>152.15</v>
      </c>
      <c r="C77" s="6">
        <v>42.67</v>
      </c>
      <c r="D77" s="6">
        <f t="shared" si="8"/>
        <v>42.150000000000006</v>
      </c>
      <c r="E77" s="6"/>
      <c r="F77" s="6">
        <f t="shared" si="9"/>
        <v>0.51999999999999602</v>
      </c>
      <c r="G77" s="6">
        <v>18.16</v>
      </c>
      <c r="H77" s="6">
        <f t="shared" si="10"/>
        <v>12.150000000000006</v>
      </c>
      <c r="I77" s="6"/>
      <c r="J77" s="6">
        <f t="shared" si="11"/>
        <v>6.0099999999999945</v>
      </c>
      <c r="K77" s="6">
        <v>1.28</v>
      </c>
      <c r="L77" s="6">
        <f t="shared" si="12"/>
        <v>0</v>
      </c>
      <c r="M77" s="6"/>
      <c r="N77" s="6">
        <f t="shared" si="13"/>
        <v>1.28</v>
      </c>
      <c r="O77" s="6">
        <v>4.23833197376225</v>
      </c>
      <c r="P77" s="6">
        <f t="shared" si="14"/>
        <v>0</v>
      </c>
      <c r="Q77" s="6"/>
      <c r="R77" s="6">
        <f t="shared" si="15"/>
        <v>4.23833197376225</v>
      </c>
    </row>
    <row r="78" spans="1:18" x14ac:dyDescent="0.25">
      <c r="A78" s="5" t="s">
        <v>82</v>
      </c>
      <c r="B78" s="6">
        <v>153.66999999999999</v>
      </c>
      <c r="C78" s="6">
        <v>44.09</v>
      </c>
      <c r="D78" s="6">
        <f t="shared" si="8"/>
        <v>43.669999999999987</v>
      </c>
      <c r="E78" s="6"/>
      <c r="F78" s="6">
        <f t="shared" si="9"/>
        <v>0.42000000000001592</v>
      </c>
      <c r="G78" s="6">
        <v>19</v>
      </c>
      <c r="H78" s="6">
        <f t="shared" si="10"/>
        <v>13.669999999999987</v>
      </c>
      <c r="I78" s="6"/>
      <c r="J78" s="6">
        <f t="shared" si="11"/>
        <v>5.3300000000000125</v>
      </c>
      <c r="K78" s="6">
        <v>1</v>
      </c>
      <c r="L78" s="6">
        <f t="shared" si="12"/>
        <v>0</v>
      </c>
      <c r="M78" s="6"/>
      <c r="N78" s="6">
        <f t="shared" si="13"/>
        <v>1</v>
      </c>
      <c r="O78" s="6">
        <v>3.6828179692827874</v>
      </c>
      <c r="P78" s="6">
        <f t="shared" si="14"/>
        <v>0</v>
      </c>
      <c r="Q78" s="6"/>
      <c r="R78" s="6">
        <f t="shared" si="15"/>
        <v>3.6828179692827874</v>
      </c>
    </row>
    <row r="79" spans="1:18" x14ac:dyDescent="0.25">
      <c r="A79" s="5" t="s">
        <v>83</v>
      </c>
      <c r="B79" s="6">
        <v>149.38</v>
      </c>
      <c r="C79" s="6">
        <v>39.89</v>
      </c>
      <c r="D79" s="6">
        <f t="shared" si="8"/>
        <v>39.379999999999995</v>
      </c>
      <c r="E79" s="6"/>
      <c r="F79" s="6">
        <f t="shared" si="9"/>
        <v>0.51000000000000512</v>
      </c>
      <c r="G79" s="6">
        <v>15.77</v>
      </c>
      <c r="H79" s="6">
        <f t="shared" si="10"/>
        <v>9.3799999999999955</v>
      </c>
      <c r="I79" s="6"/>
      <c r="J79" s="6">
        <f t="shared" si="11"/>
        <v>6.3900000000000041</v>
      </c>
      <c r="K79" s="6">
        <v>1.27</v>
      </c>
      <c r="L79" s="6">
        <f t="shared" si="12"/>
        <v>0</v>
      </c>
      <c r="M79" s="6"/>
      <c r="N79" s="6">
        <f t="shared" si="13"/>
        <v>1.27</v>
      </c>
      <c r="O79" s="6">
        <v>4.4895302022273853</v>
      </c>
      <c r="P79" s="6">
        <f t="shared" si="14"/>
        <v>0</v>
      </c>
      <c r="Q79" s="6"/>
      <c r="R79" s="6">
        <f t="shared" si="15"/>
        <v>4.4895302022273853</v>
      </c>
    </row>
    <row r="80" spans="1:18" x14ac:dyDescent="0.25">
      <c r="A80" s="5" t="s">
        <v>84</v>
      </c>
      <c r="B80" s="6">
        <v>148.91</v>
      </c>
      <c r="C80" s="6">
        <v>39.450000000000003</v>
      </c>
      <c r="D80" s="6">
        <f t="shared" si="8"/>
        <v>38.909999999999997</v>
      </c>
      <c r="E80" s="6"/>
      <c r="F80" s="6">
        <f t="shared" si="9"/>
        <v>0.54000000000000625</v>
      </c>
      <c r="G80" s="6">
        <v>15.53</v>
      </c>
      <c r="H80" s="6">
        <f t="shared" si="10"/>
        <v>8.9099999999999966</v>
      </c>
      <c r="I80" s="6"/>
      <c r="J80" s="6">
        <f t="shared" si="11"/>
        <v>6.6200000000000028</v>
      </c>
      <c r="K80" s="6">
        <v>1.35</v>
      </c>
      <c r="L80" s="6">
        <f t="shared" si="12"/>
        <v>0</v>
      </c>
      <c r="M80" s="6"/>
      <c r="N80" s="6">
        <f t="shared" si="13"/>
        <v>1.35</v>
      </c>
      <c r="O80" s="6">
        <v>4.6825563861645989</v>
      </c>
      <c r="P80" s="6">
        <f t="shared" si="14"/>
        <v>0</v>
      </c>
      <c r="Q80" s="6"/>
      <c r="R80" s="6">
        <f t="shared" si="15"/>
        <v>4.6825563861645989</v>
      </c>
    </row>
    <row r="81" spans="1:18" x14ac:dyDescent="0.25">
      <c r="A81" s="5" t="s">
        <v>85</v>
      </c>
      <c r="B81" s="6">
        <v>150.59</v>
      </c>
      <c r="C81" s="6">
        <v>41</v>
      </c>
      <c r="D81" s="6">
        <f t="shared" si="8"/>
        <v>40.590000000000003</v>
      </c>
      <c r="E81" s="6"/>
      <c r="F81" s="6">
        <f t="shared" si="9"/>
        <v>0.40999999999999659</v>
      </c>
      <c r="G81" s="6">
        <v>16.309999999999999</v>
      </c>
      <c r="H81" s="6">
        <f t="shared" si="10"/>
        <v>10.590000000000003</v>
      </c>
      <c r="I81" s="6"/>
      <c r="J81" s="6">
        <f t="shared" si="11"/>
        <v>5.7199999999999953</v>
      </c>
      <c r="K81" s="6">
        <v>1.03</v>
      </c>
      <c r="L81" s="6">
        <f t="shared" si="12"/>
        <v>0</v>
      </c>
      <c r="M81" s="6"/>
      <c r="N81" s="6">
        <f t="shared" si="13"/>
        <v>1.03</v>
      </c>
      <c r="O81" s="6">
        <v>3.9413953896784264</v>
      </c>
      <c r="P81" s="6">
        <f t="shared" si="14"/>
        <v>0</v>
      </c>
      <c r="Q81" s="6"/>
      <c r="R81" s="6">
        <f t="shared" si="15"/>
        <v>3.9413953896784264</v>
      </c>
    </row>
    <row r="82" spans="1:18" x14ac:dyDescent="0.25">
      <c r="A82" s="5" t="s">
        <v>86</v>
      </c>
      <c r="B82" s="6">
        <v>148.72999999999999</v>
      </c>
      <c r="C82" s="6">
        <v>39.17</v>
      </c>
      <c r="D82" s="6">
        <f t="shared" si="8"/>
        <v>38.72999999999999</v>
      </c>
      <c r="E82" s="6"/>
      <c r="F82" s="6">
        <f t="shared" si="9"/>
        <v>0.44000000000001194</v>
      </c>
      <c r="G82" s="6">
        <v>14.9</v>
      </c>
      <c r="H82" s="6">
        <f t="shared" si="10"/>
        <v>8.7299999999999898</v>
      </c>
      <c r="I82" s="6"/>
      <c r="J82" s="6">
        <f t="shared" si="11"/>
        <v>6.1700000000000106</v>
      </c>
      <c r="K82" s="6">
        <v>1.1299999999999999</v>
      </c>
      <c r="L82" s="6">
        <f t="shared" si="12"/>
        <v>0</v>
      </c>
      <c r="M82" s="6"/>
      <c r="N82" s="6">
        <f t="shared" si="13"/>
        <v>1.1299999999999999</v>
      </c>
      <c r="O82" s="6">
        <v>4.278900533574145</v>
      </c>
      <c r="P82" s="6">
        <f t="shared" si="14"/>
        <v>0</v>
      </c>
      <c r="Q82" s="6"/>
      <c r="R82" s="6">
        <f t="shared" si="15"/>
        <v>4.278900533574145</v>
      </c>
    </row>
    <row r="83" spans="1:18" x14ac:dyDescent="0.25">
      <c r="A83" s="5" t="s">
        <v>87</v>
      </c>
      <c r="B83" s="6">
        <v>153.09</v>
      </c>
      <c r="C83" s="6">
        <v>43.43</v>
      </c>
      <c r="D83" s="6">
        <f t="shared" si="8"/>
        <v>43.09</v>
      </c>
      <c r="E83" s="6"/>
      <c r="F83" s="6">
        <f t="shared" si="9"/>
        <v>0.33999999999999631</v>
      </c>
      <c r="G83" s="6">
        <v>18.059999999999999</v>
      </c>
      <c r="H83" s="6">
        <f t="shared" si="10"/>
        <v>13.090000000000003</v>
      </c>
      <c r="I83" s="6"/>
      <c r="J83" s="6">
        <f t="shared" si="11"/>
        <v>4.9699999999999953</v>
      </c>
      <c r="K83" s="6">
        <v>0.84</v>
      </c>
      <c r="L83" s="6">
        <f t="shared" si="12"/>
        <v>0</v>
      </c>
      <c r="M83" s="6"/>
      <c r="N83" s="6">
        <f t="shared" si="13"/>
        <v>0.84</v>
      </c>
      <c r="O83" s="6">
        <v>3.3674560910431559</v>
      </c>
      <c r="P83" s="6">
        <f t="shared" si="14"/>
        <v>0</v>
      </c>
      <c r="Q83" s="6"/>
      <c r="R83" s="6">
        <f t="shared" si="15"/>
        <v>3.3674560910431559</v>
      </c>
    </row>
    <row r="84" spans="1:18" x14ac:dyDescent="0.25">
      <c r="A84" s="5" t="s">
        <v>88</v>
      </c>
      <c r="B84" s="6">
        <v>152.07</v>
      </c>
      <c r="C84" s="6">
        <v>42.4</v>
      </c>
      <c r="D84" s="6">
        <f t="shared" si="8"/>
        <v>42.069999999999993</v>
      </c>
      <c r="E84" s="6"/>
      <c r="F84" s="6">
        <f t="shared" si="9"/>
        <v>0.3300000000000054</v>
      </c>
      <c r="G84" s="6">
        <v>17.12</v>
      </c>
      <c r="H84" s="6">
        <f t="shared" si="10"/>
        <v>12.069999999999993</v>
      </c>
      <c r="I84" s="6"/>
      <c r="J84" s="6">
        <f t="shared" si="11"/>
        <v>5.0500000000000078</v>
      </c>
      <c r="K84" s="6">
        <v>0.83</v>
      </c>
      <c r="L84" s="6">
        <f t="shared" si="12"/>
        <v>0</v>
      </c>
      <c r="M84" s="6"/>
      <c r="N84" s="6">
        <f t="shared" si="13"/>
        <v>0.83</v>
      </c>
      <c r="O84" s="6">
        <v>3.4146279657623495</v>
      </c>
      <c r="P84" s="6">
        <f t="shared" si="14"/>
        <v>0</v>
      </c>
      <c r="Q84" s="6"/>
      <c r="R84" s="6">
        <f t="shared" si="15"/>
        <v>3.4146279657623495</v>
      </c>
    </row>
    <row r="85" spans="1:18" x14ac:dyDescent="0.25">
      <c r="A85" s="5" t="s">
        <v>89</v>
      </c>
      <c r="B85" s="6">
        <v>151.19999999999999</v>
      </c>
      <c r="C85" s="6">
        <v>41.54</v>
      </c>
      <c r="D85" s="6">
        <f t="shared" si="8"/>
        <v>41.199999999999989</v>
      </c>
      <c r="E85" s="6"/>
      <c r="F85" s="6">
        <f t="shared" si="9"/>
        <v>0.34000000000001052</v>
      </c>
      <c r="G85" s="6">
        <v>16.47</v>
      </c>
      <c r="H85" s="6">
        <f t="shared" si="10"/>
        <v>11.199999999999989</v>
      </c>
      <c r="I85" s="6"/>
      <c r="J85" s="6">
        <f t="shared" si="11"/>
        <v>5.2700000000000102</v>
      </c>
      <c r="K85" s="6">
        <v>0.88</v>
      </c>
      <c r="L85" s="6">
        <f t="shared" si="12"/>
        <v>0</v>
      </c>
      <c r="M85" s="6"/>
      <c r="N85" s="6">
        <f t="shared" si="13"/>
        <v>0.88</v>
      </c>
      <c r="O85" s="6">
        <v>3.5749301411700998</v>
      </c>
      <c r="P85" s="6">
        <f t="shared" si="14"/>
        <v>0</v>
      </c>
      <c r="Q85" s="6"/>
      <c r="R85" s="6">
        <f t="shared" si="15"/>
        <v>3.5749301411700998</v>
      </c>
    </row>
    <row r="86" spans="1:18" x14ac:dyDescent="0.25">
      <c r="A86" s="5" t="s">
        <v>90</v>
      </c>
      <c r="B86" s="6">
        <v>152.71</v>
      </c>
      <c r="C86" s="6">
        <v>43.01</v>
      </c>
      <c r="D86" s="6">
        <f t="shared" si="8"/>
        <v>42.710000000000008</v>
      </c>
      <c r="E86" s="6"/>
      <c r="F86" s="6">
        <f t="shared" si="9"/>
        <v>0.29999999999999005</v>
      </c>
      <c r="G86" s="6">
        <v>17.54</v>
      </c>
      <c r="H86" s="6">
        <f t="shared" si="10"/>
        <v>12.710000000000008</v>
      </c>
      <c r="I86" s="6"/>
      <c r="J86" s="6">
        <f t="shared" si="11"/>
        <v>4.8299999999999912</v>
      </c>
      <c r="K86" s="6">
        <v>0.77</v>
      </c>
      <c r="L86" s="6">
        <f t="shared" si="12"/>
        <v>0</v>
      </c>
      <c r="M86" s="6"/>
      <c r="N86" s="6">
        <f t="shared" si="13"/>
        <v>0.77</v>
      </c>
      <c r="O86" s="6">
        <v>3.2421765624997221</v>
      </c>
      <c r="P86" s="6">
        <f t="shared" si="14"/>
        <v>0</v>
      </c>
      <c r="Q86" s="6"/>
      <c r="R86" s="6">
        <f t="shared" si="15"/>
        <v>3.2421765624997221</v>
      </c>
    </row>
    <row r="87" spans="1:18" x14ac:dyDescent="0.25">
      <c r="A87" s="5" t="s">
        <v>91</v>
      </c>
      <c r="B87" s="6">
        <v>149.96</v>
      </c>
      <c r="C87" s="6">
        <v>40.35</v>
      </c>
      <c r="D87" s="6">
        <f t="shared" si="8"/>
        <v>39.960000000000008</v>
      </c>
      <c r="E87" s="6"/>
      <c r="F87" s="6">
        <f t="shared" si="9"/>
        <v>0.38999999999999346</v>
      </c>
      <c r="G87" s="6">
        <v>15.72</v>
      </c>
      <c r="H87" s="6">
        <f t="shared" si="10"/>
        <v>9.960000000000008</v>
      </c>
      <c r="I87" s="6"/>
      <c r="J87" s="6">
        <f t="shared" si="11"/>
        <v>5.7599999999999927</v>
      </c>
      <c r="K87" s="6">
        <v>1.03</v>
      </c>
      <c r="L87" s="6">
        <f t="shared" si="12"/>
        <v>0</v>
      </c>
      <c r="M87" s="6"/>
      <c r="N87" s="6">
        <f t="shared" si="13"/>
        <v>1.03</v>
      </c>
      <c r="O87" s="6">
        <v>3.9751083711570629</v>
      </c>
      <c r="P87" s="6">
        <f t="shared" si="14"/>
        <v>0</v>
      </c>
      <c r="Q87" s="6"/>
      <c r="R87" s="6">
        <f t="shared" si="15"/>
        <v>3.9751083711570629</v>
      </c>
    </row>
    <row r="88" spans="1:18" x14ac:dyDescent="0.25">
      <c r="A88" s="5" t="s">
        <v>92</v>
      </c>
      <c r="B88" s="6">
        <v>145.94999999999999</v>
      </c>
      <c r="C88" s="6">
        <v>36.4</v>
      </c>
      <c r="D88" s="6">
        <f t="shared" si="8"/>
        <v>35.949999999999989</v>
      </c>
      <c r="E88" s="6"/>
      <c r="F88" s="6">
        <f t="shared" si="9"/>
        <v>0.45000000000000995</v>
      </c>
      <c r="G88" s="6">
        <v>12.73</v>
      </c>
      <c r="H88" s="6">
        <f t="shared" si="10"/>
        <v>5.9499999999999886</v>
      </c>
      <c r="I88" s="6"/>
      <c r="J88" s="6">
        <f t="shared" si="11"/>
        <v>6.7800000000000118</v>
      </c>
      <c r="K88" s="6">
        <v>1.24</v>
      </c>
      <c r="L88" s="6">
        <f t="shared" si="12"/>
        <v>0</v>
      </c>
      <c r="M88" s="6"/>
      <c r="N88" s="6">
        <f t="shared" si="13"/>
        <v>1.24</v>
      </c>
      <c r="O88" s="6">
        <v>4.7303104290088953</v>
      </c>
      <c r="P88" s="6">
        <f t="shared" si="14"/>
        <v>0</v>
      </c>
      <c r="Q88" s="6"/>
      <c r="R88" s="6">
        <f t="shared" si="15"/>
        <v>4.7303104290088953</v>
      </c>
    </row>
    <row r="89" spans="1:18" x14ac:dyDescent="0.25">
      <c r="A89" s="5" t="s">
        <v>93</v>
      </c>
      <c r="B89" s="6">
        <v>142.69999999999999</v>
      </c>
      <c r="C89" s="6">
        <v>33.21</v>
      </c>
      <c r="D89" s="6">
        <f t="shared" si="8"/>
        <v>32.699999999999989</v>
      </c>
      <c r="E89" s="6"/>
      <c r="F89" s="6">
        <f t="shared" si="9"/>
        <v>0.51000000000001222</v>
      </c>
      <c r="G89" s="6">
        <v>10.47</v>
      </c>
      <c r="H89" s="6">
        <f t="shared" si="10"/>
        <v>2.6999999999999886</v>
      </c>
      <c r="I89" s="6"/>
      <c r="J89" s="6">
        <f t="shared" si="11"/>
        <v>7.770000000000012</v>
      </c>
      <c r="K89" s="6">
        <v>1.46</v>
      </c>
      <c r="L89" s="6">
        <f t="shared" si="12"/>
        <v>0</v>
      </c>
      <c r="M89" s="6"/>
      <c r="N89" s="6">
        <f t="shared" si="13"/>
        <v>1.46</v>
      </c>
      <c r="O89" s="6">
        <v>5.4737436462419993</v>
      </c>
      <c r="P89" s="6">
        <f t="shared" si="14"/>
        <v>0</v>
      </c>
      <c r="Q89" s="6"/>
      <c r="R89" s="6">
        <f t="shared" si="15"/>
        <v>5.4737436462419993</v>
      </c>
    </row>
    <row r="90" spans="1:18" x14ac:dyDescent="0.25">
      <c r="A90" s="5" t="s">
        <v>94</v>
      </c>
      <c r="B90" s="6">
        <v>139.74</v>
      </c>
      <c r="C90" s="6">
        <v>30.35</v>
      </c>
      <c r="D90" s="6">
        <f t="shared" si="8"/>
        <v>29.740000000000009</v>
      </c>
      <c r="E90" s="6"/>
      <c r="F90" s="6">
        <f t="shared" si="9"/>
        <v>0.60999999999999233</v>
      </c>
      <c r="G90" s="6">
        <v>8.66</v>
      </c>
      <c r="H90" s="6">
        <f t="shared" si="10"/>
        <v>0</v>
      </c>
      <c r="I90" s="6"/>
      <c r="J90" s="6">
        <f t="shared" si="11"/>
        <v>8.66</v>
      </c>
      <c r="K90" s="6">
        <v>1.77</v>
      </c>
      <c r="L90" s="6">
        <f t="shared" si="12"/>
        <v>0</v>
      </c>
      <c r="M90" s="6"/>
      <c r="N90" s="6">
        <f t="shared" si="13"/>
        <v>1.77</v>
      </c>
      <c r="O90" s="6">
        <v>6.3746528466717223</v>
      </c>
      <c r="P90" s="6">
        <f t="shared" si="14"/>
        <v>0</v>
      </c>
      <c r="Q90" s="6"/>
      <c r="R90" s="6">
        <f t="shared" si="15"/>
        <v>6.3746528466717223</v>
      </c>
    </row>
    <row r="91" spans="1:18" x14ac:dyDescent="0.25">
      <c r="A91" s="5" t="s">
        <v>95</v>
      </c>
      <c r="B91" s="6">
        <v>141.84</v>
      </c>
      <c r="C91" s="6">
        <v>32.32</v>
      </c>
      <c r="D91" s="6">
        <f t="shared" si="8"/>
        <v>31.840000000000003</v>
      </c>
      <c r="E91" s="6"/>
      <c r="F91" s="6">
        <f t="shared" si="9"/>
        <v>0.47999999999999687</v>
      </c>
      <c r="G91" s="6">
        <v>9.6999999999999993</v>
      </c>
      <c r="H91" s="6">
        <f t="shared" si="10"/>
        <v>1.8400000000000034</v>
      </c>
      <c r="I91" s="6"/>
      <c r="J91" s="6">
        <f t="shared" si="11"/>
        <v>7.8599999999999959</v>
      </c>
      <c r="K91" s="6">
        <v>1.43</v>
      </c>
      <c r="L91" s="6">
        <f t="shared" si="12"/>
        <v>0</v>
      </c>
      <c r="M91" s="6"/>
      <c r="N91" s="6">
        <f t="shared" si="13"/>
        <v>1.43</v>
      </c>
      <c r="O91" s="6">
        <v>5.5178991977782488</v>
      </c>
      <c r="P91" s="6">
        <f t="shared" si="14"/>
        <v>0</v>
      </c>
      <c r="Q91" s="6"/>
      <c r="R91" s="6">
        <f t="shared" si="15"/>
        <v>5.5178991977782488</v>
      </c>
    </row>
    <row r="92" spans="1:18" x14ac:dyDescent="0.25">
      <c r="A92" s="5" t="s">
        <v>96</v>
      </c>
      <c r="B92" s="6">
        <v>141.4</v>
      </c>
      <c r="C92" s="6">
        <v>31.95</v>
      </c>
      <c r="D92" s="6">
        <f t="shared" si="8"/>
        <v>31.400000000000006</v>
      </c>
      <c r="E92" s="6"/>
      <c r="F92" s="6">
        <f t="shared" si="9"/>
        <v>0.54999999999999361</v>
      </c>
      <c r="G92" s="6">
        <v>9.67</v>
      </c>
      <c r="H92" s="6">
        <f t="shared" si="10"/>
        <v>1.4000000000000057</v>
      </c>
      <c r="I92" s="6"/>
      <c r="J92" s="6">
        <f t="shared" si="11"/>
        <v>8.2699999999999942</v>
      </c>
      <c r="K92" s="6">
        <v>1.6</v>
      </c>
      <c r="L92" s="6">
        <f t="shared" si="12"/>
        <v>0</v>
      </c>
      <c r="M92" s="6"/>
      <c r="N92" s="6">
        <f t="shared" si="13"/>
        <v>1.6</v>
      </c>
      <c r="O92" s="6">
        <v>5.876583236436133</v>
      </c>
      <c r="P92" s="6">
        <f t="shared" si="14"/>
        <v>0</v>
      </c>
      <c r="Q92" s="6"/>
      <c r="R92" s="6">
        <f t="shared" si="15"/>
        <v>5.876583236436133</v>
      </c>
    </row>
    <row r="93" spans="1:18" x14ac:dyDescent="0.25">
      <c r="A93" s="5" t="s">
        <v>97</v>
      </c>
      <c r="B93" s="6">
        <v>138.99</v>
      </c>
      <c r="C93" s="6">
        <v>29.57</v>
      </c>
      <c r="D93" s="6">
        <f t="shared" si="8"/>
        <v>28.990000000000009</v>
      </c>
      <c r="E93" s="6"/>
      <c r="F93" s="6">
        <f t="shared" si="9"/>
        <v>0.57999999999999119</v>
      </c>
      <c r="G93" s="6">
        <v>8.02</v>
      </c>
      <c r="H93" s="6">
        <f t="shared" si="10"/>
        <v>0</v>
      </c>
      <c r="I93" s="6"/>
      <c r="J93" s="6">
        <f t="shared" si="11"/>
        <v>8.02</v>
      </c>
      <c r="K93" s="6">
        <v>1.74</v>
      </c>
      <c r="L93" s="6">
        <f t="shared" si="12"/>
        <v>0</v>
      </c>
      <c r="M93" s="6"/>
      <c r="N93" s="6">
        <f t="shared" si="13"/>
        <v>1.74</v>
      </c>
      <c r="O93" s="6">
        <v>6.4353487098365889</v>
      </c>
      <c r="P93" s="6">
        <f t="shared" si="14"/>
        <v>0</v>
      </c>
      <c r="Q93" s="6"/>
      <c r="R93" s="6">
        <f t="shared" si="15"/>
        <v>6.4353487098365889</v>
      </c>
    </row>
    <row r="94" spans="1:18" x14ac:dyDescent="0.25">
      <c r="A94" s="5" t="s">
        <v>98</v>
      </c>
      <c r="B94" s="6">
        <v>139.88999999999999</v>
      </c>
      <c r="C94" s="6">
        <v>30.42</v>
      </c>
      <c r="D94" s="6">
        <f t="shared" si="8"/>
        <v>29.889999999999986</v>
      </c>
      <c r="E94" s="6"/>
      <c r="F94" s="6">
        <f t="shared" si="9"/>
        <v>0.53000000000001535</v>
      </c>
      <c r="G94" s="6">
        <v>8.49</v>
      </c>
      <c r="H94" s="6">
        <f t="shared" si="10"/>
        <v>0</v>
      </c>
      <c r="I94" s="6"/>
      <c r="J94" s="6">
        <f t="shared" si="11"/>
        <v>8.49</v>
      </c>
      <c r="K94" s="6">
        <v>1.61</v>
      </c>
      <c r="L94" s="6">
        <f t="shared" si="12"/>
        <v>0</v>
      </c>
      <c r="M94" s="6"/>
      <c r="N94" s="6">
        <f t="shared" si="13"/>
        <v>1.61</v>
      </c>
      <c r="O94" s="6">
        <v>6.0910284859708312</v>
      </c>
      <c r="P94" s="6">
        <f t="shared" si="14"/>
        <v>0</v>
      </c>
      <c r="Q94" s="6"/>
      <c r="R94" s="6">
        <f t="shared" si="15"/>
        <v>6.0910284859708312</v>
      </c>
    </row>
    <row r="95" spans="1:18" x14ac:dyDescent="0.25">
      <c r="A95" s="5" t="s">
        <v>99</v>
      </c>
      <c r="B95" s="6">
        <v>139.19</v>
      </c>
      <c r="C95" s="6">
        <v>29.74</v>
      </c>
      <c r="D95" s="6">
        <f t="shared" si="8"/>
        <v>29.189999999999998</v>
      </c>
      <c r="E95" s="6"/>
      <c r="F95" s="6">
        <f t="shared" si="9"/>
        <v>0.55000000000000071</v>
      </c>
      <c r="G95" s="6">
        <v>8.0500000000000007</v>
      </c>
      <c r="H95" s="6">
        <f t="shared" si="10"/>
        <v>0</v>
      </c>
      <c r="I95" s="6"/>
      <c r="J95" s="6">
        <f t="shared" si="11"/>
        <v>8.0500000000000007</v>
      </c>
      <c r="K95" s="6">
        <v>1.67</v>
      </c>
      <c r="L95" s="6">
        <f t="shared" si="12"/>
        <v>0</v>
      </c>
      <c r="M95" s="6"/>
      <c r="N95" s="6">
        <f t="shared" si="13"/>
        <v>1.67</v>
      </c>
      <c r="O95" s="6">
        <v>6.286798081009799</v>
      </c>
      <c r="P95" s="6">
        <f t="shared" si="14"/>
        <v>0</v>
      </c>
      <c r="Q95" s="6"/>
      <c r="R95" s="6">
        <f t="shared" si="15"/>
        <v>6.286798081009799</v>
      </c>
    </row>
    <row r="96" spans="1:18" x14ac:dyDescent="0.25">
      <c r="A96" s="5" t="s">
        <v>100</v>
      </c>
      <c r="B96" s="6">
        <v>139.97999999999999</v>
      </c>
      <c r="C96" s="6">
        <v>30.44</v>
      </c>
      <c r="D96" s="6">
        <f t="shared" si="8"/>
        <v>29.97999999999999</v>
      </c>
      <c r="E96" s="6"/>
      <c r="F96" s="6">
        <f t="shared" si="9"/>
        <v>0.46000000000001151</v>
      </c>
      <c r="G96" s="6">
        <v>8.26</v>
      </c>
      <c r="H96" s="6">
        <f t="shared" si="10"/>
        <v>0</v>
      </c>
      <c r="I96" s="6"/>
      <c r="J96" s="6">
        <f t="shared" si="11"/>
        <v>8.26</v>
      </c>
      <c r="K96" s="6">
        <v>1.45</v>
      </c>
      <c r="L96" s="6">
        <f t="shared" si="12"/>
        <v>0</v>
      </c>
      <c r="M96" s="6"/>
      <c r="N96" s="6">
        <f t="shared" si="13"/>
        <v>1.45</v>
      </c>
      <c r="O96" s="6">
        <v>5.7956964287398733</v>
      </c>
      <c r="P96" s="6">
        <f t="shared" si="14"/>
        <v>0</v>
      </c>
      <c r="Q96" s="6"/>
      <c r="R96" s="6">
        <f t="shared" si="15"/>
        <v>5.7956964287398733</v>
      </c>
    </row>
    <row r="97" spans="1:18" x14ac:dyDescent="0.25">
      <c r="A97" s="5" t="s">
        <v>101</v>
      </c>
      <c r="B97" s="6">
        <v>135.91999999999999</v>
      </c>
      <c r="C97" s="6">
        <v>26.58</v>
      </c>
      <c r="D97" s="6">
        <f t="shared" si="8"/>
        <v>25.919999999999987</v>
      </c>
      <c r="E97" s="6"/>
      <c r="F97" s="6">
        <f t="shared" si="9"/>
        <v>0.6600000000000108</v>
      </c>
      <c r="G97" s="6">
        <v>6.22</v>
      </c>
      <c r="H97" s="6">
        <f t="shared" si="10"/>
        <v>0</v>
      </c>
      <c r="I97" s="6"/>
      <c r="J97" s="6">
        <f t="shared" si="11"/>
        <v>6.22</v>
      </c>
      <c r="K97" s="6">
        <v>2.04</v>
      </c>
      <c r="L97" s="6">
        <f t="shared" si="12"/>
        <v>0</v>
      </c>
      <c r="M97" s="6"/>
      <c r="N97" s="6">
        <f t="shared" si="13"/>
        <v>2.04</v>
      </c>
      <c r="O97" s="6">
        <v>7.4233786110552344</v>
      </c>
      <c r="P97" s="6">
        <f t="shared" si="14"/>
        <v>0</v>
      </c>
      <c r="Q97" s="6"/>
      <c r="R97" s="6">
        <f t="shared" si="15"/>
        <v>7.4233786110552344</v>
      </c>
    </row>
    <row r="98" spans="1:18" x14ac:dyDescent="0.25">
      <c r="A98" s="5" t="s">
        <v>102</v>
      </c>
      <c r="B98" s="6">
        <v>137.4</v>
      </c>
      <c r="C98" s="6">
        <v>27.92</v>
      </c>
      <c r="D98" s="6">
        <f t="shared" si="8"/>
        <v>27.400000000000006</v>
      </c>
      <c r="E98" s="6"/>
      <c r="F98" s="6">
        <f t="shared" si="9"/>
        <v>0.51999999999999602</v>
      </c>
      <c r="G98" s="6">
        <v>6.74</v>
      </c>
      <c r="H98" s="6">
        <f t="shared" si="10"/>
        <v>0</v>
      </c>
      <c r="I98" s="6"/>
      <c r="J98" s="6">
        <f t="shared" si="11"/>
        <v>6.74</v>
      </c>
      <c r="K98" s="6">
        <v>1.69</v>
      </c>
      <c r="L98" s="6">
        <f t="shared" si="12"/>
        <v>0</v>
      </c>
      <c r="M98" s="6"/>
      <c r="N98" s="6">
        <f t="shared" si="13"/>
        <v>1.69</v>
      </c>
      <c r="O98" s="6">
        <v>6.6098290989807396</v>
      </c>
      <c r="P98" s="6">
        <f t="shared" si="14"/>
        <v>0</v>
      </c>
      <c r="Q98" s="6"/>
      <c r="R98" s="6">
        <f t="shared" si="15"/>
        <v>6.6098290989807396</v>
      </c>
    </row>
    <row r="99" spans="1:18" x14ac:dyDescent="0.25">
      <c r="A99" s="5" t="s">
        <v>103</v>
      </c>
      <c r="B99" s="6">
        <v>133.83000000000001</v>
      </c>
      <c r="C99" s="6">
        <v>24.51</v>
      </c>
      <c r="D99" s="6">
        <f t="shared" si="8"/>
        <v>23.830000000000013</v>
      </c>
      <c r="E99" s="6"/>
      <c r="F99" s="6">
        <f t="shared" si="9"/>
        <v>0.67999999999998906</v>
      </c>
      <c r="G99" s="6">
        <v>4.99</v>
      </c>
      <c r="H99" s="6">
        <f t="shared" si="10"/>
        <v>0</v>
      </c>
      <c r="I99" s="6"/>
      <c r="J99" s="6">
        <f t="shared" si="11"/>
        <v>4.99</v>
      </c>
      <c r="K99" s="6">
        <v>2.2000000000000002</v>
      </c>
      <c r="L99" s="6">
        <f t="shared" si="12"/>
        <v>0</v>
      </c>
      <c r="M99" s="6"/>
      <c r="N99" s="6">
        <f t="shared" si="13"/>
        <v>2.2000000000000002</v>
      </c>
      <c r="O99" s="6">
        <v>8.0706750382861543</v>
      </c>
      <c r="P99" s="6">
        <f t="shared" si="14"/>
        <v>1.1699999999999875</v>
      </c>
      <c r="Q99" s="6"/>
      <c r="R99" s="6">
        <f t="shared" si="15"/>
        <v>6.9006750382861668</v>
      </c>
    </row>
    <row r="100" spans="1:18" x14ac:dyDescent="0.25">
      <c r="A100" s="5" t="s">
        <v>104</v>
      </c>
      <c r="B100" s="6">
        <v>131.25</v>
      </c>
      <c r="C100" s="6">
        <v>22.05</v>
      </c>
      <c r="D100" s="6">
        <f t="shared" si="8"/>
        <v>21.25</v>
      </c>
      <c r="E100" s="6"/>
      <c r="F100" s="6">
        <f t="shared" si="9"/>
        <v>0.80000000000000071</v>
      </c>
      <c r="G100" s="6">
        <v>3.82</v>
      </c>
      <c r="H100" s="6">
        <f t="shared" si="10"/>
        <v>0</v>
      </c>
      <c r="I100" s="6"/>
      <c r="J100" s="6">
        <f t="shared" si="11"/>
        <v>3.82</v>
      </c>
      <c r="K100" s="6">
        <v>2.6</v>
      </c>
      <c r="L100" s="6">
        <f t="shared" si="12"/>
        <v>0</v>
      </c>
      <c r="M100" s="6"/>
      <c r="N100" s="6">
        <f t="shared" si="13"/>
        <v>2.6</v>
      </c>
      <c r="O100" s="6">
        <v>9.2074644988254164</v>
      </c>
      <c r="P100" s="6">
        <f t="shared" si="14"/>
        <v>3.75</v>
      </c>
      <c r="Q100" s="6"/>
      <c r="R100" s="6">
        <f t="shared" si="15"/>
        <v>5.4574644988254164</v>
      </c>
    </row>
    <row r="101" spans="1:18" x14ac:dyDescent="0.25">
      <c r="A101" s="5" t="s">
        <v>105</v>
      </c>
      <c r="B101" s="6">
        <v>132.55000000000001</v>
      </c>
      <c r="C101" s="6">
        <v>23.29</v>
      </c>
      <c r="D101" s="6">
        <f t="shared" si="8"/>
        <v>22.550000000000011</v>
      </c>
      <c r="E101" s="6"/>
      <c r="F101" s="6">
        <f t="shared" si="9"/>
        <v>0.73999999999998778</v>
      </c>
      <c r="G101" s="6">
        <v>4.41</v>
      </c>
      <c r="H101" s="6">
        <f t="shared" si="10"/>
        <v>0</v>
      </c>
      <c r="I101" s="6"/>
      <c r="J101" s="6">
        <f t="shared" si="11"/>
        <v>4.41</v>
      </c>
      <c r="K101" s="6">
        <v>2.41</v>
      </c>
      <c r="L101" s="6">
        <f t="shared" si="12"/>
        <v>0</v>
      </c>
      <c r="M101" s="6"/>
      <c r="N101" s="6">
        <f t="shared" si="13"/>
        <v>2.41</v>
      </c>
      <c r="O101" s="6">
        <v>8.6414925604583885</v>
      </c>
      <c r="P101" s="6">
        <f t="shared" si="14"/>
        <v>2.4499999999999886</v>
      </c>
      <c r="Q101" s="6"/>
      <c r="R101" s="6">
        <f t="shared" si="15"/>
        <v>6.1914925604583999</v>
      </c>
    </row>
  </sheetData>
  <conditionalFormatting sqref="D2:D1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59BD-AD85-4CF8-95D1-5AD3AA407BBC}">
  <dimension ref="A1"/>
  <sheetViews>
    <sheetView workbookViewId="0">
      <selection activeCell="A2" sqref="A2"/>
    </sheetView>
  </sheetViews>
  <sheetFormatPr defaultRowHeight="15" x14ac:dyDescent="0.25"/>
  <cols>
    <col min="1" max="1" width="22" bestFit="1" customWidth="1"/>
  </cols>
  <sheetData>
    <row r="1" spans="1:1" x14ac:dyDescent="0.25">
      <c r="A1" s="1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Mulberry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Suparat Patarasupanit</dc:creator>
  <cp:lastModifiedBy>Suparat Patarasupanit</cp:lastModifiedBy>
  <dcterms:created xsi:type="dcterms:W3CDTF">2024-01-24T05:34:41Z</dcterms:created>
  <dcterms:modified xsi:type="dcterms:W3CDTF">2024-01-24T08:09:27Z</dcterms:modified>
</cp:coreProperties>
</file>