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3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lissa.monk\Documents\GitHub\copper_rockfish_2023\R\rec_indices\crfs_pr_management_split\"/>
    </mc:Choice>
  </mc:AlternateContent>
  <xr:revisionPtr revIDLastSave="0" documentId="13_ncr:1_{73BB53DF-D231-4214-8023-012B021C888F}" xr6:coauthVersionLast="47" xr6:coauthVersionMax="47" xr10:uidLastSave="{00000000-0000-0000-0000-000000000000}"/>
  <bookViews>
    <workbookView xWindow="220" yWindow="2310" windowWidth="19040" windowHeight="9350" tabRatio="688" firstSheet="2" activeTab="5" xr2:uid="{00000000-000D-0000-FFFF-FFFF00000000}"/>
  </bookViews>
  <sheets>
    <sheet name="without_corrections" sheetId="1" r:id="rId1"/>
    <sheet name="with_NConception_CRFScorrection" sheetId="2" r:id="rId2"/>
    <sheet name="Sheet2" sheetId="5" r:id="rId3"/>
    <sheet name="MegaReef area pivot" sheetId="7" r:id="rId4"/>
    <sheet name="ReefID to MegaReef" sheetId="6" r:id="rId5"/>
    <sheet name="pivot by district" sheetId="8" r:id="rId6"/>
    <sheet name="copy of reefs NConception" sheetId="4" r:id="rId7"/>
    <sheet name="PIVOT_CRFS" sheetId="3" r:id="rId8"/>
  </sheets>
  <definedNames>
    <definedName name="_xlnm._FilterDatabase" localSheetId="4" hidden="1">'ReefID to MegaReef'!$F$1:$G$131</definedName>
    <definedName name="_xlnm._FilterDatabase" localSheetId="1" hidden="1">with_NConception_CRFScorrection!$A$3:$S$136</definedName>
    <definedName name="ExternalData_1" localSheetId="2" hidden="1">Sheet2!$A$1:$S$130</definedName>
    <definedName name="_xlnm.Extract" localSheetId="4">'ReefID to MegaReef'!$J$1:$K$1</definedName>
  </definedNames>
  <calcPr calcId="191029"/>
  <pivotCaches>
    <pivotCache cacheId="0" r:id="rId9"/>
    <pivotCache cacheId="4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8" l="1"/>
  <c r="E7" i="8"/>
  <c r="E8" i="8"/>
  <c r="E5" i="8"/>
  <c r="S133" i="4"/>
  <c r="P133" i="4"/>
  <c r="S132" i="4"/>
  <c r="P132" i="4"/>
  <c r="S131" i="4"/>
  <c r="P131" i="4"/>
  <c r="S130" i="4"/>
  <c r="P130" i="4"/>
  <c r="S129" i="4"/>
  <c r="P129" i="4"/>
  <c r="S128" i="4"/>
  <c r="P128" i="4"/>
  <c r="S127" i="4"/>
  <c r="P127" i="4"/>
  <c r="S126" i="4"/>
  <c r="P126" i="4"/>
  <c r="S125" i="4"/>
  <c r="P125" i="4"/>
  <c r="S124" i="4"/>
  <c r="P124" i="4"/>
  <c r="S123" i="4"/>
  <c r="P123" i="4"/>
  <c r="S122" i="4"/>
  <c r="P122" i="4"/>
  <c r="S121" i="4"/>
  <c r="P121" i="4"/>
  <c r="S120" i="4"/>
  <c r="P120" i="4"/>
  <c r="S119" i="4"/>
  <c r="P119" i="4"/>
  <c r="S118" i="4"/>
  <c r="P118" i="4"/>
  <c r="S117" i="4"/>
  <c r="P117" i="4"/>
  <c r="S116" i="4"/>
  <c r="P116" i="4"/>
  <c r="P115" i="4"/>
  <c r="S114" i="4"/>
  <c r="P114" i="4"/>
  <c r="S113" i="4"/>
  <c r="P113" i="4"/>
  <c r="S112" i="4"/>
  <c r="P112" i="4"/>
  <c r="S111" i="4"/>
  <c r="P111" i="4"/>
  <c r="P110" i="4"/>
  <c r="S109" i="4"/>
  <c r="P109" i="4"/>
  <c r="S108" i="4"/>
  <c r="P108" i="4"/>
  <c r="S107" i="4"/>
  <c r="P107" i="4"/>
  <c r="S106" i="4"/>
  <c r="P106" i="4"/>
  <c r="S105" i="4"/>
  <c r="P105" i="4"/>
  <c r="S104" i="4"/>
  <c r="P104" i="4"/>
  <c r="S103" i="4"/>
  <c r="P103" i="4"/>
  <c r="S102" i="4"/>
  <c r="P102" i="4"/>
  <c r="S101" i="4"/>
  <c r="P101" i="4"/>
  <c r="S100" i="4"/>
  <c r="P100" i="4"/>
  <c r="S99" i="4"/>
  <c r="P99" i="4"/>
  <c r="S98" i="4"/>
  <c r="P98" i="4"/>
  <c r="S97" i="4"/>
  <c r="P97" i="4"/>
  <c r="S96" i="4"/>
  <c r="P96" i="4"/>
  <c r="S95" i="4"/>
  <c r="P95" i="4"/>
  <c r="S94" i="4"/>
  <c r="P94" i="4"/>
  <c r="S93" i="4"/>
  <c r="P93" i="4"/>
  <c r="S92" i="4"/>
  <c r="P92" i="4"/>
  <c r="S91" i="4"/>
  <c r="P91" i="4"/>
  <c r="S90" i="4"/>
  <c r="P90" i="4"/>
  <c r="S89" i="4"/>
  <c r="P89" i="4"/>
  <c r="S88" i="4"/>
  <c r="P88" i="4"/>
  <c r="S87" i="4"/>
  <c r="P87" i="4"/>
  <c r="S86" i="4"/>
  <c r="P86" i="4"/>
  <c r="S85" i="4"/>
  <c r="P85" i="4"/>
  <c r="S84" i="4"/>
  <c r="P84" i="4"/>
  <c r="S83" i="4"/>
  <c r="P83" i="4"/>
  <c r="S82" i="4"/>
  <c r="P82" i="4"/>
  <c r="N81" i="4"/>
  <c r="P81" i="4" s="1"/>
  <c r="S80" i="4"/>
  <c r="P80" i="4"/>
  <c r="S79" i="4"/>
  <c r="P79" i="4"/>
  <c r="S78" i="4"/>
  <c r="P78" i="4"/>
  <c r="S77" i="4"/>
  <c r="P77" i="4"/>
  <c r="S76" i="4"/>
  <c r="P76" i="4"/>
  <c r="S75" i="4"/>
  <c r="P75" i="4"/>
  <c r="S74" i="4"/>
  <c r="P74" i="4"/>
  <c r="S73" i="4"/>
  <c r="P73" i="4"/>
  <c r="S72" i="4"/>
  <c r="P72" i="4"/>
  <c r="S71" i="4"/>
  <c r="P71" i="4"/>
  <c r="S70" i="4"/>
  <c r="P70" i="4"/>
  <c r="S69" i="4"/>
  <c r="P69" i="4"/>
  <c r="S68" i="4"/>
  <c r="P68" i="4"/>
  <c r="S67" i="4"/>
  <c r="P67" i="4"/>
  <c r="S66" i="4"/>
  <c r="P66" i="4"/>
  <c r="S65" i="4"/>
  <c r="P65" i="4"/>
  <c r="S64" i="4"/>
  <c r="P64" i="4"/>
  <c r="S63" i="4"/>
  <c r="P63" i="4"/>
  <c r="S62" i="4"/>
  <c r="P62" i="4"/>
  <c r="S61" i="4"/>
  <c r="P61" i="4"/>
  <c r="S60" i="4"/>
  <c r="P60" i="4"/>
  <c r="S59" i="4"/>
  <c r="P59" i="4"/>
  <c r="S58" i="4"/>
  <c r="P58" i="4"/>
  <c r="S57" i="4"/>
  <c r="P57" i="4"/>
  <c r="S56" i="4"/>
  <c r="P56" i="4"/>
  <c r="S55" i="4"/>
  <c r="P55" i="4"/>
  <c r="S54" i="4"/>
  <c r="P54" i="4"/>
  <c r="S53" i="4"/>
  <c r="P53" i="4"/>
  <c r="S52" i="4"/>
  <c r="P52" i="4"/>
  <c r="S51" i="4"/>
  <c r="P51" i="4"/>
  <c r="S50" i="4"/>
  <c r="P50" i="4"/>
  <c r="S49" i="4"/>
  <c r="P49" i="4"/>
  <c r="S48" i="4"/>
  <c r="P48" i="4"/>
  <c r="S47" i="4"/>
  <c r="P47" i="4"/>
  <c r="S46" i="4"/>
  <c r="P46" i="4"/>
  <c r="S45" i="4"/>
  <c r="P45" i="4"/>
  <c r="S44" i="4"/>
  <c r="P44" i="4"/>
  <c r="S43" i="4"/>
  <c r="P43" i="4"/>
  <c r="S42" i="4"/>
  <c r="P42" i="4"/>
  <c r="S41" i="4"/>
  <c r="P41" i="4"/>
  <c r="S40" i="4"/>
  <c r="P40" i="4"/>
  <c r="S39" i="4"/>
  <c r="P39" i="4"/>
  <c r="S38" i="4"/>
  <c r="P38" i="4"/>
  <c r="N37" i="4"/>
  <c r="P37" i="4" s="1"/>
  <c r="N36" i="4"/>
  <c r="S36" i="4" s="1"/>
  <c r="S35" i="4"/>
  <c r="P35" i="4"/>
  <c r="S34" i="4"/>
  <c r="P34" i="4"/>
  <c r="S33" i="4"/>
  <c r="P33" i="4"/>
  <c r="S32" i="4"/>
  <c r="P32" i="4"/>
  <c r="S31" i="4"/>
  <c r="P31" i="4"/>
  <c r="S30" i="4"/>
  <c r="P30" i="4"/>
  <c r="S29" i="4"/>
  <c r="P29" i="4"/>
  <c r="S28" i="4"/>
  <c r="P28" i="4"/>
  <c r="S27" i="4"/>
  <c r="P27" i="4"/>
  <c r="S26" i="4"/>
  <c r="P26" i="4"/>
  <c r="S25" i="4"/>
  <c r="P25" i="4"/>
  <c r="S24" i="4"/>
  <c r="P24" i="4"/>
  <c r="P23" i="4"/>
  <c r="S22" i="4"/>
  <c r="P22" i="4"/>
  <c r="S21" i="4"/>
  <c r="P21" i="4"/>
  <c r="S20" i="4"/>
  <c r="P20" i="4"/>
  <c r="S19" i="4"/>
  <c r="P19" i="4"/>
  <c r="S18" i="4"/>
  <c r="P18" i="4"/>
  <c r="S17" i="4"/>
  <c r="P17" i="4"/>
  <c r="S16" i="4"/>
  <c r="P16" i="4"/>
  <c r="S15" i="4"/>
  <c r="P15" i="4"/>
  <c r="S14" i="4"/>
  <c r="P14" i="4"/>
  <c r="S13" i="4"/>
  <c r="P13" i="4"/>
  <c r="S12" i="4"/>
  <c r="P12" i="4"/>
  <c r="S11" i="4"/>
  <c r="P11" i="4"/>
  <c r="S10" i="4"/>
  <c r="P10" i="4"/>
  <c r="P9" i="4"/>
  <c r="N8" i="4"/>
  <c r="P8" i="4" s="1"/>
  <c r="N7" i="4"/>
  <c r="P7" i="4" s="1"/>
  <c r="S6" i="4"/>
  <c r="P6" i="4"/>
  <c r="S5" i="4"/>
  <c r="P5" i="4"/>
  <c r="N4" i="4"/>
  <c r="S4" i="4" s="1"/>
  <c r="N3" i="4"/>
  <c r="S3" i="4" s="1"/>
  <c r="S2" i="4"/>
  <c r="P2" i="4"/>
  <c r="P4" i="4" l="1"/>
  <c r="S81" i="4"/>
  <c r="P36" i="4"/>
  <c r="S7" i="4"/>
  <c r="S37" i="4"/>
  <c r="S8" i="4"/>
  <c r="P3" i="4"/>
  <c r="AX18" i="3"/>
  <c r="AV19" i="3" s="1"/>
  <c r="AO22" i="3"/>
  <c r="AM23" i="3" s="1"/>
  <c r="AF44" i="3"/>
  <c r="AE45" i="3" s="1"/>
  <c r="X75" i="3"/>
  <c r="W76" i="3" s="1"/>
  <c r="O18" i="3"/>
  <c r="N19" i="3" s="1"/>
  <c r="R138" i="2"/>
  <c r="R139" i="2" s="1"/>
  <c r="Q138" i="2"/>
  <c r="Q139" i="2" s="1"/>
  <c r="AN23" i="3" l="1"/>
  <c r="AW19" i="3"/>
  <c r="AD45" i="3"/>
  <c r="M19" i="3"/>
  <c r="V76" i="3"/>
  <c r="N83" i="2"/>
  <c r="S83" i="2" s="1"/>
  <c r="N84" i="2"/>
  <c r="S84" i="2" s="1"/>
  <c r="N38" i="2"/>
  <c r="P38" i="2" s="1"/>
  <c r="N39" i="2"/>
  <c r="P39" i="2" s="1"/>
  <c r="S7" i="2"/>
  <c r="S8" i="2"/>
  <c r="N9" i="2"/>
  <c r="P9" i="2" s="1"/>
  <c r="N10" i="2"/>
  <c r="P10" i="2" s="1"/>
  <c r="S4" i="2"/>
  <c r="N6" i="2"/>
  <c r="S6" i="2" s="1"/>
  <c r="N5" i="2"/>
  <c r="S136" i="2"/>
  <c r="P136" i="2"/>
  <c r="S135" i="2"/>
  <c r="P135" i="2"/>
  <c r="S134" i="2"/>
  <c r="P134" i="2"/>
  <c r="S133" i="2"/>
  <c r="P133" i="2"/>
  <c r="S132" i="2"/>
  <c r="P132" i="2"/>
  <c r="S131" i="2"/>
  <c r="P131" i="2"/>
  <c r="S130" i="2"/>
  <c r="P130" i="2"/>
  <c r="S129" i="2"/>
  <c r="P129" i="2"/>
  <c r="S128" i="2"/>
  <c r="P128" i="2"/>
  <c r="S127" i="2"/>
  <c r="P127" i="2"/>
  <c r="S126" i="2"/>
  <c r="P126" i="2"/>
  <c r="S125" i="2"/>
  <c r="P125" i="2"/>
  <c r="S124" i="2"/>
  <c r="P124" i="2"/>
  <c r="S123" i="2"/>
  <c r="P123" i="2"/>
  <c r="S122" i="2"/>
  <c r="P122" i="2"/>
  <c r="S121" i="2"/>
  <c r="P121" i="2"/>
  <c r="S120" i="2"/>
  <c r="P120" i="2"/>
  <c r="S119" i="2"/>
  <c r="P119" i="2"/>
  <c r="P118" i="2"/>
  <c r="S117" i="2"/>
  <c r="P117" i="2"/>
  <c r="S116" i="2"/>
  <c r="P116" i="2"/>
  <c r="S115" i="2"/>
  <c r="P115" i="2"/>
  <c r="S114" i="2"/>
  <c r="P114" i="2"/>
  <c r="P113" i="2"/>
  <c r="S112" i="2"/>
  <c r="P112" i="2"/>
  <c r="S111" i="2"/>
  <c r="P111" i="2"/>
  <c r="S110" i="2"/>
  <c r="P110" i="2"/>
  <c r="S109" i="2"/>
  <c r="P109" i="2"/>
  <c r="S108" i="2"/>
  <c r="P108" i="2"/>
  <c r="S107" i="2"/>
  <c r="P107" i="2"/>
  <c r="S106" i="2"/>
  <c r="P106" i="2"/>
  <c r="S105" i="2"/>
  <c r="P105" i="2"/>
  <c r="S104" i="2"/>
  <c r="P104" i="2"/>
  <c r="S103" i="2"/>
  <c r="P103" i="2"/>
  <c r="S102" i="2"/>
  <c r="P102" i="2"/>
  <c r="S101" i="2"/>
  <c r="P101" i="2"/>
  <c r="S100" i="2"/>
  <c r="P100" i="2"/>
  <c r="S99" i="2"/>
  <c r="P99" i="2"/>
  <c r="S98" i="2"/>
  <c r="P98" i="2"/>
  <c r="S97" i="2"/>
  <c r="P97" i="2"/>
  <c r="S96" i="2"/>
  <c r="P96" i="2"/>
  <c r="S95" i="2"/>
  <c r="P95" i="2"/>
  <c r="S94" i="2"/>
  <c r="P94" i="2"/>
  <c r="S93" i="2"/>
  <c r="P93" i="2"/>
  <c r="S92" i="2"/>
  <c r="P92" i="2"/>
  <c r="S91" i="2"/>
  <c r="P91" i="2"/>
  <c r="S90" i="2"/>
  <c r="P90" i="2"/>
  <c r="S89" i="2"/>
  <c r="P89" i="2"/>
  <c r="S88" i="2"/>
  <c r="P88" i="2"/>
  <c r="S87" i="2"/>
  <c r="P87" i="2"/>
  <c r="S86" i="2"/>
  <c r="P86" i="2"/>
  <c r="S85" i="2"/>
  <c r="P85" i="2"/>
  <c r="S82" i="2"/>
  <c r="P82" i="2"/>
  <c r="S81" i="2"/>
  <c r="P81" i="2"/>
  <c r="S80" i="2"/>
  <c r="P80" i="2"/>
  <c r="S79" i="2"/>
  <c r="P79" i="2"/>
  <c r="S78" i="2"/>
  <c r="P78" i="2"/>
  <c r="S77" i="2"/>
  <c r="P77" i="2"/>
  <c r="S76" i="2"/>
  <c r="P76" i="2"/>
  <c r="S75" i="2"/>
  <c r="P75" i="2"/>
  <c r="S74" i="2"/>
  <c r="P74" i="2"/>
  <c r="S73" i="2"/>
  <c r="P73" i="2"/>
  <c r="S72" i="2"/>
  <c r="P72" i="2"/>
  <c r="S71" i="2"/>
  <c r="P71" i="2"/>
  <c r="S70" i="2"/>
  <c r="P70" i="2"/>
  <c r="S69" i="2"/>
  <c r="P69" i="2"/>
  <c r="S68" i="2"/>
  <c r="P68" i="2"/>
  <c r="S67" i="2"/>
  <c r="P67" i="2"/>
  <c r="S66" i="2"/>
  <c r="P66" i="2"/>
  <c r="S65" i="2"/>
  <c r="P65" i="2"/>
  <c r="S64" i="2"/>
  <c r="P64" i="2"/>
  <c r="S63" i="2"/>
  <c r="P63" i="2"/>
  <c r="S62" i="2"/>
  <c r="P62" i="2"/>
  <c r="S61" i="2"/>
  <c r="P61" i="2"/>
  <c r="S60" i="2"/>
  <c r="P60" i="2"/>
  <c r="S59" i="2"/>
  <c r="P59" i="2"/>
  <c r="S58" i="2"/>
  <c r="P58" i="2"/>
  <c r="S57" i="2"/>
  <c r="P57" i="2"/>
  <c r="S56" i="2"/>
  <c r="P56" i="2"/>
  <c r="S55" i="2"/>
  <c r="P55" i="2"/>
  <c r="S54" i="2"/>
  <c r="P54" i="2"/>
  <c r="S53" i="2"/>
  <c r="P53" i="2"/>
  <c r="S52" i="2"/>
  <c r="P52" i="2"/>
  <c r="S51" i="2"/>
  <c r="P51" i="2"/>
  <c r="S50" i="2"/>
  <c r="P50" i="2"/>
  <c r="S49" i="2"/>
  <c r="P49" i="2"/>
  <c r="S48" i="2"/>
  <c r="P48" i="2"/>
  <c r="S47" i="2"/>
  <c r="P47" i="2"/>
  <c r="S46" i="2"/>
  <c r="P46" i="2"/>
  <c r="S45" i="2"/>
  <c r="P45" i="2"/>
  <c r="S44" i="2"/>
  <c r="P44" i="2"/>
  <c r="S43" i="2"/>
  <c r="P43" i="2"/>
  <c r="S42" i="2"/>
  <c r="P42" i="2"/>
  <c r="S41" i="2"/>
  <c r="P41" i="2"/>
  <c r="S40" i="2"/>
  <c r="P40" i="2"/>
  <c r="S37" i="2"/>
  <c r="P37" i="2"/>
  <c r="S36" i="2"/>
  <c r="P36" i="2"/>
  <c r="S35" i="2"/>
  <c r="P35" i="2"/>
  <c r="S34" i="2"/>
  <c r="P34" i="2"/>
  <c r="S33" i="2"/>
  <c r="P33" i="2"/>
  <c r="S32" i="2"/>
  <c r="P32" i="2"/>
  <c r="S31" i="2"/>
  <c r="P31" i="2"/>
  <c r="S30" i="2"/>
  <c r="P30" i="2"/>
  <c r="S29" i="2"/>
  <c r="P29" i="2"/>
  <c r="S28" i="2"/>
  <c r="P28" i="2"/>
  <c r="S27" i="2"/>
  <c r="P27" i="2"/>
  <c r="S26" i="2"/>
  <c r="P26" i="2"/>
  <c r="P25" i="2"/>
  <c r="S24" i="2"/>
  <c r="P24" i="2"/>
  <c r="S23" i="2"/>
  <c r="P23" i="2"/>
  <c r="S22" i="2"/>
  <c r="P22" i="2"/>
  <c r="S21" i="2"/>
  <c r="P21" i="2"/>
  <c r="S20" i="2"/>
  <c r="P20" i="2"/>
  <c r="S19" i="2"/>
  <c r="P19" i="2"/>
  <c r="S18" i="2"/>
  <c r="P18" i="2"/>
  <c r="S17" i="2"/>
  <c r="P17" i="2"/>
  <c r="S16" i="2"/>
  <c r="P16" i="2"/>
  <c r="S15" i="2"/>
  <c r="P15" i="2"/>
  <c r="S14" i="2"/>
  <c r="P14" i="2"/>
  <c r="S13" i="2"/>
  <c r="P13" i="2"/>
  <c r="S12" i="2"/>
  <c r="P12" i="2"/>
  <c r="P11" i="2"/>
  <c r="P8" i="2"/>
  <c r="P7" i="2"/>
  <c r="P4" i="2"/>
  <c r="S5" i="2" l="1"/>
  <c r="N138" i="2"/>
  <c r="S38" i="2"/>
  <c r="P84" i="2"/>
  <c r="P83" i="2"/>
  <c r="S9" i="2"/>
  <c r="S10" i="2"/>
  <c r="P5" i="2"/>
  <c r="P6" i="2"/>
  <c r="S39" i="2"/>
  <c r="R3" i="1"/>
  <c r="R4" i="1"/>
  <c r="R5" i="1"/>
  <c r="R6" i="1"/>
  <c r="R7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9" i="1"/>
  <c r="R110" i="1"/>
  <c r="R111" i="1"/>
  <c r="R112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Rebecca Miller</author>
  </authors>
  <commentList>
    <comment ref="P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Rebecca Miller:</t>
        </r>
        <r>
          <rPr>
            <sz val="9"/>
            <color indexed="81"/>
            <rFont val="Tahoma"/>
            <family val="2"/>
          </rPr>
          <t xml:space="preserve">
note - could be multiple MPAs for 1 reef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Rebecca Miller</author>
  </authors>
  <commentList>
    <comment ref="Q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Rebecca Miller:</t>
        </r>
        <r>
          <rPr>
            <sz val="9"/>
            <color indexed="81"/>
            <rFont val="Tahoma"/>
            <family val="2"/>
          </rPr>
          <t xml:space="preserve">
note - could be multiple MPAs for 1 reef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Rebecca Miller</author>
  </authors>
  <commentList>
    <comment ref="Q1" authorId="0" shapeId="0" xr:uid="{C4AB4B7E-72E9-43C5-BBF5-6B107D1A5664}">
      <text>
        <r>
          <rPr>
            <b/>
            <sz val="9"/>
            <color indexed="81"/>
            <rFont val="Tahoma"/>
            <family val="2"/>
          </rPr>
          <t>Rebecca Miller:</t>
        </r>
        <r>
          <rPr>
            <sz val="9"/>
            <color indexed="81"/>
            <rFont val="Tahoma"/>
            <family val="2"/>
          </rPr>
          <t xml:space="preserve">
note - could be multiple MPAs for 1 reef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Rebecca Miller</author>
  </authors>
  <commentList>
    <comment ref="L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Rebecca Miller:</t>
        </r>
        <r>
          <rPr>
            <sz val="9"/>
            <color indexed="81"/>
            <rFont val="Tahoma"/>
            <family val="2"/>
          </rPr>
          <t xml:space="preserve">
note this is not the full district - only north of conception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9B531A-CC6A-452D-998C-8E5BE9CE4AC7}" keepAlive="1" name="Query - SuperReefs" description="Connection to the 'SuperReefs' query in the workbook." type="5" refreshedVersion="6" background="1" saveData="1">
    <dbPr connection="Provider=Microsoft.Mashup.OleDb.1;Data Source=$Workbook$;Location=SuperReefs;Extended Properties=&quot;&quot;" command="SELECT * FROM [SuperReefs]"/>
  </connection>
</connections>
</file>

<file path=xl/sharedStrings.xml><?xml version="1.0" encoding="utf-8"?>
<sst xmlns="http://schemas.openxmlformats.org/spreadsheetml/2006/main" count="2701" uniqueCount="342">
  <si>
    <t>FROM [Rec_observer_CA].[dbo].[luReef]</t>
  </si>
  <si>
    <t>ReefName</t>
  </si>
  <si>
    <t>SuperReef</t>
  </si>
  <si>
    <t>Area_orig</t>
  </si>
  <si>
    <t>Area</t>
  </si>
  <si>
    <t>Reefid_orig</t>
  </si>
  <si>
    <t>ReefID</t>
  </si>
  <si>
    <t>MegaReef2015</t>
  </si>
  <si>
    <t>SuperReefName</t>
  </si>
  <si>
    <t>CRFS_District</t>
  </si>
  <si>
    <t>BlueMega</t>
  </si>
  <si>
    <t>BlueReef_Cnty</t>
  </si>
  <si>
    <t>Blue_Area_270ft</t>
  </si>
  <si>
    <t>Anderson Cliff</t>
  </si>
  <si>
    <t>Mendocino</t>
  </si>
  <si>
    <t>Ano Nuevo</t>
  </si>
  <si>
    <t>San Mateo</t>
  </si>
  <si>
    <t>Arch Rock</t>
  </si>
  <si>
    <t>Marin</t>
  </si>
  <si>
    <t>Asilomar</t>
  </si>
  <si>
    <t>3.13.20.77.79</t>
  </si>
  <si>
    <t>Asilomar/Carmel/Cypress/Joe/Pinos</t>
  </si>
  <si>
    <t>Monterey</t>
  </si>
  <si>
    <t>Big Flat</t>
  </si>
  <si>
    <t>Humboldt</t>
  </si>
  <si>
    <t>Big Reef</t>
  </si>
  <si>
    <t>Big Sur</t>
  </si>
  <si>
    <t>Bixby Landing</t>
  </si>
  <si>
    <t>7.44.45</t>
  </si>
  <si>
    <t>BixbyLanding/LingocdPin/LittleSur</t>
  </si>
  <si>
    <t>Blue Car Spot</t>
  </si>
  <si>
    <t>Blunts Reef</t>
  </si>
  <si>
    <t>Bodega</t>
  </si>
  <si>
    <t>Bolinas</t>
  </si>
  <si>
    <t>Cambria Rock</t>
  </si>
  <si>
    <t>12.51.104</t>
  </si>
  <si>
    <t>Cambria/Motels/SanSim</t>
  </si>
  <si>
    <t>San Luis Obispo</t>
  </si>
  <si>
    <t>Carmel Pinnacles</t>
  </si>
  <si>
    <t>Carmel Point</t>
  </si>
  <si>
    <t>Casper Creek</t>
  </si>
  <si>
    <t>Cayucos Deep</t>
  </si>
  <si>
    <t>16.17.18</t>
  </si>
  <si>
    <t>Cayucos/ChinaH/Constantine</t>
  </si>
  <si>
    <t>China Harbor</t>
  </si>
  <si>
    <t>Constantine Rock</t>
  </si>
  <si>
    <t>Cordell Bank</t>
  </si>
  <si>
    <t>Cypress Point</t>
  </si>
  <si>
    <t>Davenport</t>
  </si>
  <si>
    <t>Santa Cruz</t>
  </si>
  <si>
    <t>Del Monte Shalebeds</t>
  </si>
  <si>
    <t>Del Norte Coast Redwoods</t>
  </si>
  <si>
    <t>Del Norte</t>
  </si>
  <si>
    <t>Devil's Slide</t>
  </si>
  <si>
    <t>Double Cone Rock</t>
  </si>
  <si>
    <t>Farallon Island</t>
  </si>
  <si>
    <t>San Francisco</t>
  </si>
  <si>
    <t>Fort Ross</t>
  </si>
  <si>
    <t>Fort Ross/Sunken</t>
  </si>
  <si>
    <t>Sonoma</t>
  </si>
  <si>
    <t>Franklin Point</t>
  </si>
  <si>
    <t>Franklin/Pigeon Point</t>
  </si>
  <si>
    <t>Gorda Rock</t>
  </si>
  <si>
    <t>Granite Canyon</t>
  </si>
  <si>
    <t>Greyhound Rock</t>
  </si>
  <si>
    <t>Gualala Point Reef</t>
  </si>
  <si>
    <t>Half Moon Bay</t>
  </si>
  <si>
    <t>Half Moon/Tunitas</t>
  </si>
  <si>
    <t>Hearst Castle</t>
  </si>
  <si>
    <t>Humboldt Bay Jetty</t>
  </si>
  <si>
    <t>Indian Head Beach 40 fm</t>
  </si>
  <si>
    <t>Isle of St. James</t>
  </si>
  <si>
    <t>St. James/N Farallon</t>
  </si>
  <si>
    <t>Jalama Creek</t>
  </si>
  <si>
    <t>Santa Barbara</t>
  </si>
  <si>
    <t>Jalama Creek Deep</t>
  </si>
  <si>
    <t>Laguna Point</t>
  </si>
  <si>
    <t>Leffingwell</t>
  </si>
  <si>
    <t>Limantour Beach South</t>
  </si>
  <si>
    <t>Lime Kiln Reef</t>
  </si>
  <si>
    <t>Lingcod Pinnacle</t>
  </si>
  <si>
    <t>Little Sur Rock</t>
  </si>
  <si>
    <t>Lobos Rocks</t>
  </si>
  <si>
    <t>Lopez Point</t>
  </si>
  <si>
    <t>Marina Waste Treatment Pipeline</t>
  </si>
  <si>
    <t>Morro Rock</t>
  </si>
  <si>
    <t>Motels</t>
  </si>
  <si>
    <t>Muir Beach to Rodeo Lagoon</t>
  </si>
  <si>
    <t>Natural Bridges</t>
  </si>
  <si>
    <t>Needle Rock Road</t>
  </si>
  <si>
    <t>North Farallon Island</t>
  </si>
  <si>
    <t>North of Shelter Cove</t>
  </si>
  <si>
    <t>Oak Mountains</t>
  </si>
  <si>
    <t>Offshore Pfeiffer</t>
  </si>
  <si>
    <t>Outside Golden Gate</t>
  </si>
  <si>
    <t>Pacific Valley</t>
  </si>
  <si>
    <t>Pacifica</t>
  </si>
  <si>
    <t>Patricks Point</t>
  </si>
  <si>
    <t>Pecho Creek</t>
  </si>
  <si>
    <t>63.96.109.124</t>
  </si>
  <si>
    <t>Pecho/Red Can/SevenMile/Westdahl</t>
  </si>
  <si>
    <t>Pescadero</t>
  </si>
  <si>
    <t>Pfeiffer</t>
  </si>
  <si>
    <t>Piedras Blancas</t>
  </si>
  <si>
    <t>Pierce Point</t>
  </si>
  <si>
    <t>Pierce Point Deep</t>
  </si>
  <si>
    <t>PiercePoint/TomalesPoint</t>
  </si>
  <si>
    <t>Pigeon Point</t>
  </si>
  <si>
    <t>Pismo Beach</t>
  </si>
  <si>
    <t>Plasket Rock</t>
  </si>
  <si>
    <t>Pleasure Point</t>
  </si>
  <si>
    <t>Point Arena</t>
  </si>
  <si>
    <t>Point Arguello</t>
  </si>
  <si>
    <t>Point Buchon</t>
  </si>
  <si>
    <t>Buchon/Sandspit</t>
  </si>
  <si>
    <t>Point Conception Marine Reserve</t>
  </si>
  <si>
    <t>Point Joe</t>
  </si>
  <si>
    <t>Point Lobos</t>
  </si>
  <si>
    <t>Point Pinos</t>
  </si>
  <si>
    <t>Point Reyes</t>
  </si>
  <si>
    <t>80.81.83</t>
  </si>
  <si>
    <t>Point Reyes 11 Fathom Reef</t>
  </si>
  <si>
    <t>Point Reyes Beach</t>
  </si>
  <si>
    <t>Point Reyes North</t>
  </si>
  <si>
    <t>Point Sal</t>
  </si>
  <si>
    <t>Point Sal South</t>
  </si>
  <si>
    <t>Point St. George</t>
  </si>
  <si>
    <t>Point Sur Deep</t>
  </si>
  <si>
    <t>Portuguese Ledge</t>
  </si>
  <si>
    <t>Punta Gorda</t>
  </si>
  <si>
    <t>Purisima Point</t>
  </si>
  <si>
    <t>Pyramid Point</t>
  </si>
  <si>
    <t>Radar Domes</t>
  </si>
  <si>
    <t>Radar Domes Deep</t>
  </si>
  <si>
    <t>Ragged Point</t>
  </si>
  <si>
    <t>Reading Rock</t>
  </si>
  <si>
    <t>Red Can Buoy</t>
  </si>
  <si>
    <t>Russian River</t>
  </si>
  <si>
    <t>Salmon Cone</t>
  </si>
  <si>
    <t>Salmon Cone Deep</t>
  </si>
  <si>
    <t>Salmon Creek</t>
  </si>
  <si>
    <t>Salt Point</t>
  </si>
  <si>
    <t>San Gregorio</t>
  </si>
  <si>
    <t>San Simeon</t>
  </si>
  <si>
    <t>San Simeon Creek West</t>
  </si>
  <si>
    <t>Sandhill Ledge</t>
  </si>
  <si>
    <t>NULL</t>
  </si>
  <si>
    <t>Sandspit</t>
  </si>
  <si>
    <t>Santa Cruz Pier</t>
  </si>
  <si>
    <t>Santa Cruz Whistle Buoy</t>
  </si>
  <si>
    <t>Seven Mile Reef</t>
  </si>
  <si>
    <t>Soap Banks</t>
  </si>
  <si>
    <t>Soquel Canyon</t>
  </si>
  <si>
    <t>Stewarts Point</t>
  </si>
  <si>
    <t>Sudden Flats</t>
  </si>
  <si>
    <t>Sunken Reef</t>
  </si>
  <si>
    <t>Tankers Buoy West</t>
  </si>
  <si>
    <t>Ten E Buoy</t>
  </si>
  <si>
    <t>Ten Buoy/Toro Creek</t>
  </si>
  <si>
    <t>Ten Mile</t>
  </si>
  <si>
    <t>Terrace Point</t>
  </si>
  <si>
    <t>Tolo Bank</t>
  </si>
  <si>
    <t>Tomales Point</t>
  </si>
  <si>
    <t>Toro Creek</t>
  </si>
  <si>
    <t>Torre Canyon to Bamboa Point</t>
  </si>
  <si>
    <t>Tunitas Creek Shallow</t>
  </si>
  <si>
    <t>Westdahl Rock South 1</t>
  </si>
  <si>
    <t>Westport</t>
  </si>
  <si>
    <t>Whale Gulch</t>
  </si>
  <si>
    <t>Yankee Point Rock</t>
  </si>
  <si>
    <t>Yellow Banks</t>
  </si>
  <si>
    <t>Reef_Inside3nm</t>
  </si>
  <si>
    <t>Reef_Outside3nm</t>
  </si>
  <si>
    <t>PCTreef_Inside3nm</t>
  </si>
  <si>
    <t>PCT_reefInsideMPA</t>
  </si>
  <si>
    <t>new metrics for state waters (3 nm)</t>
  </si>
  <si>
    <t>ReefInsideMPAs</t>
  </si>
  <si>
    <t>ReefOutsideMPAs</t>
  </si>
  <si>
    <t>updated -  4 reefs chopped/split based on N or S of conception and CRFS District</t>
  </si>
  <si>
    <t>N_Conception</t>
  </si>
  <si>
    <t>N</t>
  </si>
  <si>
    <t>S</t>
  </si>
  <si>
    <t>all sum</t>
  </si>
  <si>
    <t>minus S conception</t>
  </si>
  <si>
    <t>Row Labels</t>
  </si>
  <si>
    <t>Grand Total</t>
  </si>
  <si>
    <t>Sum of Reef_Inside3nm</t>
  </si>
  <si>
    <t>Sum of PCTreef_Inside3nm</t>
  </si>
  <si>
    <t>Sum of Reef_Outside3nm</t>
  </si>
  <si>
    <t>Sum of ReefInsideMPAs</t>
  </si>
  <si>
    <t>Sum of ReefOutsideMPAs</t>
  </si>
  <si>
    <t>District 2</t>
  </si>
  <si>
    <t>Reef Area Inside MPA</t>
  </si>
  <si>
    <t>Reef Area Outside MPA</t>
  </si>
  <si>
    <t>reef total</t>
  </si>
  <si>
    <t>CRFS District 3</t>
  </si>
  <si>
    <t>CRFS district 4</t>
  </si>
  <si>
    <t>Distric 5</t>
  </si>
  <si>
    <t>CRFS District 6</t>
  </si>
  <si>
    <t>FID</t>
  </si>
  <si>
    <t>Id</t>
  </si>
  <si>
    <t>ReefIDORIG</t>
  </si>
  <si>
    <t>N_of_40_10</t>
  </si>
  <si>
    <t>CDFWRegion</t>
  </si>
  <si>
    <t>Lat_Center</t>
  </si>
  <si>
    <t>Long_Cente</t>
  </si>
  <si>
    <t>Depth_avg</t>
  </si>
  <si>
    <t>Depth_min</t>
  </si>
  <si>
    <t>Depth_max</t>
  </si>
  <si>
    <t>Use90m</t>
  </si>
  <si>
    <t>90DepthAvg</t>
  </si>
  <si>
    <t>Cnty_Major</t>
  </si>
  <si>
    <t>Area_270ft</t>
  </si>
  <si>
    <t>VMRLDebRe</t>
  </si>
  <si>
    <t>0</t>
  </si>
  <si>
    <t>2_Mendocino_FtBragg</t>
  </si>
  <si>
    <t>1</t>
  </si>
  <si>
    <t>8_HMB_SC</t>
  </si>
  <si>
    <t>2</t>
  </si>
  <si>
    <t>5_Bodega_SF</t>
  </si>
  <si>
    <t>10_MossLanding_PointLobos</t>
  </si>
  <si>
    <t>4</t>
  </si>
  <si>
    <t>5</t>
  </si>
  <si>
    <t>9_HMB_MB_Offshore</t>
  </si>
  <si>
    <t>6</t>
  </si>
  <si>
    <t>12_BigSur</t>
  </si>
  <si>
    <t>8</t>
  </si>
  <si>
    <t>9</t>
  </si>
  <si>
    <t>Y</t>
  </si>
  <si>
    <t>10</t>
  </si>
  <si>
    <t>11</t>
  </si>
  <si>
    <t>13_SLOCnty_Morro</t>
  </si>
  <si>
    <t>14</t>
  </si>
  <si>
    <t>15</t>
  </si>
  <si>
    <t>3_FtBragg_PtArena</t>
  </si>
  <si>
    <t>19</t>
  </si>
  <si>
    <t>6_Farallons</t>
  </si>
  <si>
    <t>21</t>
  </si>
  <si>
    <t>22</t>
  </si>
  <si>
    <t>23</t>
  </si>
  <si>
    <t>1_OR_Eureka</t>
  </si>
  <si>
    <t>24</t>
  </si>
  <si>
    <t>7_SF_HMB</t>
  </si>
  <si>
    <t>25</t>
  </si>
  <si>
    <t>26</t>
  </si>
  <si>
    <t>27.114</t>
  </si>
  <si>
    <t>4_PtArena_Bodega</t>
  </si>
  <si>
    <t>28.69</t>
  </si>
  <si>
    <t>29</t>
  </si>
  <si>
    <t>30</t>
  </si>
  <si>
    <t>31</t>
  </si>
  <si>
    <t>32</t>
  </si>
  <si>
    <t>33.123</t>
  </si>
  <si>
    <t>34</t>
  </si>
  <si>
    <t>35</t>
  </si>
  <si>
    <t>36</t>
  </si>
  <si>
    <t>37.55</t>
  </si>
  <si>
    <t>38</t>
  </si>
  <si>
    <t>17_Conception</t>
  </si>
  <si>
    <t>39</t>
  </si>
  <si>
    <t>41</t>
  </si>
  <si>
    <t>42</t>
  </si>
  <si>
    <t>43</t>
  </si>
  <si>
    <t>46</t>
  </si>
  <si>
    <t>47</t>
  </si>
  <si>
    <t>48</t>
  </si>
  <si>
    <t>50</t>
  </si>
  <si>
    <t>52</t>
  </si>
  <si>
    <t>53</t>
  </si>
  <si>
    <t>54</t>
  </si>
  <si>
    <t>56</t>
  </si>
  <si>
    <t>57</t>
  </si>
  <si>
    <t>58</t>
  </si>
  <si>
    <t>59</t>
  </si>
  <si>
    <t>60</t>
  </si>
  <si>
    <t>61</t>
  </si>
  <si>
    <t>62</t>
  </si>
  <si>
    <t>15_Morro_Pismo</t>
  </si>
  <si>
    <t>64</t>
  </si>
  <si>
    <t>65</t>
  </si>
  <si>
    <t>66</t>
  </si>
  <si>
    <t>67</t>
  </si>
  <si>
    <t>68.120</t>
  </si>
  <si>
    <t>70</t>
  </si>
  <si>
    <t>71</t>
  </si>
  <si>
    <t>72</t>
  </si>
  <si>
    <t>73</t>
  </si>
  <si>
    <t>74</t>
  </si>
  <si>
    <t>75.106</t>
  </si>
  <si>
    <t>76</t>
  </si>
  <si>
    <t>78</t>
  </si>
  <si>
    <t>82</t>
  </si>
  <si>
    <t>84</t>
  </si>
  <si>
    <t>16_PointSal_Conception</t>
  </si>
  <si>
    <t>85</t>
  </si>
  <si>
    <t>86</t>
  </si>
  <si>
    <t>87</t>
  </si>
  <si>
    <t>11_BigSur_Offshore</t>
  </si>
  <si>
    <t>88</t>
  </si>
  <si>
    <t>89</t>
  </si>
  <si>
    <t>90</t>
  </si>
  <si>
    <t>91</t>
  </si>
  <si>
    <t>92</t>
  </si>
  <si>
    <t>93</t>
  </si>
  <si>
    <t>94</t>
  </si>
  <si>
    <t>95</t>
  </si>
  <si>
    <t>97</t>
  </si>
  <si>
    <t>98</t>
  </si>
  <si>
    <t>99</t>
  </si>
  <si>
    <t>100</t>
  </si>
  <si>
    <t>101</t>
  </si>
  <si>
    <t>102</t>
  </si>
  <si>
    <t>103</t>
  </si>
  <si>
    <t>105</t>
  </si>
  <si>
    <t>107</t>
  </si>
  <si>
    <t>108</t>
  </si>
  <si>
    <t>110</t>
  </si>
  <si>
    <t>111</t>
  </si>
  <si>
    <t>112</t>
  </si>
  <si>
    <t>113</t>
  </si>
  <si>
    <t>115</t>
  </si>
  <si>
    <t>116.121</t>
  </si>
  <si>
    <t>117</t>
  </si>
  <si>
    <t>118</t>
  </si>
  <si>
    <t>119</t>
  </si>
  <si>
    <t>122</t>
  </si>
  <si>
    <t>125</t>
  </si>
  <si>
    <t>126</t>
  </si>
  <si>
    <t>127</t>
  </si>
  <si>
    <t>128</t>
  </si>
  <si>
    <t>49</t>
  </si>
  <si>
    <t>40</t>
  </si>
  <si>
    <t>Area inside 3nm</t>
  </si>
  <si>
    <t>Farallons_HMB_MB_offshore</t>
  </si>
  <si>
    <t>MossLanding_to_BigSur</t>
  </si>
  <si>
    <t>BigSur_to_Morro</t>
  </si>
  <si>
    <t>Morro_to_PtC</t>
  </si>
  <si>
    <t>MegaReef</t>
  </si>
  <si>
    <t>(blank)</t>
  </si>
  <si>
    <t>Sum of Area inside 3nm</t>
  </si>
  <si>
    <t>Eureka_to_SF</t>
  </si>
  <si>
    <t>SF_to_SC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</si>
</sst>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"/>
    <numFmt numFmtId="165" formatCode="0.00000000"/>
    <numFmt numFmtId="166" formatCode="0.000000"/>
    <numFmt numFmtId="167" formatCode="0.0000000"/>
    <numFmt numFmtId="168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0" fontId="0" fillId="2" borderId="1" xfId="0" applyFont="1" applyFill="1" applyBorder="1"/>
    <xf numFmtId="0" fontId="0" fillId="2" borderId="0" xfId="0" applyFill="1"/>
    <xf numFmtId="0" fontId="0" fillId="2" borderId="0" xfId="0" applyFill="1" applyBorder="1"/>
    <xf numFmtId="165" fontId="0" fillId="0" borderId="0" xfId="0" applyNumberFormat="1" applyFill="1"/>
    <xf numFmtId="0" fontId="0" fillId="0" borderId="0" xfId="0" applyFill="1"/>
    <xf numFmtId="165" fontId="1" fillId="0" borderId="0" xfId="0" applyNumberFormat="1" applyFont="1" applyFill="1"/>
    <xf numFmtId="0" fontId="1" fillId="0" borderId="0" xfId="0" applyFont="1" applyFill="1"/>
    <xf numFmtId="1" fontId="0" fillId="0" borderId="0" xfId="0" applyNumberFormat="1" applyFill="1"/>
    <xf numFmtId="0" fontId="0" fillId="3" borderId="0" xfId="0" applyFill="1"/>
    <xf numFmtId="0" fontId="0" fillId="3" borderId="1" xfId="0" applyFill="1" applyBorder="1"/>
    <xf numFmtId="10" fontId="0" fillId="3" borderId="0" xfId="0" applyNumberFormat="1" applyFill="1"/>
    <xf numFmtId="2" fontId="0" fillId="4" borderId="0" xfId="0" applyNumberFormat="1" applyFill="1"/>
    <xf numFmtId="2" fontId="0" fillId="3" borderId="1" xfId="0" applyNumberFormat="1" applyFill="1" applyBorder="1"/>
    <xf numFmtId="168" fontId="0" fillId="0" borderId="0" xfId="0" applyNumberFormat="1"/>
    <xf numFmtId="168" fontId="0" fillId="2" borderId="0" xfId="0" applyNumberFormat="1" applyFill="1"/>
    <xf numFmtId="168" fontId="0" fillId="2" borderId="0" xfId="0" applyNumberFormat="1" applyFill="1" applyBorder="1"/>
    <xf numFmtId="168" fontId="1" fillId="0" borderId="0" xfId="0" applyNumberFormat="1" applyFont="1"/>
    <xf numFmtId="168" fontId="1" fillId="0" borderId="0" xfId="0" applyNumberFormat="1" applyFont="1" applyBorder="1"/>
    <xf numFmtId="168" fontId="0" fillId="0" borderId="0" xfId="0" applyNumberFormat="1" applyBorder="1"/>
    <xf numFmtId="168" fontId="0" fillId="4" borderId="0" xfId="0" applyNumberFormat="1" applyFill="1"/>
    <xf numFmtId="168" fontId="0" fillId="3" borderId="0" xfId="0" applyNumberFormat="1" applyFill="1"/>
    <xf numFmtId="168" fontId="0" fillId="3" borderId="1" xfId="0" applyNumberFormat="1" applyFill="1" applyBorder="1"/>
    <xf numFmtId="167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5" borderId="2" xfId="0" applyNumberFormat="1" applyFont="1" applyFill="1" applyBorder="1"/>
    <xf numFmtId="0" fontId="1" fillId="0" borderId="0" xfId="0" applyNumberFormat="1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Monk" refreshedDate="44749.55000949074" createdVersion="6" refreshedVersion="6" minRefreshableVersion="3" recordCount="112" xr:uid="{9B15A32E-2329-4E45-8879-1AECE6681D63}">
  <cacheSource type="worksheet">
    <worksheetSource ref="J1:M1048576" sheet="ReefID to MegaReef"/>
  </cacheSource>
  <cacheFields count="4">
    <cacheField name="ReefID" numFmtId="0">
      <sharedItems containsString="0" containsBlank="1" containsNumber="1" containsInteger="1" minValue="0" maxValue="141"/>
    </cacheField>
    <cacheField name="VMRLDebRe" numFmtId="0">
      <sharedItems containsBlank="1"/>
    </cacheField>
    <cacheField name="Area inside 3nm" numFmtId="0">
      <sharedItems containsString="0" containsBlank="1" containsNumber="1" minValue="0" maxValue="66.915993096699992"/>
    </cacheField>
    <cacheField name="MegaReef" numFmtId="0">
      <sharedItems containsBlank="1" count="11">
        <s v="Eureka_to_SF"/>
        <s v="MossLanding_to_BigSur"/>
        <s v="BigSur_to_Morro"/>
        <s v="Morro_to_PtC"/>
        <s v="Farallons_HMB_MB_offshore"/>
        <s v="SF_to_SC"/>
        <m/>
        <s v="PtArena_to_SC" u="1"/>
        <s v="Bodega_to_SC" u="1"/>
        <s v="Eureka_to_PtArena" u="1"/>
        <s v="Eureka_to_Bodeg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Monk" refreshedDate="44749.550009722225" createdVersion="6" refreshedVersion="6" minRefreshableVersion="3" recordCount="132" xr:uid="{6351D0E7-0219-431F-8A83-D6BCDF6EACA6}">
  <cacheSource type="worksheet">
    <worksheetSource ref="A1:S133" sheet="copy of reefs NConception"/>
  </cacheSource>
  <cacheFields count="19">
    <cacheField name="ReefName" numFmtId="0">
      <sharedItems/>
    </cacheField>
    <cacheField name="SuperReef" numFmtId="0">
      <sharedItems containsMixedTypes="1" containsNumber="1" minValue="0" maxValue="128"/>
    </cacheField>
    <cacheField name="Area_orig" numFmtId="0">
      <sharedItems containsSemiMixedTypes="0" containsString="0" containsNumber="1" minValue="2.0246E-2" maxValue="78.648115000000004"/>
    </cacheField>
    <cacheField name="Area" numFmtId="0">
      <sharedItems containsSemiMixedTypes="0" containsString="0" containsNumber="1" minValue="2.0246E-2" maxValue="77.466880000000003"/>
    </cacheField>
    <cacheField name="Reefid_orig" numFmtId="0">
      <sharedItems containsSemiMixedTypes="0" containsString="0" containsNumber="1" containsInteger="1" minValue="0" maxValue="128"/>
    </cacheField>
    <cacheField name="ReefID" numFmtId="0">
      <sharedItems containsSemiMixedTypes="0" containsString="0" containsNumber="1" containsInteger="1" minValue="0" maxValue="141" count="107">
        <n v="0"/>
        <n v="1"/>
        <n v="2"/>
        <n v="134"/>
        <n v="4"/>
        <n v="5"/>
        <n v="6"/>
        <n v="139"/>
        <n v="8"/>
        <n v="9"/>
        <n v="10"/>
        <n v="11"/>
        <n v="130"/>
        <n v="14"/>
        <n v="15"/>
        <n v="131"/>
        <n v="19"/>
        <n v="21"/>
        <n v="22"/>
        <n v="23"/>
        <n v="24"/>
        <n v="25"/>
        <n v="26"/>
        <n v="132"/>
        <n v="133"/>
        <n v="29"/>
        <n v="30"/>
        <n v="31"/>
        <n v="32"/>
        <n v="135"/>
        <n v="34"/>
        <n v="35"/>
        <n v="36"/>
        <n v="136"/>
        <n v="38"/>
        <n v="39"/>
        <n v="40"/>
        <n v="41"/>
        <n v="42"/>
        <n v="43"/>
        <n v="46"/>
        <n v="47"/>
        <n v="48"/>
        <n v="49"/>
        <n v="50"/>
        <n v="52"/>
        <n v="53"/>
        <n v="54"/>
        <n v="56"/>
        <n v="57"/>
        <n v="58"/>
        <n v="59"/>
        <n v="60"/>
        <n v="61"/>
        <n v="62"/>
        <n v="137"/>
        <n v="64"/>
        <n v="65"/>
        <n v="66"/>
        <n v="67"/>
        <n v="138"/>
        <n v="70"/>
        <n v="71"/>
        <n v="72"/>
        <n v="73"/>
        <n v="74"/>
        <n v="140"/>
        <n v="76"/>
        <n v="78"/>
        <n v="141"/>
        <n v="82"/>
        <n v="84"/>
        <n v="85"/>
        <n v="86"/>
        <n v="87"/>
        <n v="88"/>
        <n v="89"/>
        <n v="90"/>
        <n v="91"/>
        <n v="92"/>
        <n v="93"/>
        <n v="94"/>
        <n v="95"/>
        <n v="97"/>
        <n v="98"/>
        <n v="99"/>
        <n v="100"/>
        <n v="101"/>
        <n v="102"/>
        <n v="103"/>
        <n v="105"/>
        <n v="107"/>
        <n v="108"/>
        <n v="110"/>
        <n v="111"/>
        <n v="112"/>
        <n v="113"/>
        <n v="115"/>
        <n v="129"/>
        <n v="117"/>
        <n v="118"/>
        <n v="119"/>
        <n v="122"/>
        <n v="125"/>
        <n v="126"/>
        <n v="127"/>
        <n v="128"/>
      </sharedItems>
    </cacheField>
    <cacheField name="MegaReef2015" numFmtId="0">
      <sharedItems containsSemiMixedTypes="0" containsString="0" containsNumber="1" containsInteger="1" minValue="0" maxValue="12"/>
    </cacheField>
    <cacheField name="SuperReefName" numFmtId="0">
      <sharedItems/>
    </cacheField>
    <cacheField name="CRFS_District" numFmtId="0">
      <sharedItems containsSemiMixedTypes="0" containsString="0" containsNumber="1" containsInteger="1" minValue="2" maxValue="6" count="5">
        <n v="5"/>
        <n v="4"/>
        <n v="3"/>
        <n v="6"/>
        <n v="2"/>
      </sharedItems>
    </cacheField>
    <cacheField name="BlueMega" numFmtId="0">
      <sharedItems containsSemiMixedTypes="0" containsString="0" containsNumber="1" containsInteger="1" minValue="1" maxValue="8"/>
    </cacheField>
    <cacheField name="BlueReef_Cnty" numFmtId="0">
      <sharedItems/>
    </cacheField>
    <cacheField name="Blue_Area_270ft" numFmtId="0">
      <sharedItems containsBlank="1" containsMixedTypes="1" containsNumber="1" minValue="2.2654132185600001E-2" maxValue="78.648114976499997"/>
    </cacheField>
    <cacheField name="N_Conception" numFmtId="0">
      <sharedItems/>
    </cacheField>
    <cacheField name="Reef_Inside3nm" numFmtId="0">
      <sharedItems containsSemiMixedTypes="0" containsString="0" containsNumber="1" minValue="0" maxValue="66.915993096699992"/>
    </cacheField>
    <cacheField name="Reef_Outside3nm" numFmtId="0">
      <sharedItems containsString="0" containsBlank="1" containsNumber="1" minValue="0" maxValue="63.158949999999997"/>
    </cacheField>
    <cacheField name="PCTreef_Inside3nm" numFmtId="10">
      <sharedItems containsSemiMixedTypes="0" containsString="0" containsNumber="1" minValue="0" maxValue="1"/>
    </cacheField>
    <cacheField name="ReefInsideMPAs" numFmtId="168">
      <sharedItems containsString="0" containsBlank="1" containsNumber="1" minValue="0" maxValue="22.019215701899999"/>
    </cacheField>
    <cacheField name="ReefOutsideMPAs" numFmtId="0">
      <sharedItems containsString="0" containsBlank="1" containsNumber="1" minValue="5.8889691458899997E-3" maxValue="53.302126091799998"/>
    </cacheField>
    <cacheField name="PCT_reefInsideMPA" numFmtId="1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Monk" refreshedDate="44749.550009837963" createdVersion="6" refreshedVersion="6" minRefreshableVersion="3" recordCount="133" xr:uid="{00000000-000A-0000-FFFF-FFFF06000000}">
  <cacheSource type="worksheet">
    <worksheetSource ref="A3:S136" sheet="with_NConception_CRFScorrection"/>
  </cacheSource>
  <cacheFields count="19">
    <cacheField name="ReefName" numFmtId="0">
      <sharedItems count="129">
        <s v="Anderson Cliff"/>
        <s v="Ano Nuevo"/>
        <s v="Arch Rock"/>
        <s v="Asilomar"/>
        <s v="Big Flat"/>
        <s v="Big Reef"/>
        <s v="Big Sur"/>
        <s v="Bixby Landing"/>
        <s v="Blue Car Spot"/>
        <s v="Blunts Reef"/>
        <s v="Bodega"/>
        <s v="Bolinas"/>
        <s v="Cambria Rock"/>
        <s v="Carmel Pinnacles"/>
        <s v="Carmel Point"/>
        <s v="Casper Creek"/>
        <s v="Cayucos Deep"/>
        <s v="China Harbor"/>
        <s v="Constantine Rock"/>
        <s v="Cordell Bank"/>
        <s v="Cypress Point"/>
        <s v="Davenport"/>
        <s v="Del Monte Shalebeds"/>
        <s v="Del Norte Coast Redwoods"/>
        <s v="Devil's Slide"/>
        <s v="Double Cone Rock"/>
        <s v="Farallon Island"/>
        <s v="Fort Ross"/>
        <s v="Franklin Point"/>
        <s v="Gorda Rock"/>
        <s v="Granite Canyon"/>
        <s v="Greyhound Rock"/>
        <s v="Gualala Point Reef"/>
        <s v="Half Moon Bay"/>
        <s v="Hearst Castle"/>
        <s v="Humboldt Bay Jetty"/>
        <s v="Indian Head Beach 40 fm"/>
        <s v="Isle of St. James"/>
        <s v="Jalama Creek"/>
        <s v="Jalama Creek Deep"/>
        <s v="Laguna Point"/>
        <s v="Leffingwell"/>
        <s v="Limantour Beach South"/>
        <s v="Lime Kiln Reef"/>
        <s v="Lingcod Pinnacle"/>
        <s v="Little Sur Rock"/>
        <s v="Lobos Rocks"/>
        <s v="Lopez Point"/>
        <s v="Marina Waste Treatment Pipeline"/>
        <s v="Mendocino"/>
        <s v="Morro Rock"/>
        <s v="Motels"/>
        <s v="Muir Beach to Rodeo Lagoon"/>
        <s v="Natural Bridges"/>
        <s v="Needle Rock Road"/>
        <s v="North Farallon Island"/>
        <s v="North of Shelter Cove"/>
        <s v="Oak Mountains"/>
        <s v="Offshore Pfeiffer"/>
        <s v="Outside Golden Gate"/>
        <s v="Pacific Valley"/>
        <s v="Pacifica"/>
        <s v="Patricks Point"/>
        <s v="Pecho Creek"/>
        <s v="Pescadero"/>
        <s v="Pfeiffer"/>
        <s v="Piedras Blancas"/>
        <s v="Pierce Point"/>
        <s v="Pierce Point Deep"/>
        <s v="Pigeon Point"/>
        <s v="Pismo Beach"/>
        <s v="Plasket Rock"/>
        <s v="Pleasure Point"/>
        <s v="Point Arena"/>
        <s v="Point Arguello"/>
        <s v="Point Buchon"/>
        <s v="Point Conception Marine Reserve"/>
        <s v="Point Joe"/>
        <s v="Point Lobos"/>
        <s v="Point Pinos"/>
        <s v="Point Reyes"/>
        <s v="Point Reyes 11 Fathom Reef"/>
        <s v="Point Reyes Beach"/>
        <s v="Point Reyes North"/>
        <s v="Point Sal"/>
        <s v="Point Sal South"/>
        <s v="Point St. George"/>
        <s v="Point Sur Deep"/>
        <s v="Portuguese Ledge"/>
        <s v="Punta Gorda"/>
        <s v="Purisima Point"/>
        <s v="Pyramid Point"/>
        <s v="Radar Domes"/>
        <s v="Radar Domes Deep"/>
        <s v="Ragged Point"/>
        <s v="Reading Rock"/>
        <s v="Red Can Buoy"/>
        <s v="Russian River"/>
        <s v="Salmon Cone"/>
        <s v="Salmon Cone Deep"/>
        <s v="Salmon Creek"/>
        <s v="Salt Point"/>
        <s v="San Gregorio"/>
        <s v="San Simeon"/>
        <s v="San Simeon Creek West"/>
        <s v="Sandhill Ledge"/>
        <s v="Sandspit"/>
        <s v="Santa Cruz Pier"/>
        <s v="Santa Cruz Whistle Buoy"/>
        <s v="Seven Mile Reef"/>
        <s v="Soap Banks"/>
        <s v="Soquel Canyon"/>
        <s v="Stewarts Point"/>
        <s v="Sudden Flats"/>
        <s v="Sunken Reef"/>
        <s v="Tankers Buoy West"/>
        <s v="Ten E Buoy"/>
        <s v="Ten Mile"/>
        <s v="Terrace Point"/>
        <s v="Tolo Bank"/>
        <s v="Tomales Point"/>
        <s v="Toro Creek"/>
        <s v="Torre Canyon to Bamboa Point"/>
        <s v="Tunitas Creek Shallow"/>
        <s v="Westdahl Rock South 1"/>
        <s v="Westport"/>
        <s v="Whale Gulch"/>
        <s v="Yankee Point Rock"/>
        <s v="Yellow Banks"/>
      </sharedItems>
    </cacheField>
    <cacheField name="SuperReef" numFmtId="0">
      <sharedItems containsMixedTypes="1" containsNumber="1" minValue="0" maxValue="128"/>
    </cacheField>
    <cacheField name="Area_orig" numFmtId="0">
      <sharedItems containsSemiMixedTypes="0" containsString="0" containsNumber="1" minValue="2.0246E-2" maxValue="78.648115000000004"/>
    </cacheField>
    <cacheField name="Area" numFmtId="0">
      <sharedItems containsSemiMixedTypes="0" containsString="0" containsNumber="1" minValue="2.0246E-2" maxValue="77.466880000000003"/>
    </cacheField>
    <cacheField name="Reefid_orig" numFmtId="0">
      <sharedItems containsSemiMixedTypes="0" containsString="0" containsNumber="1" containsInteger="1" minValue="0" maxValue="128"/>
    </cacheField>
    <cacheField name="ReefID" numFmtId="0">
      <sharedItems containsSemiMixedTypes="0" containsString="0" containsNumber="1" containsInteger="1" minValue="0" maxValue="141"/>
    </cacheField>
    <cacheField name="MegaReef2015" numFmtId="0">
      <sharedItems containsSemiMixedTypes="0" containsString="0" containsNumber="1" containsInteger="1" minValue="0" maxValue="12"/>
    </cacheField>
    <cacheField name="SuperReefName" numFmtId="0">
      <sharedItems/>
    </cacheField>
    <cacheField name="CRFS_District" numFmtId="0">
      <sharedItems containsSemiMixedTypes="0" containsString="0" containsNumber="1" containsInteger="1" minValue="2" maxValue="6" count="5">
        <n v="5"/>
        <n v="4"/>
        <n v="3"/>
        <n v="6"/>
        <n v="2"/>
      </sharedItems>
    </cacheField>
    <cacheField name="BlueMega" numFmtId="0">
      <sharedItems containsSemiMixedTypes="0" containsString="0" containsNumber="1" containsInteger="1" minValue="1" maxValue="8"/>
    </cacheField>
    <cacheField name="BlueReef_Cnty" numFmtId="0">
      <sharedItems/>
    </cacheField>
    <cacheField name="Blue_Area_270ft" numFmtId="0">
      <sharedItems containsBlank="1" containsMixedTypes="1" containsNumber="1" minValue="2.2654132185600001E-2" maxValue="78.648114976499997"/>
    </cacheField>
    <cacheField name="N_Conception" numFmtId="0">
      <sharedItems count="2">
        <s v="N"/>
        <s v="S"/>
      </sharedItems>
    </cacheField>
    <cacheField name="Reef_Inside3nm" numFmtId="0">
      <sharedItems containsSemiMixedTypes="0" containsString="0" containsNumber="1" minValue="0" maxValue="66.915993096699992"/>
    </cacheField>
    <cacheField name="Reef_Outside3nm" numFmtId="0">
      <sharedItems containsString="0" containsBlank="1" containsNumber="1" minValue="0" maxValue="63.158949999999997"/>
    </cacheField>
    <cacheField name="PCTreef_Inside3nm" numFmtId="10">
      <sharedItems containsSemiMixedTypes="0" containsString="0" containsNumber="1" minValue="0" maxValue="1"/>
    </cacheField>
    <cacheField name="ReefInsideMPAs" numFmtId="0">
      <sharedItems containsString="0" containsBlank="1" containsNumber="1" minValue="0" maxValue="22.019215701899999"/>
    </cacheField>
    <cacheField name="ReefOutsideMPAs" numFmtId="0">
      <sharedItems containsString="0" containsBlank="1" containsNumber="1" minValue="5.8889691458899997E-3" maxValue="53.302126091799998"/>
    </cacheField>
    <cacheField name="PCT_reefInsideMPA" numFmtId="1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n v="23"/>
    <s v="1_OR_Eureka"/>
    <n v="20.228591061061199"/>
    <x v="0"/>
  </r>
  <r>
    <n v="35"/>
    <s v="1_OR_Eureka"/>
    <n v="3.8469554399899998E-2"/>
    <x v="0"/>
  </r>
  <r>
    <n v="62"/>
    <s v="1_OR_Eureka"/>
    <n v="7.1874630000000002"/>
    <x v="0"/>
  </r>
  <r>
    <n v="86"/>
    <s v="1_OR_Eureka"/>
    <n v="30.624389672029999"/>
    <x v="0"/>
  </r>
  <r>
    <n v="91"/>
    <s v="1_OR_Eureka"/>
    <n v="3.232973326752"/>
    <x v="0"/>
  </r>
  <r>
    <n v="95"/>
    <s v="1_OR_Eureka"/>
    <n v="7.4311665281400003"/>
    <x v="0"/>
  </r>
  <r>
    <n v="14"/>
    <s v="10_MossLanding_PointLobos"/>
    <n v="2.41420904249"/>
    <x v="1"/>
  </r>
  <r>
    <n v="22"/>
    <s v="10_MossLanding_PointLobos"/>
    <n v="3.1249582150499999"/>
    <x v="1"/>
  </r>
  <r>
    <n v="36"/>
    <s v="10_MossLanding_PointLobos"/>
    <n v="0.378827146846"/>
    <x v="1"/>
  </r>
  <r>
    <n v="48"/>
    <s v="10_MossLanding_PointLobos"/>
    <n v="0.10196363671899999"/>
    <x v="1"/>
  </r>
  <r>
    <n v="78"/>
    <s v="10_MossLanding_PointLobos"/>
    <n v="4.6110300000000004"/>
    <x v="1"/>
  </r>
  <r>
    <n v="88"/>
    <s v="10_MossLanding_PointLobos"/>
    <n v="0.20819777794288999"/>
    <x v="1"/>
  </r>
  <r>
    <n v="115"/>
    <s v="10_MossLanding_PointLobos"/>
    <n v="0.193446117753"/>
    <x v="1"/>
  </r>
  <r>
    <n v="134"/>
    <s v="10_MossLanding_PointLobos"/>
    <n v="30.454696170043"/>
    <x v="1"/>
  </r>
  <r>
    <n v="87"/>
    <s v="11_BigSur_Offshore"/>
    <n v="1.4764187700789999"/>
    <x v="1"/>
  </r>
  <r>
    <n v="6"/>
    <s v="12_BigSur"/>
    <n v="14.708983228744"/>
    <x v="1"/>
  </r>
  <r>
    <n v="8"/>
    <s v="12_BigSur"/>
    <n v="0.88645739781199995"/>
    <x v="1"/>
  </r>
  <r>
    <n v="29"/>
    <s v="12_BigSur"/>
    <n v="0.52239647245800003"/>
    <x v="1"/>
  </r>
  <r>
    <n v="30"/>
    <s v="12_BigSur"/>
    <n v="1.4566048272900001"/>
    <x v="1"/>
  </r>
  <r>
    <n v="43"/>
    <s v="12_BigSur"/>
    <n v="1.1673860263"/>
    <x v="1"/>
  </r>
  <r>
    <n v="46"/>
    <s v="12_BigSur"/>
    <n v="1.577695730544"/>
    <x v="1"/>
  </r>
  <r>
    <n v="47"/>
    <s v="12_BigSur"/>
    <n v="4.2635579999999997"/>
    <x v="1"/>
  </r>
  <r>
    <n v="58"/>
    <s v="12_BigSur"/>
    <n v="2.7128021372800002"/>
    <x v="1"/>
  </r>
  <r>
    <n v="60"/>
    <s v="12_BigSur"/>
    <n v="1.13942849028"/>
    <x v="1"/>
  </r>
  <r>
    <n v="65"/>
    <s v="12_BigSur"/>
    <n v="1.03062030796"/>
    <x v="1"/>
  </r>
  <r>
    <n v="71"/>
    <s v="12_BigSur"/>
    <n v="1.8874605612499999"/>
    <x v="1"/>
  </r>
  <r>
    <n v="98"/>
    <s v="12_BigSur"/>
    <n v="0.29615693182300001"/>
    <x v="1"/>
  </r>
  <r>
    <n v="99"/>
    <s v="12_BigSur"/>
    <n v="0.32443156681800001"/>
    <x v="1"/>
  </r>
  <r>
    <n v="122"/>
    <s v="12_BigSur"/>
    <n v="3.0606170000000001"/>
    <x v="1"/>
  </r>
  <r>
    <n v="127"/>
    <s v="12_BigSur"/>
    <n v="3.4089355377199997"/>
    <x v="1"/>
  </r>
  <r>
    <n v="139"/>
    <s v="12_BigSur"/>
    <n v="5.9435591985239995"/>
    <x v="1"/>
  </r>
  <r>
    <n v="34"/>
    <s v="13_SLOCnty_Morro"/>
    <n v="2.1601235263380003"/>
    <x v="2"/>
  </r>
  <r>
    <n v="41"/>
    <s v="13_SLOCnty_Morro"/>
    <n v="2.5519036198445999"/>
    <x v="2"/>
  </r>
  <r>
    <n v="50"/>
    <s v="13_SLOCnty_Morro"/>
    <n v="1.06942375705"/>
    <x v="2"/>
  </r>
  <r>
    <n v="66"/>
    <s v="13_SLOCnty_Morro"/>
    <n v="21.950300116171"/>
    <x v="2"/>
  </r>
  <r>
    <n v="92"/>
    <s v="13_SLOCnty_Morro"/>
    <n v="21.46512545261"/>
    <x v="2"/>
  </r>
  <r>
    <n v="93"/>
    <s v="13_SLOCnty_Morro"/>
    <n v="3.0802526722399999"/>
    <x v="2"/>
  </r>
  <r>
    <n v="94"/>
    <s v="13_SLOCnty_Morro"/>
    <n v="1.34441405371"/>
    <x v="2"/>
  </r>
  <r>
    <n v="103"/>
    <s v="13_SLOCnty_Morro"/>
    <n v="12.621992000000001"/>
    <x v="2"/>
  </r>
  <r>
    <n v="129"/>
    <s v="13_SLOCnty_Morro"/>
    <n v="3.17218303272"/>
    <x v="2"/>
  </r>
  <r>
    <n v="130"/>
    <s v="13_SLOCnty_Morro"/>
    <n v="3.03868336142"/>
    <x v="2"/>
  </r>
  <r>
    <n v="131"/>
    <s v="13_SLOCnty_Morro"/>
    <n v="17.969455125633999"/>
    <x v="2"/>
  </r>
  <r>
    <n v="70"/>
    <s v="15_Morro_Pismo"/>
    <n v="4.5653759999999997"/>
    <x v="3"/>
  </r>
  <r>
    <n v="137"/>
    <s v="15_Morro_Pismo"/>
    <n v="40.487470415820397"/>
    <x v="3"/>
  </r>
  <r>
    <n v="140"/>
    <s v="15_Morro_Pismo"/>
    <n v="24.007542325736999"/>
    <x v="3"/>
  </r>
  <r>
    <n v="84"/>
    <s v="16_PointSal_Conception"/>
    <n v="6.871429"/>
    <x v="3"/>
  </r>
  <r>
    <n v="85"/>
    <s v="16_PointSal_Conception"/>
    <n v="0.74969297481499997"/>
    <x v="3"/>
  </r>
  <r>
    <n v="90"/>
    <s v="16_PointSal_Conception"/>
    <n v="25.043015001260002"/>
    <x v="3"/>
  </r>
  <r>
    <n v="38"/>
    <s v="17_Conception"/>
    <n v="3.1575342404"/>
    <x v="3"/>
  </r>
  <r>
    <n v="39"/>
    <s v="17_Conception"/>
    <n v="0.73549854190099995"/>
    <x v="3"/>
  </r>
  <r>
    <n v="57"/>
    <s v="17_Conception"/>
    <n v="1.92557141728"/>
    <x v="3"/>
  </r>
  <r>
    <n v="74"/>
    <s v="17_Conception"/>
    <n v="1.854897"/>
    <x v="3"/>
  </r>
  <r>
    <n v="76"/>
    <s v="17_Conception"/>
    <n v="2.1474045683599998"/>
    <x v="3"/>
  </r>
  <r>
    <n v="113"/>
    <s v="17_Conception"/>
    <n v="0.71809732841499996"/>
    <x v="3"/>
  </r>
  <r>
    <n v="0"/>
    <s v="2_Mendocino_FtBragg"/>
    <n v="1.6581434342900001"/>
    <x v="0"/>
  </r>
  <r>
    <n v="4"/>
    <s v="2_Mendocino_FtBragg"/>
    <n v="1.3557552499089001"/>
    <x v="0"/>
  </r>
  <r>
    <n v="9"/>
    <s v="2_Mendocino_FtBragg"/>
    <n v="66.915993096699992"/>
    <x v="0"/>
  </r>
  <r>
    <n v="25"/>
    <s v="2_Mendocino_FtBragg"/>
    <n v="7.29952492443"/>
    <x v="0"/>
  </r>
  <r>
    <n v="54"/>
    <s v="2_Mendocino_FtBragg"/>
    <n v="3.5260570000000002"/>
    <x v="0"/>
  </r>
  <r>
    <n v="56"/>
    <s v="2_Mendocino_FtBragg"/>
    <n v="0.90254443456440003"/>
    <x v="0"/>
  </r>
  <r>
    <n v="89"/>
    <s v="2_Mendocino_FtBragg"/>
    <n v="28.463731372200002"/>
    <x v="0"/>
  </r>
  <r>
    <n v="117"/>
    <s v="2_Mendocino_FtBragg"/>
    <n v="4.0884690262839998"/>
    <x v="0"/>
  </r>
  <r>
    <n v="119"/>
    <s v="2_Mendocino_FtBragg"/>
    <n v="13.851569959700001"/>
    <x v="0"/>
  </r>
  <r>
    <n v="125"/>
    <s v="2_Mendocino_FtBragg"/>
    <n v="10.7048136042"/>
    <x v="0"/>
  </r>
  <r>
    <n v="126"/>
    <s v="2_Mendocino_FtBragg"/>
    <n v="4.4109101050000001"/>
    <x v="0"/>
  </r>
  <r>
    <n v="15"/>
    <s v="3_FtBragg_PtArena"/>
    <n v="0.130456416075"/>
    <x v="0"/>
  </r>
  <r>
    <n v="40"/>
    <s v="3_FtBragg_PtArena"/>
    <n v="8.1468262943499994"/>
    <x v="0"/>
  </r>
  <r>
    <n v="49"/>
    <s v="3_FtBragg_PtArena"/>
    <n v="44.960520000000002"/>
    <x v="0"/>
  </r>
  <r>
    <n v="32"/>
    <s v="4_PtArena_Bodega"/>
    <n v="6.1311844851470001"/>
    <x v="0"/>
  </r>
  <r>
    <n v="73"/>
    <s v="4_PtArena_Bodega"/>
    <n v="35.027138999999998"/>
    <x v="0"/>
  </r>
  <r>
    <n v="97"/>
    <s v="4_PtArena_Bodega"/>
    <n v="1.5632820000000001"/>
    <x v="0"/>
  </r>
  <r>
    <n v="101"/>
    <s v="4_PtArena_Bodega"/>
    <n v="5.2691879999999998"/>
    <x v="0"/>
  </r>
  <r>
    <n v="112"/>
    <s v="4_PtArena_Bodega"/>
    <n v="6.4349582754799997"/>
    <x v="0"/>
  </r>
  <r>
    <n v="132"/>
    <s v="4_PtArena_Bodega"/>
    <n v="6.1469839999999998"/>
    <x v="0"/>
  </r>
  <r>
    <n v="2"/>
    <s v="5_Bodega_SF"/>
    <n v="0.79186894961601006"/>
    <x v="0"/>
  </r>
  <r>
    <n v="10"/>
    <s v="5_Bodega_SF"/>
    <n v="30.333122720889996"/>
    <x v="0"/>
  </r>
  <r>
    <n v="11"/>
    <s v="5_Bodega_SF"/>
    <n v="33.712999970002564"/>
    <x v="0"/>
  </r>
  <r>
    <n v="42"/>
    <s v="5_Bodega_SF"/>
    <n v="0.80975885095269995"/>
    <x v="0"/>
  </r>
  <r>
    <n v="52"/>
    <s v="5_Bodega_SF"/>
    <n v="0.967196162232"/>
    <x v="0"/>
  </r>
  <r>
    <n v="59"/>
    <s v="5_Bodega_SF"/>
    <n v="4.9303200780200003"/>
    <x v="0"/>
  </r>
  <r>
    <n v="67"/>
    <s v="5_Bodega_SF"/>
    <n v="5.2211085629599996"/>
    <x v="0"/>
  </r>
  <r>
    <n v="82"/>
    <s v="5_Bodega_SF"/>
    <n v="8.0874496168200007"/>
    <x v="0"/>
  </r>
  <r>
    <n v="100"/>
    <s v="5_Bodega_SF"/>
    <n v="4.2922410201379995"/>
    <x v="0"/>
  </r>
  <r>
    <n v="138"/>
    <s v="5_Bodega_SF"/>
    <n v="21.356681302850099"/>
    <x v="0"/>
  </r>
  <r>
    <n v="141"/>
    <s v="5_Bodega_SF"/>
    <n v="3.3124721265891379"/>
    <x v="0"/>
  </r>
  <r>
    <n v="19"/>
    <s v="6_Farallons"/>
    <n v="0"/>
    <x v="4"/>
  </r>
  <r>
    <n v="26"/>
    <s v="6_Farallons"/>
    <n v="30.994941842500001"/>
    <x v="4"/>
  </r>
  <r>
    <n v="110"/>
    <s v="6_Farallons"/>
    <n v="0"/>
    <x v="4"/>
  </r>
  <r>
    <n v="136"/>
    <s v="6_Farallons"/>
    <n v="18.06734790033013"/>
    <x v="4"/>
  </r>
  <r>
    <n v="24"/>
    <s v="7_SF_HMB"/>
    <n v="0.41487059399390003"/>
    <x v="5"/>
  </r>
  <r>
    <n v="61"/>
    <s v="7_SF_HMB"/>
    <n v="0.97065179724100004"/>
    <x v="5"/>
  </r>
  <r>
    <n v="135"/>
    <s v="7_SF_HMB"/>
    <n v="45.917370148548002"/>
    <x v="5"/>
  </r>
  <r>
    <n v="1"/>
    <s v="8_HMB_SC"/>
    <n v="16.022357157933001"/>
    <x v="5"/>
  </r>
  <r>
    <n v="21"/>
    <s v="8_HMB_SC"/>
    <n v="4.8787106539599998"/>
    <x v="5"/>
  </r>
  <r>
    <n v="31"/>
    <s v="8_HMB_SC"/>
    <n v="5.9551601748599996"/>
    <x v="5"/>
  </r>
  <r>
    <n v="53"/>
    <s v="8_HMB_SC"/>
    <n v="4.75732459473"/>
    <x v="5"/>
  </r>
  <r>
    <n v="64"/>
    <s v="8_HMB_SC"/>
    <n v="7.7408393919699998"/>
    <x v="5"/>
  </r>
  <r>
    <n v="72"/>
    <s v="8_HMB_SC"/>
    <n v="0.93053248654999998"/>
    <x v="5"/>
  </r>
  <r>
    <n v="102"/>
    <s v="8_HMB_SC"/>
    <n v="5.8578483529699996"/>
    <x v="5"/>
  </r>
  <r>
    <n v="107"/>
    <s v="8_HMB_SC"/>
    <n v="2.2654000000000001E-2"/>
    <x v="5"/>
  </r>
  <r>
    <n v="108"/>
    <s v="8_HMB_SC"/>
    <n v="1.45724489606"/>
    <x v="5"/>
  </r>
  <r>
    <n v="118"/>
    <s v="8_HMB_SC"/>
    <n v="5.1783040508399996"/>
    <x v="5"/>
  </r>
  <r>
    <n v="128"/>
    <s v="8_HMB_SC"/>
    <n v="1.2323753715100001"/>
    <x v="5"/>
  </r>
  <r>
    <n v="133"/>
    <s v="8_HMB_SC"/>
    <n v="7.1459479276689999"/>
    <x v="5"/>
  </r>
  <r>
    <n v="5"/>
    <s v="9_HMB_MB_Offshore"/>
    <n v="0"/>
    <x v="4"/>
  </r>
  <r>
    <n v="105"/>
    <s v="9_HMB_MB_Offshore"/>
    <n v="0"/>
    <x v="4"/>
  </r>
  <r>
    <n v="111"/>
    <s v="9_HMB_MB_Offshore"/>
    <n v="1.1892937095670999"/>
    <x v="4"/>
  </r>
  <r>
    <m/>
    <m/>
    <m/>
    <x v="6"/>
  </r>
  <r>
    <m/>
    <m/>
    <m/>
    <x v="6"/>
  </r>
  <r>
    <m/>
    <m/>
    <m/>
    <x v="6"/>
  </r>
  <r>
    <m/>
    <m/>
    <m/>
    <x v="6"/>
  </r>
  <r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s v="Anderson Cliff"/>
    <n v="0"/>
    <n v="1.6581429999999999"/>
    <n v="1.6581429999999999"/>
    <n v="0"/>
    <x v="0"/>
    <n v="10"/>
    <s v="Anderson Cliff"/>
    <x v="0"/>
    <n v="6"/>
    <s v="Mendocino"/>
    <n v="1.6581434342900001"/>
    <s v="N"/>
    <n v="1.6581434342900001"/>
    <m/>
    <n v="1"/>
    <m/>
    <n v="1.6581434342900001"/>
    <n v="0"/>
  </r>
  <r>
    <s v="Ano Nuevo"/>
    <n v="1"/>
    <n v="16.022357"/>
    <n v="16.022357"/>
    <n v="1"/>
    <x v="1"/>
    <n v="5"/>
    <s v="Ano Nuevo"/>
    <x v="1"/>
    <n v="4"/>
    <s v="San Mateo"/>
    <n v="16.022357153000002"/>
    <s v="N"/>
    <n v="15.75167091302"/>
    <m/>
    <n v="1"/>
    <n v="9.8609628849900002"/>
    <n v="5.8907080280299997"/>
    <n v="0.6260264666168931"/>
  </r>
  <r>
    <s v="Ano Nuevo"/>
    <n v="1"/>
    <n v="16.022357"/>
    <n v="16.022357"/>
    <n v="1"/>
    <x v="1"/>
    <n v="5"/>
    <s v="Ano Nuevo"/>
    <x v="2"/>
    <n v="4"/>
    <s v="Santa Cruz"/>
    <n v="16.022357153000002"/>
    <s v="N"/>
    <n v="0.27068624491299997"/>
    <m/>
    <n v="1"/>
    <n v="0.27068624491299997"/>
    <m/>
    <n v="1"/>
  </r>
  <r>
    <s v="Arch Rock"/>
    <n v="2"/>
    <n v="0.79186900000000005"/>
    <n v="0.79186900000000005"/>
    <n v="2"/>
    <x v="2"/>
    <n v="7"/>
    <s v="Arch Rock"/>
    <x v="1"/>
    <n v="5"/>
    <s v="Marin"/>
    <n v="0.79186894705699995"/>
    <s v="N"/>
    <n v="0.79186894961601006"/>
    <m/>
    <n v="1"/>
    <n v="1.25506323901E-3"/>
    <n v="0.79061388637700003"/>
    <n v="1.5849380628178442E-3"/>
  </r>
  <r>
    <s v="Asilomar"/>
    <s v="3.13.20.77.79"/>
    <n v="5.0464520000000004"/>
    <n v="5.0464520000000004"/>
    <n v="3"/>
    <x v="3"/>
    <n v="4"/>
    <s v="Asilomar/Carmel/Cypress/Joe/Pinos"/>
    <x v="2"/>
    <n v="3"/>
    <s v="Monterey"/>
    <n v="5.0464524751699997"/>
    <s v="N"/>
    <n v="5.0464524787"/>
    <m/>
    <n v="1"/>
    <m/>
    <n v="5.0464524787"/>
    <n v="0"/>
  </r>
  <r>
    <s v="Big Flat"/>
    <n v="4"/>
    <n v="1.355755"/>
    <n v="1.355755"/>
    <n v="4"/>
    <x v="4"/>
    <n v="10"/>
    <s v="Big Flat"/>
    <x v="3"/>
    <n v="6"/>
    <s v="Humboldt"/>
    <m/>
    <s v="N"/>
    <n v="6.8531533330899994E-2"/>
    <m/>
    <n v="1"/>
    <m/>
    <n v="6.8531533330899994E-2"/>
    <n v="0"/>
  </r>
  <r>
    <s v="Big Flat"/>
    <n v="4"/>
    <n v="1.355755"/>
    <n v="1.355755"/>
    <n v="4"/>
    <x v="4"/>
    <n v="10"/>
    <s v="Big Flat"/>
    <x v="0"/>
    <n v="6"/>
    <s v="Humboldt"/>
    <n v="1.3557552499100001"/>
    <s v="N"/>
    <n v="1.2872237165780001"/>
    <m/>
    <n v="1"/>
    <n v="0.91429827804300001"/>
    <n v="0.37292543853499999"/>
    <n v="0.71028700471243811"/>
  </r>
  <r>
    <s v="Big Reef"/>
    <n v="5"/>
    <n v="63.158949999999997"/>
    <n v="40.096080000000001"/>
    <n v="5"/>
    <x v="5"/>
    <n v="5"/>
    <s v="Big Reef"/>
    <x v="1"/>
    <n v="4"/>
    <s v="San Mateo"/>
    <n v="63.1589501013"/>
    <s v="N"/>
    <n v="0"/>
    <n v="63.158949999999997"/>
    <n v="0"/>
    <m/>
    <m/>
    <n v="0"/>
  </r>
  <r>
    <s v="Big Sur"/>
    <n v="6"/>
    <n v="14.71143"/>
    <n v="14.71143"/>
    <n v="6"/>
    <x v="6"/>
    <n v="4"/>
    <s v="Big Sur"/>
    <x v="2"/>
    <n v="3"/>
    <s v="Monterey"/>
    <n v="14.7114297209"/>
    <s v="N"/>
    <n v="14.708983228744"/>
    <n v="2.4467712560003463E-3"/>
    <n v="0.99983368229628256"/>
    <n v="14.2695069492"/>
    <n v="0.43947627954399998"/>
    <n v="0.97012191307110995"/>
  </r>
  <r>
    <s v="Bixby Landing"/>
    <s v="7.44.45"/>
    <n v="3.1651829999999999"/>
    <n v="3.1651829999999999"/>
    <n v="7"/>
    <x v="7"/>
    <n v="4"/>
    <s v="BixbyLanding/LingocdPin/LittleSur"/>
    <x v="2"/>
    <n v="3"/>
    <s v="Monterey"/>
    <n v="3.1651829302399999"/>
    <s v="N"/>
    <n v="3.1651829574699999"/>
    <m/>
    <n v="1"/>
    <m/>
    <n v="3.1651829574699999"/>
    <n v="0"/>
  </r>
  <r>
    <s v="Blue Car Spot"/>
    <n v="8"/>
    <n v="0.88645700000000005"/>
    <n v="0.88645700000000005"/>
    <n v="8"/>
    <x v="8"/>
    <n v="3"/>
    <s v="Blue Car Spot"/>
    <x v="2"/>
    <n v="2"/>
    <s v="Monterey"/>
    <n v="0.88645738800999996"/>
    <s v="N"/>
    <n v="0.88645739781199995"/>
    <m/>
    <n v="1"/>
    <m/>
    <n v="0.88645739781199995"/>
    <n v="0"/>
  </r>
  <r>
    <s v="Blunts Reef"/>
    <n v="9"/>
    <n v="78.648115000000004"/>
    <n v="77.466880000000003"/>
    <n v="9"/>
    <x v="9"/>
    <n v="11"/>
    <s v="Blunts Reef"/>
    <x v="3"/>
    <n v="7"/>
    <s v="Humboldt"/>
    <n v="78.648114976499997"/>
    <s v="N"/>
    <n v="66.915993096699992"/>
    <n v="10.550886903300011"/>
    <n v="0.86380131866289167"/>
    <n v="13.613867004899999"/>
    <n v="53.302126091799998"/>
    <n v="0.20344713385971366"/>
  </r>
  <r>
    <s v="Bodega"/>
    <n v="10"/>
    <n v="30.339255999999999"/>
    <n v="30.339255999999999"/>
    <n v="10"/>
    <x v="10"/>
    <n v="8"/>
    <s v="Bodega"/>
    <x v="1"/>
    <n v="5"/>
    <s v="Marin"/>
    <n v="30.339256348599999"/>
    <s v="N"/>
    <n v="30.333122720889996"/>
    <n v="6.1332791100028317E-3"/>
    <n v="0.99979784345700495"/>
    <n v="22.019215701899999"/>
    <n v="8.3139070189899993"/>
    <n v="0.72591325016252528"/>
  </r>
  <r>
    <s v="Bolinas"/>
    <n v="11"/>
    <n v="33.713000000000001"/>
    <n v="33.713000000000001"/>
    <n v="11"/>
    <x v="11"/>
    <n v="7"/>
    <s v="Bolinas"/>
    <x v="1"/>
    <n v="5"/>
    <s v="Marin"/>
    <n v="33.712999944099998"/>
    <s v="N"/>
    <n v="33.712999970002564"/>
    <m/>
    <n v="1"/>
    <n v="5.4577212025599996E-3"/>
    <n v="33.707542248800003"/>
    <n v="1.6188773492172801E-4"/>
  </r>
  <r>
    <s v="Cambria Rock"/>
    <s v="12.51.104"/>
    <n v="0.95279700000000001"/>
    <n v="0.95279700000000001"/>
    <n v="12"/>
    <x v="12"/>
    <n v="3"/>
    <s v="Cambria/Motels/SanSim"/>
    <x v="2"/>
    <n v="2"/>
    <s v="San Luis Obispo"/>
    <n v="0.95279655580199996"/>
    <s v="N"/>
    <n v="0.93076731033399995"/>
    <n v="2.2029689666000052E-2"/>
    <n v="0.97687892629174944"/>
    <m/>
    <n v="0.93076731033399995"/>
    <n v="0"/>
  </r>
  <r>
    <s v="Carmel Pinnacles"/>
    <s v="3.13.20.77.79"/>
    <n v="4.8005509999999996"/>
    <n v="4.8005509999999996"/>
    <n v="13"/>
    <x v="3"/>
    <n v="4"/>
    <s v="Asilomar/Carmel/Cypress/Joe/Pinos"/>
    <x v="2"/>
    <n v="3"/>
    <s v="Monterey"/>
    <n v="5.0464524751699997"/>
    <s v="N"/>
    <n v="4.8005510012600006"/>
    <m/>
    <n v="1"/>
    <n v="1.23030336295"/>
    <n v="3.5702476383100001"/>
    <n v="0.25628378130491319"/>
  </r>
  <r>
    <s v="Carmel Point"/>
    <n v="14"/>
    <n v="2.414209"/>
    <n v="2.414209"/>
    <n v="14"/>
    <x v="13"/>
    <n v="4"/>
    <s v="Carmel Point"/>
    <x v="2"/>
    <n v="3"/>
    <s v="Monterey"/>
    <n v="2.4142090558399998"/>
    <s v="N"/>
    <n v="2.41420904249"/>
    <m/>
    <n v="1"/>
    <m/>
    <n v="2.41420904249"/>
    <n v="0"/>
  </r>
  <r>
    <s v="Casper Creek"/>
    <n v="15"/>
    <n v="0.131383"/>
    <n v="0.131383"/>
    <n v="15"/>
    <x v="14"/>
    <n v="9"/>
    <s v="Casper Creek"/>
    <x v="0"/>
    <n v="6"/>
    <s v="Mendocino"/>
    <n v="0.13138254874399999"/>
    <s v="N"/>
    <n v="0.130456416075"/>
    <m/>
    <n v="1"/>
    <m/>
    <n v="0.130456416075"/>
    <n v="0"/>
  </r>
  <r>
    <s v="Cayucos Deep"/>
    <s v="16.17.18"/>
    <n v="0.56296500000000005"/>
    <n v="0.56296500000000005"/>
    <n v="16"/>
    <x v="15"/>
    <n v="3"/>
    <s v="Cayucos/ChinaH/Constantine"/>
    <x v="2"/>
    <n v="2"/>
    <s v="San Luis Obispo"/>
    <n v="0.56296511649299996"/>
    <s v="N"/>
    <n v="0.49651254955399998"/>
    <n v="6.6452450446000066E-2"/>
    <n v="0.88195989014237108"/>
    <m/>
    <n v="0.49651254955399998"/>
    <n v="0"/>
  </r>
  <r>
    <s v="China Harbor"/>
    <s v="16.17.18"/>
    <n v="8.2134280000000004"/>
    <n v="8.2134280000000004"/>
    <n v="17"/>
    <x v="15"/>
    <n v="3"/>
    <s v="Cayucos/ChinaH/Constantine"/>
    <x v="2"/>
    <n v="2"/>
    <s v="San Luis Obispo"/>
    <n v="0.56296511649299996"/>
    <s v="N"/>
    <n v="8.2134275047899994"/>
    <m/>
    <n v="1"/>
    <m/>
    <n v="8.2134275047899994"/>
    <n v="0"/>
  </r>
  <r>
    <s v="Constantine Rock"/>
    <s v="16.17.18"/>
    <n v="9.2595150000000004"/>
    <n v="9.2595150000000004"/>
    <n v="18"/>
    <x v="15"/>
    <n v="3"/>
    <s v="Cayucos/ChinaH/Constantine"/>
    <x v="2"/>
    <n v="2"/>
    <s v="San Luis Obispo"/>
    <n v="0.56296511649299996"/>
    <s v="N"/>
    <n v="9.2595150712900001"/>
    <m/>
    <n v="1"/>
    <m/>
    <n v="9.2595150712900001"/>
    <n v="0"/>
  </r>
  <r>
    <s v="Cordell Bank"/>
    <n v="19"/>
    <n v="49.400055000000002"/>
    <n v="49.400055000000002"/>
    <n v="19"/>
    <x v="16"/>
    <n v="6"/>
    <s v="Cordell Bank"/>
    <x v="1"/>
    <n v="8"/>
    <s v="Marin"/>
    <n v="29.829392410099999"/>
    <s v="N"/>
    <n v="0"/>
    <n v="49.400055000000002"/>
    <n v="0"/>
    <m/>
    <m/>
    <n v="0"/>
  </r>
  <r>
    <s v="Cypress Point"/>
    <s v="3.13.20.77.79"/>
    <n v="6.8638310000000002"/>
    <n v="6.8638310000000002"/>
    <n v="20"/>
    <x v="3"/>
    <n v="4"/>
    <s v="Asilomar/Carmel/Cypress/Joe/Pinos"/>
    <x v="2"/>
    <n v="3"/>
    <s v="Monterey"/>
    <n v="5.0464524751699997"/>
    <s v="N"/>
    <n v="6.8638305878399999"/>
    <m/>
    <n v="1"/>
    <m/>
    <n v="6.8638305878399999"/>
    <n v="0"/>
  </r>
  <r>
    <s v="Davenport"/>
    <n v="21"/>
    <n v="4.878711"/>
    <n v="4.878711"/>
    <n v="21"/>
    <x v="17"/>
    <n v="5"/>
    <s v="Davenport"/>
    <x v="2"/>
    <n v="4"/>
    <s v="Santa Cruz"/>
    <n v="4.8787106447999999"/>
    <s v="N"/>
    <n v="4.8787106539599998"/>
    <m/>
    <n v="1"/>
    <m/>
    <n v="4.8787106539599998"/>
    <n v="0"/>
  </r>
  <r>
    <s v="Del Monte Shalebeds"/>
    <n v="22"/>
    <n v="3.1249579999999999"/>
    <n v="3.1249579999999999"/>
    <n v="22"/>
    <x v="18"/>
    <n v="4"/>
    <s v="Del Monte Shalebeds"/>
    <x v="2"/>
    <n v="3"/>
    <s v="Monterey"/>
    <n v="3.1249582129300002"/>
    <s v="N"/>
    <n v="3.1249582150499999"/>
    <m/>
    <n v="1"/>
    <m/>
    <n v="3.1249582150499999"/>
    <n v="0"/>
  </r>
  <r>
    <s v="Del Norte Coast Redwoods"/>
    <n v="23"/>
    <n v="20.823264000000002"/>
    <n v="20.823264000000002"/>
    <n v="23"/>
    <x v="19"/>
    <n v="12"/>
    <s v="Del Norte Coast Redwoods"/>
    <x v="3"/>
    <n v="7"/>
    <s v="Del Norte"/>
    <n v="20.823264430799998"/>
    <s v="N"/>
    <n v="20.228591061061199"/>
    <n v="0.59467293893880302"/>
    <n v="0.97144189599964714"/>
    <n v="3.3512688561200002E-2"/>
    <n v="20.195078372499999"/>
    <n v="1.6566990978284137E-3"/>
  </r>
  <r>
    <s v="Devil's Slide"/>
    <n v="24"/>
    <n v="0.41487099999999999"/>
    <n v="0.41487099999999999"/>
    <n v="24"/>
    <x v="20"/>
    <n v="5"/>
    <s v="Devil's Slide"/>
    <x v="1"/>
    <n v="4"/>
    <s v="San Mateo"/>
    <n v="0.414870594147"/>
    <s v="N"/>
    <n v="0.41487059399390003"/>
    <m/>
    <n v="1"/>
    <n v="3.8229731662900002E-2"/>
    <n v="0.37664086233100003"/>
    <n v="9.2148569255940338E-2"/>
  </r>
  <r>
    <s v="Double Cone Rock"/>
    <n v="25"/>
    <n v="7.299525"/>
    <n v="7.299525"/>
    <n v="25"/>
    <x v="21"/>
    <n v="10"/>
    <s v="Double Cone Rock"/>
    <x v="0"/>
    <n v="6"/>
    <s v="Mendocino"/>
    <n v="7.29952492443"/>
    <s v="N"/>
    <n v="7.29952492443"/>
    <m/>
    <n v="1"/>
    <n v="3.3703712389799998"/>
    <n v="3.9291536854500002"/>
    <n v="0.46172473878403569"/>
  </r>
  <r>
    <s v="Farallon Island"/>
    <n v="26"/>
    <n v="31.002099000000001"/>
    <n v="31.002099000000001"/>
    <n v="26"/>
    <x v="22"/>
    <n v="6"/>
    <s v="Farallon Island"/>
    <x v="1"/>
    <n v="8"/>
    <s v="San Francisco"/>
    <n v="31.0020993049"/>
    <s v="N"/>
    <n v="30.994941842500001"/>
    <n v="7.1571575000000101E-3"/>
    <n v="0.99976913958309721"/>
    <n v="17.134623361900001"/>
    <n v="13.8603184806"/>
    <n v="0.5528199874989006"/>
  </r>
  <r>
    <s v="Fort Ross"/>
    <n v="27.114000000000001"/>
    <n v="1.7946740000000001"/>
    <n v="1.7946740000000001"/>
    <n v="27"/>
    <x v="23"/>
    <n v="8"/>
    <s v="Fort Ross/Sunken"/>
    <x v="1"/>
    <n v="5"/>
    <s v="Sonoma"/>
    <n v="1.7946741505399999"/>
    <s v="N"/>
    <n v="1.7946740000000001"/>
    <m/>
    <n v="1"/>
    <m/>
    <n v="1.77354053019"/>
    <n v="0"/>
  </r>
  <r>
    <s v="Franklin Point"/>
    <n v="28.69"/>
    <n v="2.1916280000000001"/>
    <n v="2.1916280000000001"/>
    <n v="28"/>
    <x v="24"/>
    <n v="5"/>
    <s v="Franklin/Pigeon Point"/>
    <x v="1"/>
    <n v="4"/>
    <s v="San Mateo"/>
    <n v="2.19162847022"/>
    <s v="N"/>
    <n v="2.1916284682590002"/>
    <m/>
    <n v="1"/>
    <n v="0.41545334056900002"/>
    <n v="1.77617512769"/>
    <n v="0.18956376346901102"/>
  </r>
  <r>
    <s v="Gorda Rock"/>
    <n v="29"/>
    <n v="0.52239599999999997"/>
    <n v="0.52239599999999997"/>
    <n v="29"/>
    <x v="25"/>
    <n v="3"/>
    <s v="Gorda Rock"/>
    <x v="2"/>
    <n v="2"/>
    <s v="Monterey"/>
    <n v="0.522396462146"/>
    <s v="N"/>
    <n v="0.52239647245800003"/>
    <m/>
    <n v="1"/>
    <m/>
    <n v="0.52239647245800003"/>
    <n v="0"/>
  </r>
  <r>
    <s v="Granite Canyon"/>
    <n v="30"/>
    <n v="1.4566049999999999"/>
    <n v="1.4566049999999999"/>
    <n v="30"/>
    <x v="26"/>
    <n v="4"/>
    <s v="Granite Canyon"/>
    <x v="2"/>
    <n v="3"/>
    <s v="Monterey"/>
    <n v="1.4566048300400001"/>
    <s v="N"/>
    <n v="1.4566048272900001"/>
    <m/>
    <n v="1"/>
    <m/>
    <n v="1.4566048272900001"/>
    <n v="0"/>
  </r>
  <r>
    <s v="Greyhound Rock"/>
    <n v="31"/>
    <n v="5.9551600000000002"/>
    <n v="5.9551600000000002"/>
    <n v="31"/>
    <x v="27"/>
    <n v="5"/>
    <s v="Greyhound Rock"/>
    <x v="2"/>
    <n v="4"/>
    <s v="Santa Cruz"/>
    <n v="5.95516018019"/>
    <s v="N"/>
    <n v="5.9551601748599996"/>
    <m/>
    <n v="1"/>
    <n v="4.2356067615299997"/>
    <n v="1.7195534133299999"/>
    <n v="0.71124984671458902"/>
  </r>
  <r>
    <s v="Gualala Point Reef"/>
    <n v="32"/>
    <n v="6.1311840000000002"/>
    <n v="6.1311840000000002"/>
    <n v="32"/>
    <x v="28"/>
    <n v="8"/>
    <s v="Gualala Point Reef"/>
    <x v="0"/>
    <n v="5"/>
    <s v="Mendocino"/>
    <n v="6.13118448085"/>
    <s v="N"/>
    <n v="0.94347188431100004"/>
    <m/>
    <n v="1"/>
    <m/>
    <n v="0.94347188431100004"/>
    <n v="0"/>
  </r>
  <r>
    <s v="Gualala Point Reef"/>
    <n v="32"/>
    <n v="6.1311840000000002"/>
    <n v="6.1311840000000002"/>
    <n v="32"/>
    <x v="28"/>
    <n v="8"/>
    <s v="Gualala Point Reef"/>
    <x v="1"/>
    <n v="5"/>
    <s v="Sonoma"/>
    <n v="6.13118448085"/>
    <s v="N"/>
    <n v="5.1877126008359999"/>
    <m/>
    <n v="1"/>
    <n v="0.27987240850599998"/>
    <n v="4.9078401923300001"/>
    <n v="5.3949096652134994E-2"/>
  </r>
  <r>
    <s v="Half Moon Bay"/>
    <n v="33.122999999999998"/>
    <n v="45.560552999999999"/>
    <n v="45.560552999999999"/>
    <n v="33"/>
    <x v="29"/>
    <n v="5"/>
    <s v="Half Moon/Tunitas"/>
    <x v="1"/>
    <n v="4"/>
    <s v="San Mateo"/>
    <n v="45.560553405900002"/>
    <s v="N"/>
    <n v="45.5603665573"/>
    <m/>
    <n v="1"/>
    <n v="10.9823595915"/>
    <n v="34.5780069658"/>
    <n v="0.24105072942483449"/>
  </r>
  <r>
    <s v="Hearst Castle"/>
    <n v="34"/>
    <n v="2.1601240000000002"/>
    <n v="2.1601240000000002"/>
    <n v="34"/>
    <x v="30"/>
    <n v="3"/>
    <s v="Hearst Castle"/>
    <x v="2"/>
    <n v="2"/>
    <s v="San Luis Obispo"/>
    <n v="2.1601235082299999"/>
    <s v="N"/>
    <n v="2.1601235263380003"/>
    <m/>
    <n v="1"/>
    <n v="1.7181971648700001"/>
    <n v="0.44192636146800002"/>
    <n v="0.79541616204829446"/>
  </r>
  <r>
    <s v="Humboldt Bay Jetty"/>
    <n v="35"/>
    <n v="3.8469999999999997E-2"/>
    <n v="3.8469999999999997E-2"/>
    <n v="35"/>
    <x v="31"/>
    <n v="0"/>
    <s v="Humboldt Bay Jetty"/>
    <x v="3"/>
    <n v="7"/>
    <s v="Humboldt"/>
    <n v="3.8469554400000001E-2"/>
    <s v="N"/>
    <n v="3.8469554399899998E-2"/>
    <m/>
    <n v="1"/>
    <m/>
    <n v="3.8469554399899998E-2"/>
    <n v="0"/>
  </r>
  <r>
    <s v="Indian Head Beach 40 fm"/>
    <n v="36"/>
    <n v="0.37882700000000002"/>
    <n v="0.37882700000000002"/>
    <n v="36"/>
    <x v="32"/>
    <n v="4"/>
    <s v="Indian Head Beach 40 fm"/>
    <x v="2"/>
    <n v="3"/>
    <s v="Monterey"/>
    <n v="0.37882714669599998"/>
    <s v="N"/>
    <n v="0.378827146846"/>
    <m/>
    <n v="1"/>
    <m/>
    <n v="0.378827146846"/>
    <n v="0"/>
  </r>
  <r>
    <s v="Isle of St. James"/>
    <n v="37.549999999999997"/>
    <n v="52.367818999999997"/>
    <n v="30.299720000000001"/>
    <n v="37"/>
    <x v="33"/>
    <n v="6"/>
    <s v="St. James/N Farallon"/>
    <x v="1"/>
    <n v="8"/>
    <s v="San Francisco"/>
    <n v="3.8777505849199998"/>
    <s v="N"/>
    <n v="14.18959731610013"/>
    <n v="38.178221683899899"/>
    <n v="0.27096024976904465"/>
    <n v="2.3920000001300002E-3"/>
    <n v="14.1872053161"/>
    <n v="1.6857419888976932E-4"/>
  </r>
  <r>
    <s v="Jalama Creek"/>
    <n v="38"/>
    <n v="3.1575340000000001"/>
    <n v="3.1575340000000001"/>
    <n v="38"/>
    <x v="34"/>
    <n v="1"/>
    <s v="Jalama Creek"/>
    <x v="4"/>
    <n v="1"/>
    <s v="Santa Barbara"/>
    <n v="3.1575342168199998"/>
    <s v="N"/>
    <n v="3.1575342404"/>
    <m/>
    <n v="1"/>
    <m/>
    <n v="3.1575342404"/>
    <n v="0"/>
  </r>
  <r>
    <s v="Jalama Creek Deep"/>
    <n v="39"/>
    <n v="0.73549900000000001"/>
    <n v="0.73549900000000001"/>
    <n v="39"/>
    <x v="35"/>
    <n v="1"/>
    <s v="Jalama Creek Deep"/>
    <x v="4"/>
    <n v="1"/>
    <s v="Santa Barbara"/>
    <n v="0.73549853194000003"/>
    <s v="N"/>
    <n v="0.73549854190099995"/>
    <m/>
    <n v="1"/>
    <m/>
    <n v="0.73549854190099995"/>
    <n v="0"/>
  </r>
  <r>
    <s v="Laguna Point"/>
    <n v="40"/>
    <n v="8.1468260000000008"/>
    <n v="8.1468260000000008"/>
    <n v="40"/>
    <x v="36"/>
    <n v="9"/>
    <s v="Laguna Point"/>
    <x v="0"/>
    <n v="6"/>
    <s v="Mendocino"/>
    <n v="8.1468263213800007"/>
    <s v="N"/>
    <n v="8.1468262943499994"/>
    <m/>
    <n v="1"/>
    <n v="2.2317807995800001"/>
    <n v="5.9150454947700002"/>
    <n v="0.27394481224274886"/>
  </r>
  <r>
    <s v="Leffingwell"/>
    <n v="41"/>
    <n v="2.551904"/>
    <n v="2.551904"/>
    <n v="41"/>
    <x v="37"/>
    <n v="3"/>
    <s v="Leffingwell"/>
    <x v="2"/>
    <n v="2"/>
    <s v="San Luis Obispo"/>
    <n v="2.5519036067199998"/>
    <s v="N"/>
    <n v="2.5519036198445999"/>
    <m/>
    <n v="1"/>
    <n v="2.5259665958799999"/>
    <n v="2.5937023964600001E-2"/>
    <n v="0.98983620550443063"/>
  </r>
  <r>
    <s v="Limantour Beach South"/>
    <n v="42"/>
    <n v="0.80975900000000001"/>
    <n v="0.80975900000000001"/>
    <n v="42"/>
    <x v="38"/>
    <n v="8"/>
    <s v="Limantour Beach South"/>
    <x v="1"/>
    <n v="5"/>
    <s v="Marin"/>
    <n v="0.809758848862"/>
    <s v="N"/>
    <n v="0.80975885095269995"/>
    <m/>
    <n v="1"/>
    <n v="1.00422442117E-2"/>
    <n v="0.79971660674099998"/>
    <n v="1.2401524478411157E-2"/>
  </r>
  <r>
    <s v="Lime Kiln Reef"/>
    <n v="43"/>
    <n v="1.167386"/>
    <n v="1.167386"/>
    <n v="43"/>
    <x v="39"/>
    <n v="4"/>
    <s v="Lime Kiln Reef"/>
    <x v="2"/>
    <n v="3"/>
    <s v="Monterey"/>
    <n v="1.1673860179"/>
    <s v="N"/>
    <n v="1.1673860263"/>
    <m/>
    <n v="1"/>
    <m/>
    <n v="1.1673860263"/>
    <n v="0"/>
  </r>
  <r>
    <s v="Lingcod Pinnacle"/>
    <s v="7.44.45"/>
    <n v="0.26042199999999999"/>
    <n v="0.26042199999999999"/>
    <n v="44"/>
    <x v="7"/>
    <n v="4"/>
    <s v="BixbyLanding/LingocdPin/LittleSur"/>
    <x v="2"/>
    <n v="3"/>
    <s v="Monterey"/>
    <n v="3.1651829302399999"/>
    <s v="N"/>
    <n v="0.26042194776400002"/>
    <m/>
    <n v="1"/>
    <m/>
    <n v="0.26042194776400002"/>
    <n v="0"/>
  </r>
  <r>
    <s v="Little Sur Rock"/>
    <s v="7.44.45"/>
    <n v="2.517954"/>
    <n v="2.517954"/>
    <n v="45"/>
    <x v="7"/>
    <n v="4"/>
    <s v="BixbyLanding/LingocdPin/LittleSur"/>
    <x v="2"/>
    <n v="3"/>
    <s v="Monterey"/>
    <n v="3.1651829302399999"/>
    <s v="N"/>
    <n v="2.5179542932899999"/>
    <m/>
    <n v="1"/>
    <m/>
    <n v="2.5179542932899999"/>
    <n v="0"/>
  </r>
  <r>
    <s v="Lobos Rocks"/>
    <n v="46"/>
    <n v="1.577696"/>
    <n v="1.577696"/>
    <n v="46"/>
    <x v="40"/>
    <n v="4"/>
    <s v="Lobos Rocks"/>
    <x v="2"/>
    <n v="3"/>
    <s v="Monterey"/>
    <n v="1.5776957144499999"/>
    <s v="N"/>
    <n v="1.577695730544"/>
    <m/>
    <n v="1"/>
    <n v="5.9578095534000002E-2"/>
    <n v="1.5181176350100001"/>
    <n v="3.7762728503712865E-2"/>
  </r>
  <r>
    <s v="Lopez Point"/>
    <n v="47"/>
    <n v="4.2635579999999997"/>
    <n v="4.2635579999999997"/>
    <n v="47"/>
    <x v="41"/>
    <n v="4"/>
    <s v="Lopez Point"/>
    <x v="2"/>
    <n v="3"/>
    <s v="Monterey"/>
    <n v="4.2635581304499999"/>
    <s v="N"/>
    <n v="4.2635579999999997"/>
    <m/>
    <n v="1"/>
    <n v="2.2671541865899999E-3"/>
    <n v="4.2590664810899996"/>
    <n v="5.3175169344242535E-4"/>
  </r>
  <r>
    <s v="Marina Waste Treatment Pipeline"/>
    <n v="48"/>
    <n v="0.101964"/>
    <n v="0.101964"/>
    <n v="48"/>
    <x v="42"/>
    <n v="0"/>
    <s v="Marina Waste Treatment Pipeline"/>
    <x v="2"/>
    <n v="3"/>
    <s v="Monterey"/>
    <n v="0.1019636367"/>
    <s v="N"/>
    <n v="0.10196363671899999"/>
    <m/>
    <n v="1"/>
    <m/>
    <n v="0.10196363671899999"/>
    <n v="0"/>
  </r>
  <r>
    <s v="Mendocino"/>
    <n v="49"/>
    <n v="44.960520000000002"/>
    <n v="44.960520000000002"/>
    <n v="49"/>
    <x v="43"/>
    <n v="9"/>
    <s v="Mendocino"/>
    <x v="0"/>
    <n v="6"/>
    <s v="Mendocino"/>
    <n v="44.960519830499997"/>
    <s v="N"/>
    <n v="44.960520000000002"/>
    <m/>
    <n v="1"/>
    <n v="0.84346712166299997"/>
    <n v="44.114375102799997"/>
    <n v="1.8760172739616891E-2"/>
  </r>
  <r>
    <s v="Morro Rock"/>
    <n v="50"/>
    <n v="1.1301620000000001"/>
    <n v="1.1301620000000001"/>
    <n v="50"/>
    <x v="44"/>
    <n v="3"/>
    <s v="Morro Rock"/>
    <x v="2"/>
    <n v="2"/>
    <s v="San Luis Obispo"/>
    <n v="1.1301621019000001"/>
    <s v="N"/>
    <n v="1.06942375705"/>
    <n v="6.0738242950000097E-2"/>
    <n v="0.94625704726402049"/>
    <m/>
    <n v="1.06942375705"/>
    <n v="0"/>
  </r>
  <r>
    <s v="Motels"/>
    <s v="12.51.104"/>
    <n v="0.88590899999999995"/>
    <n v="0.88590899999999995"/>
    <n v="51"/>
    <x v="12"/>
    <n v="3"/>
    <s v="Cambria/Motels/SanSim"/>
    <x v="2"/>
    <n v="2"/>
    <s v="San Luis Obispo"/>
    <n v="0.95279655580199996"/>
    <s v="N"/>
    <n v="0.88590893490599998"/>
    <m/>
    <n v="1"/>
    <m/>
    <n v="0.88590893490599998"/>
    <n v="0"/>
  </r>
  <r>
    <s v="Muir Beach to Rodeo Lagoon"/>
    <n v="52"/>
    <n v="0.96719599999999994"/>
    <n v="0.96719599999999994"/>
    <n v="52"/>
    <x v="45"/>
    <n v="7"/>
    <s v="Muir Beach to Rodeo Lagoon"/>
    <x v="1"/>
    <n v="5"/>
    <s v="Marin"/>
    <n v="0.96719616116200002"/>
    <s v="N"/>
    <n v="0.967196162232"/>
    <m/>
    <n v="1"/>
    <m/>
    <n v="0.967196162232"/>
    <n v="0"/>
  </r>
  <r>
    <s v="Natural Bridges"/>
    <n v="53"/>
    <n v="4.7573249999999998"/>
    <n v="4.7573249999999998"/>
    <n v="53"/>
    <x v="46"/>
    <n v="5"/>
    <s v="Natural Bridges"/>
    <x v="2"/>
    <n v="4"/>
    <s v="Santa Cruz"/>
    <n v="4.75732457264"/>
    <s v="N"/>
    <n v="4.75732459473"/>
    <m/>
    <n v="1"/>
    <m/>
    <n v="4.75732459473"/>
    <n v="0"/>
  </r>
  <r>
    <s v="Needle Rock Road"/>
    <n v="54"/>
    <n v="3.5260570000000002"/>
    <n v="3.5260570000000002"/>
    <n v="54"/>
    <x v="47"/>
    <n v="10"/>
    <s v="Needle Rock Road"/>
    <x v="0"/>
    <n v="6"/>
    <s v="Mendocino"/>
    <n v="3.5260571328800001"/>
    <s v="N"/>
    <n v="3.5260570000000002"/>
    <m/>
    <n v="1"/>
    <m/>
    <n v="3.5253429838599999"/>
    <n v="0"/>
  </r>
  <r>
    <s v="North Farallon Island"/>
    <n v="37.549999999999997"/>
    <n v="3.8777509999999999"/>
    <n v="3.8777509999999999"/>
    <n v="55"/>
    <x v="33"/>
    <n v="6"/>
    <s v="St. James/N Farallon"/>
    <x v="1"/>
    <n v="8"/>
    <s v="San Francisco"/>
    <n v="3.8777505849199998"/>
    <s v="N"/>
    <n v="3.8777505842300002"/>
    <m/>
    <n v="1"/>
    <n v="2.3137783734499999"/>
    <n v="1.56397221078"/>
    <n v="0.59668055569629774"/>
  </r>
  <r>
    <s v="North of Shelter Cove"/>
    <n v="56"/>
    <n v="0.90254400000000001"/>
    <n v="0.90254400000000001"/>
    <n v="56"/>
    <x v="48"/>
    <n v="10"/>
    <s v="North of Shelter Cove"/>
    <x v="0"/>
    <n v="6"/>
    <s v="Humboldt"/>
    <n v="0.90254443456300004"/>
    <s v="N"/>
    <n v="0.90254443456440003"/>
    <m/>
    <n v="1"/>
    <n v="8.0504885314000001E-3"/>
    <n v="0.89449394603300003"/>
    <n v="8.9197697344236045E-3"/>
  </r>
  <r>
    <s v="Oak Mountains"/>
    <n v="57"/>
    <n v="1.9255709999999999"/>
    <n v="1.9255709999999999"/>
    <n v="57"/>
    <x v="49"/>
    <n v="1"/>
    <s v="Oak Mountains"/>
    <x v="4"/>
    <n v="1"/>
    <s v="Santa Barbara"/>
    <n v="1.9255714076699999"/>
    <s v="N"/>
    <n v="1.92557141728"/>
    <m/>
    <n v="1"/>
    <m/>
    <n v="1.92557141728"/>
    <n v="0"/>
  </r>
  <r>
    <s v="Offshore Pfeiffer"/>
    <n v="58"/>
    <n v="2.7128019999999999"/>
    <n v="2.7128019999999999"/>
    <n v="58"/>
    <x v="50"/>
    <n v="4"/>
    <s v="Offshore Pfeiffer"/>
    <x v="2"/>
    <n v="3"/>
    <s v="Monterey"/>
    <n v="2.7128020537799999"/>
    <s v="N"/>
    <n v="2.7128021372800002"/>
    <m/>
    <n v="1"/>
    <m/>
    <n v="2.7128021372800002"/>
    <n v="0"/>
  </r>
  <r>
    <s v="Outside Golden Gate"/>
    <n v="59"/>
    <n v="5.0591140000000001"/>
    <n v="5.0591140000000001"/>
    <n v="59"/>
    <x v="51"/>
    <n v="7"/>
    <s v="Outside Golden Gate"/>
    <x v="1"/>
    <n v="5"/>
    <s v="San Francisco"/>
    <n v="5.0591135820100002"/>
    <s v="N"/>
    <n v="4.9303200780200003"/>
    <n v="0.12879392197999984"/>
    <n v="0.97454219810425302"/>
    <m/>
    <n v="4.9303200780200003"/>
    <n v="0"/>
  </r>
  <r>
    <s v="Pacific Valley"/>
    <n v="60"/>
    <n v="1.1394280000000001"/>
    <n v="1.1394280000000001"/>
    <n v="60"/>
    <x v="52"/>
    <n v="3"/>
    <s v="Pacific Valley"/>
    <x v="2"/>
    <n v="2"/>
    <s v="Monterey"/>
    <n v="1.1394284857500001"/>
    <s v="N"/>
    <n v="1.13942849028"/>
    <m/>
    <n v="1"/>
    <m/>
    <n v="1.13942849028"/>
    <n v="0"/>
  </r>
  <r>
    <s v="Pacifica"/>
    <n v="61"/>
    <n v="0.97065199999999996"/>
    <n v="0.97065199999999996"/>
    <n v="61"/>
    <x v="53"/>
    <n v="5"/>
    <s v="Pacifica"/>
    <x v="1"/>
    <n v="5"/>
    <s v="San Mateo"/>
    <n v="0.97065179782199995"/>
    <s v="N"/>
    <n v="0.97065179724100004"/>
    <m/>
    <n v="1"/>
    <m/>
    <n v="0.97065179724100004"/>
    <n v="0"/>
  </r>
  <r>
    <s v="Patricks Point"/>
    <n v="62"/>
    <n v="7.1874630000000002"/>
    <n v="7.1874630000000002"/>
    <n v="62"/>
    <x v="54"/>
    <n v="12"/>
    <s v="Patricks Point"/>
    <x v="3"/>
    <n v="7"/>
    <s v="Humboldt"/>
    <n v="7.1874630166399998"/>
    <s v="N"/>
    <n v="7.1874630000000002"/>
    <m/>
    <n v="1"/>
    <m/>
    <n v="7.1698179135900002"/>
    <n v="0"/>
  </r>
  <r>
    <s v="Pecho Creek"/>
    <s v="63.96.109.124"/>
    <n v="40.148822000000003"/>
    <n v="40.148822000000003"/>
    <n v="63"/>
    <x v="55"/>
    <n v="3"/>
    <s v="Pecho/Red Can/SevenMile/Westdahl"/>
    <x v="2"/>
    <n v="2"/>
    <s v="San Luis Obispo"/>
    <n v="40.1488210606"/>
    <s v="N"/>
    <n v="39.811695416740001"/>
    <n v="0.33712658326000167"/>
    <n v="0.99160307659188607"/>
    <n v="1.99200792784"/>
    <n v="37.819687488900001"/>
    <n v="5.0035747209158078E-2"/>
  </r>
  <r>
    <s v="Pescadero"/>
    <n v="64"/>
    <n v="7.7408390000000002"/>
    <n v="7.7408390000000002"/>
    <n v="64"/>
    <x v="56"/>
    <n v="5"/>
    <s v="Pescadero"/>
    <x v="1"/>
    <n v="4"/>
    <s v="San Mateo"/>
    <n v="7.7408393904599997"/>
    <s v="N"/>
    <n v="7.7408393919699998"/>
    <m/>
    <n v="1"/>
    <m/>
    <n v="7.7408393919699998"/>
    <n v="0"/>
  </r>
  <r>
    <s v="Pfeiffer"/>
    <n v="65"/>
    <n v="1.0306660000000001"/>
    <n v="1.0306660000000001"/>
    <n v="65"/>
    <x v="57"/>
    <n v="4"/>
    <s v="Pfeiffer"/>
    <x v="2"/>
    <n v="3"/>
    <s v="Monterey"/>
    <n v="1.0306658959399999"/>
    <s v="N"/>
    <n v="1.03062030796"/>
    <m/>
    <n v="1"/>
    <m/>
    <n v="1.03062030796"/>
    <n v="0"/>
  </r>
  <r>
    <s v="Piedras Blancas"/>
    <n v="66"/>
    <n v="22.330669"/>
    <n v="22.330669"/>
    <n v="66"/>
    <x v="58"/>
    <n v="3"/>
    <s v="Piedras Blancas"/>
    <x v="2"/>
    <n v="2"/>
    <s v="San Luis Obispo"/>
    <n v="22.330669026700001"/>
    <s v="N"/>
    <n v="21.950300116171"/>
    <n v="0.38036888382900003"/>
    <n v="0.9829665253723926"/>
    <n v="21.043135181"/>
    <n v="0.90716493517100005"/>
    <n v="0.95867186642688851"/>
  </r>
  <r>
    <s v="Pierce Point"/>
    <n v="67"/>
    <n v="5.2211090000000002"/>
    <n v="5.2211090000000002"/>
    <n v="67"/>
    <x v="59"/>
    <n v="8"/>
    <s v="Pierce Point"/>
    <x v="1"/>
    <n v="5"/>
    <s v="Marin"/>
    <n v="5.2211085629499996"/>
    <s v="N"/>
    <n v="5.2211085629599996"/>
    <m/>
    <n v="1"/>
    <m/>
    <n v="5.2211085629599996"/>
    <n v="0"/>
  </r>
  <r>
    <s v="Pierce Point Deep"/>
    <n v="68.12"/>
    <n v="4.7527179999999998"/>
    <n v="4.7527179999999998"/>
    <n v="68"/>
    <x v="60"/>
    <n v="8"/>
    <s v="PiercePoint/TomalesPoint"/>
    <x v="1"/>
    <n v="5"/>
    <s v="Marin"/>
    <n v="4.7527178337000002"/>
    <s v="N"/>
    <n v="4.7399058645501002"/>
    <n v="1.2812135449899564E-2"/>
    <n v="0.99730425086236985"/>
    <n v="5.2480000000999999E-3"/>
    <n v="4.7346578645499999"/>
    <n v="1.1071949844721498E-3"/>
  </r>
  <r>
    <s v="Pigeon Point"/>
    <n v="28.69"/>
    <n v="4.9543189999999999"/>
    <n v="4.9543189999999999"/>
    <n v="69"/>
    <x v="24"/>
    <n v="5"/>
    <s v="Franklin/Pigeon Point"/>
    <x v="1"/>
    <n v="4"/>
    <s v="San Mateo"/>
    <n v="2.19162847022"/>
    <s v="N"/>
    <n v="4.9543194594099997"/>
    <m/>
    <n v="1"/>
    <m/>
    <n v="4.9543194594099997"/>
    <n v="0"/>
  </r>
  <r>
    <s v="Pismo Beach"/>
    <n v="70"/>
    <n v="4.5653759999999997"/>
    <n v="4.5653759999999997"/>
    <n v="70"/>
    <x v="61"/>
    <n v="3"/>
    <s v="Pismo Beach"/>
    <x v="2"/>
    <n v="2"/>
    <s v="San Luis Obispo"/>
    <n v="4.5653755607999997"/>
    <s v="N"/>
    <n v="4.5653759999999997"/>
    <n v="0"/>
    <n v="1"/>
    <m/>
    <n v="4.5647876460300001"/>
    <n v="0"/>
  </r>
  <r>
    <s v="Plasket Rock"/>
    <n v="71"/>
    <n v="1.8874610000000001"/>
    <n v="1.8874610000000001"/>
    <n v="71"/>
    <x v="62"/>
    <n v="3"/>
    <s v="Plasket Rock"/>
    <x v="2"/>
    <n v="2"/>
    <s v="Monterey"/>
    <n v="1.8874605390100001"/>
    <s v="N"/>
    <n v="1.8874605612499999"/>
    <m/>
    <n v="1"/>
    <m/>
    <n v="1.8874605612499999"/>
    <n v="0"/>
  </r>
  <r>
    <s v="Pleasure Point"/>
    <n v="72"/>
    <n v="0.93053200000000003"/>
    <n v="0.93053200000000003"/>
    <n v="72"/>
    <x v="63"/>
    <n v="5"/>
    <s v="Pleasure Point"/>
    <x v="2"/>
    <n v="4"/>
    <s v="Santa Cruz"/>
    <n v="0.93053247471800005"/>
    <s v="N"/>
    <n v="0.93053248654999998"/>
    <m/>
    <n v="1"/>
    <m/>
    <n v="0.93053248654999998"/>
    <n v="0"/>
  </r>
  <r>
    <s v="Point Arena"/>
    <n v="73"/>
    <n v="35.027138999999998"/>
    <n v="35.027138999999998"/>
    <n v="73"/>
    <x v="64"/>
    <n v="8"/>
    <s v="Point Arena"/>
    <x v="0"/>
    <n v="5"/>
    <s v="Mendocino"/>
    <n v="35.027139479799999"/>
    <s v="N"/>
    <n v="35.027138999999998"/>
    <m/>
    <n v="1"/>
    <n v="13.2970690365"/>
    <n v="21.728585492600001"/>
    <n v="0.37962189936494672"/>
  </r>
  <r>
    <s v="Point Arguello"/>
    <n v="74"/>
    <n v="1.854897"/>
    <n v="1.854897"/>
    <n v="74"/>
    <x v="65"/>
    <n v="1"/>
    <s v="Point Arguello"/>
    <x v="4"/>
    <n v="1"/>
    <s v="Santa Barbara"/>
    <n v="1.8548973173300001"/>
    <s v="N"/>
    <n v="1.854897"/>
    <m/>
    <n v="1"/>
    <n v="0.94280576821100004"/>
    <n v="0.90871453888300002"/>
    <n v="0.50827931050133779"/>
  </r>
  <r>
    <s v="Point Buchon"/>
    <n v="75.105999999999995"/>
    <n v="24.239483"/>
    <n v="24.239483"/>
    <n v="75"/>
    <x v="66"/>
    <n v="3"/>
    <s v="Buchon/Sandspit"/>
    <x v="2"/>
    <n v="2"/>
    <s v="San Luis Obispo"/>
    <n v="24.239482975800001"/>
    <s v="N"/>
    <n v="23.67983974621"/>
    <n v="0.55964325379000002"/>
    <n v="0.9769119145903401"/>
    <n v="3.65000948491"/>
    <n v="20.029830261299999"/>
    <n v="0.154139957196889"/>
  </r>
  <r>
    <s v="Point Conception Marine Reserve"/>
    <n v="76"/>
    <n v="5.5724340000000003"/>
    <n v="5.5724340000000003"/>
    <n v="76"/>
    <x v="67"/>
    <n v="1"/>
    <s v="Point Conception Marine Reserve"/>
    <x v="4"/>
    <n v="1"/>
    <s v="Santa Barbara"/>
    <n v="5.5724337092400003"/>
    <s v="N"/>
    <n v="2.1474045683599998"/>
    <n v="8.988140140000489E-3"/>
    <n v="0.99583186304397553"/>
    <n v="0"/>
    <n v="2.1474045683599998"/>
    <n v="0"/>
  </r>
  <r>
    <s v="Point Joe"/>
    <s v="3.13.20.77.79"/>
    <n v="8.5001499999999997"/>
    <n v="8.5001499999999997"/>
    <n v="77"/>
    <x v="3"/>
    <n v="4"/>
    <s v="Asilomar/Carmel/Cypress/Joe/Pinos"/>
    <x v="2"/>
    <n v="3"/>
    <s v="Monterey"/>
    <n v="5.0464524751699997"/>
    <s v="N"/>
    <n v="8.5001501022429995"/>
    <m/>
    <n v="1"/>
    <n v="0.55041624149299995"/>
    <n v="7.9497338607500003"/>
    <n v="6.47537084489552E-2"/>
  </r>
  <r>
    <s v="Point Lobos"/>
    <n v="78"/>
    <n v="4.6110300000000004"/>
    <n v="4.6110300000000004"/>
    <n v="78"/>
    <x v="68"/>
    <n v="4"/>
    <s v="Point Lobos"/>
    <x v="2"/>
    <n v="3"/>
    <s v="Monterey"/>
    <n v="4.6110300403700002"/>
    <s v="N"/>
    <n v="4.6110300000000004"/>
    <m/>
    <n v="1"/>
    <n v="4.4413638230299997"/>
    <n v="0.15298766159900001"/>
    <n v="0.96320427822633969"/>
  </r>
  <r>
    <s v="Point Pinos"/>
    <s v="3.13.20.77.79"/>
    <n v="5.2437120000000004"/>
    <n v="5.2437120000000004"/>
    <n v="79"/>
    <x v="3"/>
    <n v="4"/>
    <s v="Asilomar/Carmel/Cypress/Joe/Pinos"/>
    <x v="2"/>
    <n v="3"/>
    <s v="Monterey"/>
    <n v="5.0464524751699997"/>
    <s v="N"/>
    <n v="5.2437120000000004"/>
    <m/>
    <n v="1"/>
    <n v="1.4403838181599999"/>
    <n v="3.7948394146400002"/>
    <n v="0.27468782003283165"/>
  </r>
  <r>
    <s v="Point Reyes"/>
    <s v="80.81.83"/>
    <n v="2.078452"/>
    <n v="2.078452"/>
    <n v="80"/>
    <x v="69"/>
    <n v="8"/>
    <s v="Point Reyes"/>
    <x v="1"/>
    <n v="5"/>
    <s v="Marin"/>
    <n v="2.0784519544700002"/>
    <s v="N"/>
    <n v="2.0783519575809999"/>
    <m/>
    <n v="1"/>
    <n v="1.81313383323"/>
    <n v="0.26521812435100001"/>
    <n v="0.8723901775233065"/>
  </r>
  <r>
    <s v="Point Reyes 11 Fathom Reef"/>
    <s v="80.81.83"/>
    <n v="0.40560400000000002"/>
    <n v="0.40560400000000002"/>
    <n v="81"/>
    <x v="69"/>
    <n v="8"/>
    <s v="Point Reyes"/>
    <x v="1"/>
    <n v="5"/>
    <s v="Marin"/>
    <n v="2.0784519544700002"/>
    <s v="N"/>
    <n v="0.40560399649013801"/>
    <m/>
    <n v="1"/>
    <n v="1.4635807613800001E-4"/>
    <n v="0.40545763841400001"/>
    <n v="3.6083982752758357E-4"/>
  </r>
  <r>
    <s v="Point Reyes Beach"/>
    <n v="82"/>
    <n v="9.2007589999999997"/>
    <n v="9.2007589999999997"/>
    <n v="82"/>
    <x v="70"/>
    <n v="8"/>
    <s v="Point Reyes Beach"/>
    <x v="1"/>
    <n v="5"/>
    <s v="Marin"/>
    <n v="9.2007588644199991"/>
    <s v="N"/>
    <n v="8.0874496168200007"/>
    <n v="1.1133093831799989"/>
    <n v="0.87899809318122568"/>
    <m/>
    <n v="8.0874496168200007"/>
    <n v="0"/>
  </r>
  <r>
    <s v="Point Reyes North"/>
    <s v="80.81.83"/>
    <n v="0.82851600000000003"/>
    <n v="0.82851600000000003"/>
    <n v="83"/>
    <x v="69"/>
    <n v="8"/>
    <s v="Point Reyes"/>
    <x v="1"/>
    <n v="5"/>
    <s v="Marin"/>
    <n v="2.0784519544700002"/>
    <s v="N"/>
    <n v="0.82851617251800003"/>
    <m/>
    <n v="1"/>
    <m/>
    <n v="0.82851617251800003"/>
    <n v="0"/>
  </r>
  <r>
    <s v="Point Sal"/>
    <n v="84"/>
    <n v="6.871429"/>
    <n v="6.871429"/>
    <n v="84"/>
    <x v="71"/>
    <n v="2"/>
    <s v="Point Sal"/>
    <x v="4"/>
    <n v="1"/>
    <s v="Santa Barbara"/>
    <n v="6.8714288887299997"/>
    <s v="N"/>
    <n v="6.871429"/>
    <m/>
    <n v="1"/>
    <m/>
    <n v="6.8683421632000003"/>
    <n v="0"/>
  </r>
  <r>
    <s v="Point Sal South"/>
    <n v="85"/>
    <n v="0.74969300000000005"/>
    <n v="0.74969300000000005"/>
    <n v="85"/>
    <x v="72"/>
    <n v="2"/>
    <s v="Point Sal South"/>
    <x v="4"/>
    <n v="1"/>
    <s v="Santa Barbara"/>
    <n v="0.74969296242899996"/>
    <s v="N"/>
    <n v="0.74969297481499997"/>
    <m/>
    <n v="1"/>
    <m/>
    <n v="0.74969297481499997"/>
    <n v="0"/>
  </r>
  <r>
    <s v="Point St. George"/>
    <n v="86"/>
    <n v="30.728092"/>
    <n v="30.728092"/>
    <n v="86"/>
    <x v="73"/>
    <n v="12"/>
    <s v="Point St. George"/>
    <x v="3"/>
    <n v="7"/>
    <s v="Del Norte"/>
    <n v="30.728091676799998"/>
    <s v="N"/>
    <n v="30.624389672029999"/>
    <n v="0.10370232797000156"/>
    <n v="0.99662516214901986"/>
    <n v="1.3640653255299999"/>
    <n v="29.260324346499999"/>
    <n v="4.4541796265603097E-2"/>
  </r>
  <r>
    <s v="Point Sur Deep"/>
    <n v="87"/>
    <n v="29.657104"/>
    <n v="8.0143280000000008"/>
    <n v="87"/>
    <x v="74"/>
    <n v="4"/>
    <s v="Point Sur Deep"/>
    <x v="2"/>
    <n v="3"/>
    <s v="Monterey"/>
    <n v="29.657104327300001"/>
    <s v="N"/>
    <n v="1.4764187700789999"/>
    <n v="28.180685229921"/>
    <n v="4.9782971731798221E-2"/>
    <n v="1.3201787840999999"/>
    <n v="0.15623998597899999"/>
    <n v="0.89417637519560933"/>
  </r>
  <r>
    <s v="Portuguese Ledge"/>
    <n v="88"/>
    <n v="0.20819799999999999"/>
    <n v="0.20819799999999999"/>
    <n v="88"/>
    <x v="75"/>
    <n v="4"/>
    <s v="Portuguese Ledge"/>
    <x v="2"/>
    <n v="3"/>
    <s v="Monterey"/>
    <n v="0.208197776512"/>
    <s v="N"/>
    <n v="0.20819777794288999"/>
    <m/>
    <n v="1"/>
    <n v="0.202308808797"/>
    <n v="5.8889691458899997E-3"/>
    <n v="0.97171454371859156"/>
  </r>
  <r>
    <s v="Punta Gorda"/>
    <n v="89"/>
    <n v="28.564688"/>
    <n v="28.564688"/>
    <n v="89"/>
    <x v="76"/>
    <n v="11"/>
    <s v="Punta Gorda"/>
    <x v="3"/>
    <n v="7"/>
    <s v="Humboldt"/>
    <n v="28.564688346299999"/>
    <s v="N"/>
    <n v="28.463731372200002"/>
    <n v="0.1009566277999987"/>
    <n v="0.99646568421121917"/>
    <n v="13.0287917691"/>
    <n v="15.4349396031"/>
    <n v="0.45773309193835982"/>
  </r>
  <r>
    <s v="Purisima Point"/>
    <n v="90"/>
    <n v="25.043015"/>
    <n v="25.043015"/>
    <n v="90"/>
    <x v="77"/>
    <n v="2"/>
    <s v="Purisima Point"/>
    <x v="4"/>
    <n v="1"/>
    <s v="Santa Barbara"/>
    <n v="25.043014917099999"/>
    <s v="N"/>
    <n v="25.043015001260002"/>
    <m/>
    <n v="1"/>
    <n v="5.1498588061600001"/>
    <n v="19.893156195100001"/>
    <n v="0.20564052714502998"/>
  </r>
  <r>
    <s v="Pyramid Point"/>
    <n v="91"/>
    <n v="3.2329729999999999"/>
    <n v="3.2329729999999999"/>
    <n v="91"/>
    <x v="78"/>
    <n v="12"/>
    <s v="Pyramid Point"/>
    <x v="3"/>
    <n v="7"/>
    <s v="Del Norte"/>
    <n v="3.2329733267499998"/>
    <s v="N"/>
    <n v="3.232973326752"/>
    <m/>
    <n v="1"/>
    <n v="2.9547137233299998"/>
    <n v="0.27825960342200001"/>
    <n v="0.91393074569484523"/>
  </r>
  <r>
    <s v="Radar Domes"/>
    <n v="92"/>
    <n v="21.465125"/>
    <n v="21.465125"/>
    <n v="92"/>
    <x v="79"/>
    <n v="3"/>
    <s v="Radar Domes"/>
    <x v="2"/>
    <n v="2"/>
    <s v="San Luis Obispo"/>
    <n v="21.465125294500002"/>
    <s v="N"/>
    <n v="21.46512545261"/>
    <m/>
    <n v="1"/>
    <n v="4.8213372315100003"/>
    <n v="16.643788221099999"/>
    <n v="0.22461258109832111"/>
  </r>
  <r>
    <s v="Radar Domes Deep"/>
    <n v="93"/>
    <n v="3.0802529999999999"/>
    <n v="3.0802529999999999"/>
    <n v="93"/>
    <x v="80"/>
    <n v="3"/>
    <s v="Radar Domes Deep"/>
    <x v="2"/>
    <n v="2"/>
    <s v="San Luis Obispo"/>
    <n v="3.0802526330700002"/>
    <s v="N"/>
    <n v="3.0802526722399999"/>
    <m/>
    <n v="1"/>
    <m/>
    <n v="3.0802526722399999"/>
    <n v="0"/>
  </r>
  <r>
    <s v="Ragged Point"/>
    <n v="94"/>
    <n v="1.346984"/>
    <n v="1.346984"/>
    <n v="94"/>
    <x v="81"/>
    <n v="3"/>
    <s v="Ragged Point"/>
    <x v="2"/>
    <n v="2"/>
    <s v="San Luis Obispo"/>
    <n v="1.3469843218499999"/>
    <s v="N"/>
    <n v="1.34441405371"/>
    <n v="2.5699462899999581E-3"/>
    <n v="0.99809207363264896"/>
    <m/>
    <n v="1.34441405371"/>
    <n v="0"/>
  </r>
  <r>
    <s v="Reading Rock"/>
    <n v="95"/>
    <n v="7.4311670000000003"/>
    <n v="7.4311670000000003"/>
    <n v="95"/>
    <x v="82"/>
    <n v="12"/>
    <s v="Reading Rock"/>
    <x v="3"/>
    <n v="7"/>
    <s v="Humboldt"/>
    <n v="7.4311665281500003"/>
    <s v="N"/>
    <n v="7.4311665281400003"/>
    <m/>
    <n v="1"/>
    <n v="1.6289096357699999"/>
    <n v="5.80225689237"/>
    <n v="0.21919972182048669"/>
  </r>
  <r>
    <s v="Red Can Buoy"/>
    <s v="63.96.109.124"/>
    <n v="2.0246E-2"/>
    <n v="2.0246E-2"/>
    <n v="96"/>
    <x v="55"/>
    <n v="3"/>
    <s v="Pecho/Red Can/SevenMile/Westdahl"/>
    <x v="2"/>
    <n v="2"/>
    <s v="San Luis Obispo"/>
    <n v="40.1488210606"/>
    <s v="N"/>
    <n v="2.02461895142E-2"/>
    <m/>
    <n v="1"/>
    <m/>
    <n v="2.02461895142E-2"/>
    <n v="0"/>
  </r>
  <r>
    <s v="Russian River"/>
    <n v="97"/>
    <n v="1.5632820000000001"/>
    <n v="1.5632820000000001"/>
    <n v="97"/>
    <x v="83"/>
    <n v="8"/>
    <s v="Russian River"/>
    <x v="1"/>
    <n v="5"/>
    <s v="Sonoma"/>
    <n v="1.5632823791199999"/>
    <s v="N"/>
    <n v="1.5632820000000001"/>
    <m/>
    <n v="1"/>
    <n v="0.27875785440799999"/>
    <n v="1.2842935845200001"/>
    <n v="0.17831578333787504"/>
  </r>
  <r>
    <s v="Salmon Cone"/>
    <n v="98"/>
    <n v="0.296157"/>
    <n v="0.296157"/>
    <n v="98"/>
    <x v="84"/>
    <n v="3"/>
    <s v="Salmon Cone"/>
    <x v="2"/>
    <n v="2"/>
    <s v="Monterey"/>
    <n v="0.29615692948799999"/>
    <s v="N"/>
    <n v="0.29615693182300001"/>
    <m/>
    <n v="1"/>
    <m/>
    <n v="0.29615693182300001"/>
    <n v="0"/>
  </r>
  <r>
    <s v="Salmon Cone Deep"/>
    <n v="99"/>
    <n v="0.35666799999999999"/>
    <n v="0.35666799999999999"/>
    <n v="99"/>
    <x v="85"/>
    <n v="3"/>
    <s v="Salmon Cone Deep"/>
    <x v="2"/>
    <n v="2"/>
    <s v="San Luis Obispo"/>
    <n v="0.35666797164000003"/>
    <s v="N"/>
    <n v="0.32443156681800001"/>
    <n v="3.2236433181999979E-2"/>
    <n v="0.90961781493714045"/>
    <m/>
    <n v="0.32443156681800001"/>
    <n v="0"/>
  </r>
  <r>
    <s v="Salmon Creek"/>
    <n v="100"/>
    <n v="4.2922409999999998"/>
    <n v="4.2922409999999998"/>
    <n v="100"/>
    <x v="86"/>
    <n v="8"/>
    <s v="Salmon Creek"/>
    <x v="1"/>
    <n v="5"/>
    <s v="Sonoma"/>
    <n v="4.2922410158800002"/>
    <s v="N"/>
    <n v="4.2922410201379995"/>
    <m/>
    <n v="1"/>
    <n v="0.28563646728800002"/>
    <n v="4.0066045528499998"/>
    <n v="6.6547164045046223E-2"/>
  </r>
  <r>
    <s v="Salt Point"/>
    <n v="101"/>
    <n v="5.2691879999999998"/>
    <n v="5.2691879999999998"/>
    <n v="101"/>
    <x v="87"/>
    <n v="8"/>
    <s v="Salt Point"/>
    <x v="1"/>
    <n v="5"/>
    <s v="Sonoma"/>
    <n v="5.2691877983099999"/>
    <s v="N"/>
    <n v="5.2691879999999998"/>
    <m/>
    <n v="1"/>
    <m/>
    <n v="5.2226587872200003"/>
    <n v="0"/>
  </r>
  <r>
    <s v="San Gregorio"/>
    <n v="102"/>
    <n v="9.7206869999999999"/>
    <n v="9.7206869999999999"/>
    <n v="102"/>
    <x v="88"/>
    <n v="5"/>
    <s v="San Gregorio"/>
    <x v="1"/>
    <n v="4"/>
    <s v="San Mateo"/>
    <n v="9.7206869521700003"/>
    <s v="N"/>
    <n v="5.8578483529699996"/>
    <n v="3.8628386470300002"/>
    <n v="0.60261670321963867"/>
    <m/>
    <n v="5.8578483529699996"/>
    <n v="0"/>
  </r>
  <r>
    <s v="San Simeon"/>
    <n v="103"/>
    <n v="12.621992000000001"/>
    <n v="12.621992000000001"/>
    <n v="103"/>
    <x v="89"/>
    <n v="3"/>
    <s v="San Simeon"/>
    <x v="2"/>
    <n v="2"/>
    <s v="San Luis Obispo"/>
    <n v="12.621992369999999"/>
    <s v="N"/>
    <n v="12.621992000000001"/>
    <m/>
    <n v="1"/>
    <n v="0.81127829884799996"/>
    <n v="11.8084952983"/>
    <n v="6.4274981227051955E-2"/>
  </r>
  <r>
    <s v="San Simeon Creek West"/>
    <s v="12.51.104"/>
    <n v="1.2220070000000001"/>
    <n v="1.2220070000000001"/>
    <n v="104"/>
    <x v="12"/>
    <n v="3"/>
    <s v="Cambria/Motels/SanSim"/>
    <x v="2"/>
    <n v="2"/>
    <s v="San Luis Obispo"/>
    <n v="0.95279655580199996"/>
    <s v="N"/>
    <n v="1.2220071161799999"/>
    <m/>
    <n v="1"/>
    <m/>
    <n v="1.2220071161799999"/>
    <n v="0"/>
  </r>
  <r>
    <s v="Sandhill Ledge"/>
    <n v="105"/>
    <n v="18.926041000000001"/>
    <n v="2.2663739999999999"/>
    <n v="105"/>
    <x v="90"/>
    <n v="5"/>
    <s v="Sandhill Ledge"/>
    <x v="2"/>
    <n v="4"/>
    <s v="Santa Cruz"/>
    <s v="NULL"/>
    <s v="N"/>
    <n v="0"/>
    <n v="18.926041000000001"/>
    <n v="0"/>
    <m/>
    <m/>
    <n v="0"/>
  </r>
  <r>
    <s v="Sandspit"/>
    <n v="75.105999999999995"/>
    <n v="0.34393499999999999"/>
    <n v="0.34393499999999999"/>
    <n v="106"/>
    <x v="66"/>
    <n v="3"/>
    <s v="Buchon/Sandspit"/>
    <x v="2"/>
    <n v="2"/>
    <s v="San Luis Obispo"/>
    <n v="24.239482975800001"/>
    <s v="N"/>
    <n v="0.32770257952699999"/>
    <n v="1.6232420472999998E-2"/>
    <n v="0.95280381329902453"/>
    <m/>
    <n v="0.32770257952699999"/>
    <n v="0"/>
  </r>
  <r>
    <s v="Santa Cruz Pier"/>
    <n v="107"/>
    <n v="2.2654000000000001E-2"/>
    <n v="2.2654000000000001E-2"/>
    <n v="107"/>
    <x v="91"/>
    <n v="5"/>
    <s v="Santa Cruz Pier"/>
    <x v="2"/>
    <n v="4"/>
    <s v="Santa Cruz"/>
    <n v="2.2654132185600001E-2"/>
    <s v="N"/>
    <n v="2.2654000000000001E-2"/>
    <m/>
    <n v="1"/>
    <m/>
    <n v="9.16170297546E-3"/>
    <n v="0"/>
  </r>
  <r>
    <s v="Santa Cruz Whistle Buoy"/>
    <n v="108"/>
    <n v="1.457247"/>
    <n v="1.457247"/>
    <n v="108"/>
    <x v="92"/>
    <n v="5"/>
    <s v="Santa Cruz Whistle Buoy"/>
    <x v="2"/>
    <n v="4"/>
    <s v="Santa Cruz"/>
    <n v="1.4572471201899999"/>
    <s v="N"/>
    <n v="1.45724489606"/>
    <m/>
    <n v="1"/>
    <m/>
    <n v="1.45724489606"/>
    <n v="0"/>
  </r>
  <r>
    <s v="Seven Mile Reef"/>
    <s v="63.96.109.124"/>
    <n v="1.267185"/>
    <n v="1.267185"/>
    <n v="109"/>
    <x v="55"/>
    <n v="3"/>
    <s v="Pecho/Red Can/SevenMile/Westdahl"/>
    <x v="2"/>
    <n v="2"/>
    <s v="San Luis Obispo"/>
    <n v="40.1488210606"/>
    <s v="N"/>
    <n v="9.4275128642200001E-2"/>
    <n v="1.1729098713577999"/>
    <n v="7.4397288984797014E-2"/>
    <m/>
    <n v="9.4275128642200001E-2"/>
    <n v="0"/>
  </r>
  <r>
    <s v="Soap Banks"/>
    <n v="110"/>
    <n v="6.4729549999999998"/>
    <n v="3.2137769999999999"/>
    <n v="110"/>
    <x v="93"/>
    <n v="6"/>
    <s v="Soap Banks"/>
    <x v="1"/>
    <n v="8"/>
    <s v="Marin"/>
    <s v="NULL"/>
    <s v="N"/>
    <n v="0"/>
    <n v="6.4729549999999998"/>
    <n v="0"/>
    <m/>
    <m/>
    <n v="0"/>
  </r>
  <r>
    <s v="Soquel Canyon"/>
    <n v="111"/>
    <n v="1.267587"/>
    <n v="1.267587"/>
    <n v="111"/>
    <x v="94"/>
    <n v="5"/>
    <s v="Soquel Canyon"/>
    <x v="2"/>
    <n v="4"/>
    <s v="Santa Cruz"/>
    <s v="NULL"/>
    <s v="N"/>
    <n v="1.1892937095670999"/>
    <n v="7.829329043290012E-2"/>
    <n v="0.93823438514839608"/>
    <n v="1.1672553890199999"/>
    <n v="2.2038320547100001E-2"/>
    <n v="0.98146940459718579"/>
  </r>
  <r>
    <s v="Stewarts Point"/>
    <n v="112"/>
    <n v="6.434958"/>
    <n v="6.434958"/>
    <n v="112"/>
    <x v="95"/>
    <n v="8"/>
    <s v="Stewarts Point"/>
    <x v="1"/>
    <n v="5"/>
    <s v="Sonoma"/>
    <n v="6.4349582725800003"/>
    <s v="N"/>
    <n v="6.4349582754799997"/>
    <m/>
    <n v="1"/>
    <n v="5.1578901676899997"/>
    <n v="1.2770681077899999"/>
    <n v="0.80154213079264447"/>
  </r>
  <r>
    <s v="Sudden Flats"/>
    <n v="113"/>
    <n v="0.71809699999999999"/>
    <n v="0.71809699999999999"/>
    <n v="113"/>
    <x v="96"/>
    <n v="1"/>
    <s v="Sudden Flats"/>
    <x v="4"/>
    <n v="1"/>
    <s v="Santa Barbara"/>
    <n v="0.71809732424999995"/>
    <s v="N"/>
    <n v="0.71809732841499996"/>
    <m/>
    <n v="1"/>
    <m/>
    <n v="0.71809732841499996"/>
    <n v="0"/>
  </r>
  <r>
    <s v="Sunken Reef"/>
    <n v="27.114000000000001"/>
    <n v="4.3523100000000001"/>
    <n v="4.3523100000000001"/>
    <n v="114"/>
    <x v="23"/>
    <n v="8"/>
    <s v="Fort Ross/Sunken"/>
    <x v="1"/>
    <n v="5"/>
    <s v="Sonoma"/>
    <n v="1.7946741505399999"/>
    <s v="N"/>
    <n v="4.3523100000000001"/>
    <m/>
    <n v="1"/>
    <m/>
    <n v="4.3280418693199998"/>
    <n v="0"/>
  </r>
  <r>
    <s v="Tankers Buoy West"/>
    <n v="115"/>
    <n v="0.19344600000000001"/>
    <n v="0.19344600000000001"/>
    <n v="115"/>
    <x v="97"/>
    <n v="5"/>
    <s v="Tankers Buoy West"/>
    <x v="2"/>
    <n v="4"/>
    <s v="Monterey"/>
    <n v="0.193446117497"/>
    <s v="N"/>
    <n v="0.193446117753"/>
    <m/>
    <n v="1"/>
    <m/>
    <n v="0.193446117753"/>
    <n v="0"/>
  </r>
  <r>
    <s v="Ten E Buoy"/>
    <n v="116.121"/>
    <n v="1.892995"/>
    <n v="1.892995"/>
    <n v="116"/>
    <x v="98"/>
    <n v="3"/>
    <s v="Ten Buoy/Toro Creek"/>
    <x v="2"/>
    <n v="2"/>
    <s v="San Luis Obispo"/>
    <n v="1.8929948864899999"/>
    <s v="N"/>
    <n v="1.8929949242599999"/>
    <m/>
    <n v="1"/>
    <m/>
    <n v="1.8929949242599999"/>
    <n v="0"/>
  </r>
  <r>
    <s v="Ten Mile"/>
    <n v="117"/>
    <n v="4.0884689999999999"/>
    <n v="4.0884689999999999"/>
    <n v="117"/>
    <x v="99"/>
    <n v="10"/>
    <s v="Ten Mile"/>
    <x v="0"/>
    <n v="6"/>
    <s v="Mendocino"/>
    <n v="4.08846904386"/>
    <s v="N"/>
    <n v="4.0884690262839998"/>
    <m/>
    <n v="1"/>
    <n v="3.2959555199500001"/>
    <n v="0.79251350633399997"/>
    <n v="0.80615885769487816"/>
  </r>
  <r>
    <s v="Terrace Point"/>
    <n v="118"/>
    <n v="5.1783039999999998"/>
    <n v="5.1783039999999998"/>
    <n v="118"/>
    <x v="100"/>
    <n v="5"/>
    <s v="Terrace Point"/>
    <x v="2"/>
    <n v="4"/>
    <s v="Santa Cruz"/>
    <n v="5.1783040300099996"/>
    <s v="N"/>
    <n v="5.1783040508399996"/>
    <m/>
    <n v="1"/>
    <m/>
    <n v="5.1783040508399996"/>
    <n v="0"/>
  </r>
  <r>
    <s v="Tolo Bank"/>
    <n v="119"/>
    <n v="14.139621"/>
    <n v="14.139621"/>
    <n v="119"/>
    <x v="101"/>
    <n v="10"/>
    <s v="Tolo Bank"/>
    <x v="0"/>
    <n v="6"/>
    <s v="Mendocino"/>
    <n v="14.1396206963"/>
    <s v="N"/>
    <n v="13.851569959700001"/>
    <n v="0.28805104029999917"/>
    <n v="0.97962809326360312"/>
    <m/>
    <n v="13.851569959700001"/>
    <n v="0"/>
  </r>
  <r>
    <s v="Tomales Point"/>
    <n v="68.12"/>
    <n v="16.616775000000001"/>
    <n v="16.616775000000001"/>
    <n v="120"/>
    <x v="60"/>
    <n v="8"/>
    <s v="PiercePoint/TomalesPoint"/>
    <x v="1"/>
    <n v="5"/>
    <s v="Marin"/>
    <n v="4.7527178337000002"/>
    <s v="N"/>
    <n v="16.616775438299999"/>
    <m/>
    <n v="1"/>
    <m/>
    <n v="16.616775438299999"/>
    <n v="0"/>
  </r>
  <r>
    <s v="Toro Creek"/>
    <n v="116.121"/>
    <n v="1.279188"/>
    <n v="1.279188"/>
    <n v="121"/>
    <x v="98"/>
    <n v="3"/>
    <s v="Ten Buoy/Toro Creek"/>
    <x v="2"/>
    <n v="2"/>
    <s v="San Luis Obispo"/>
    <n v="1.8929948864899999"/>
    <s v="N"/>
    <n v="1.2791881084600001"/>
    <m/>
    <n v="1"/>
    <m/>
    <n v="1.2791881084600001"/>
    <n v="0"/>
  </r>
  <r>
    <s v="Torre Canyon to Bamboa Point"/>
    <n v="122"/>
    <n v="3.0606170000000001"/>
    <n v="3.0606170000000001"/>
    <n v="122"/>
    <x v="102"/>
    <n v="4"/>
    <s v="Torre Canyon to Bamboa Point"/>
    <x v="2"/>
    <n v="3"/>
    <s v="Monterey"/>
    <n v="3.0606168553500002"/>
    <s v="N"/>
    <n v="3.0606170000000001"/>
    <m/>
    <n v="1"/>
    <n v="1.31984240609"/>
    <n v="1.7375831150800001"/>
    <n v="0.4312340962916954"/>
  </r>
  <r>
    <s v="Tunitas Creek Shallow"/>
    <n v="33.122999999999998"/>
    <n v="0.35700399999999999"/>
    <n v="0.35700399999999999"/>
    <n v="123"/>
    <x v="29"/>
    <n v="5"/>
    <s v="Half Moon/Tunitas"/>
    <x v="1"/>
    <n v="4"/>
    <s v="San Mateo"/>
    <n v="45.560553405900002"/>
    <s v="N"/>
    <n v="0.35700359124800002"/>
    <m/>
    <n v="1"/>
    <m/>
    <n v="0.35700359124800002"/>
    <n v="0"/>
  </r>
  <r>
    <s v="Westdahl Rock South 1"/>
    <s v="63.96.109.124"/>
    <n v="2.838244"/>
    <n v="2.838244"/>
    <n v="124"/>
    <x v="55"/>
    <n v="3"/>
    <s v="Pecho/Red Can/SevenMile/Westdahl"/>
    <x v="2"/>
    <n v="2"/>
    <s v="San Luis Obispo"/>
    <n v="40.1488210606"/>
    <s v="N"/>
    <n v="0.56125368092399996"/>
    <n v="2.2769903190759999"/>
    <n v="0.19774680433535663"/>
    <m/>
    <n v="0.56125368092399996"/>
    <n v="0"/>
  </r>
  <r>
    <s v="Westport"/>
    <n v="125"/>
    <n v="10.704814000000001"/>
    <n v="10.704814000000001"/>
    <n v="125"/>
    <x v="103"/>
    <n v="10"/>
    <s v="Westport"/>
    <x v="0"/>
    <n v="6"/>
    <s v="Mendocino"/>
    <n v="10.7048136042"/>
    <s v="N"/>
    <n v="10.7048136042"/>
    <m/>
    <n v="1"/>
    <m/>
    <n v="10.7048136042"/>
    <n v="0"/>
  </r>
  <r>
    <s v="Whale Gulch"/>
    <n v="126"/>
    <n v="4.4109100000000003"/>
    <n v="4.4109100000000003"/>
    <n v="126"/>
    <x v="104"/>
    <n v="10"/>
    <s v="Whale Gulch"/>
    <x v="0"/>
    <n v="6"/>
    <s v="Mendocino"/>
    <n v="4.4109101050000001"/>
    <s v="N"/>
    <n v="4.4109101050000001"/>
    <m/>
    <n v="1"/>
    <m/>
    <n v="4.4109101050000001"/>
    <n v="0"/>
  </r>
  <r>
    <s v="Yankee Point Rock"/>
    <n v="127"/>
    <n v="3.4089360000000002"/>
    <n v="3.4089360000000002"/>
    <n v="127"/>
    <x v="105"/>
    <n v="4"/>
    <s v="Yankee Point Rock"/>
    <x v="2"/>
    <n v="3"/>
    <s v="Monterey"/>
    <n v="3.40893553127"/>
    <s v="N"/>
    <n v="3.4089355377199997"/>
    <m/>
    <n v="1"/>
    <n v="1.77668340786"/>
    <n v="1.6322521298599999"/>
    <n v="0.52118421959023031"/>
  </r>
  <r>
    <s v="Yellow Banks"/>
    <n v="128"/>
    <n v="1.232375"/>
    <n v="1.232375"/>
    <n v="128"/>
    <x v="106"/>
    <n v="5"/>
    <s v="Yellow Banks"/>
    <x v="2"/>
    <n v="4"/>
    <s v="Santa Cruz"/>
    <n v="1.23237537067"/>
    <s v="N"/>
    <n v="1.2323753715100001"/>
    <m/>
    <n v="1"/>
    <m/>
    <n v="1.2323753715100001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n v="0"/>
    <n v="1.6581429999999999"/>
    <n v="1.6581429999999999"/>
    <n v="0"/>
    <n v="0"/>
    <n v="10"/>
    <s v="Anderson Cliff"/>
    <x v="0"/>
    <n v="6"/>
    <s v="Mendocino"/>
    <n v="1.6581434342900001"/>
    <x v="0"/>
    <n v="1.6581434342900001"/>
    <m/>
    <n v="1"/>
    <m/>
    <n v="1.6581434342900001"/>
    <n v="0"/>
  </r>
  <r>
    <x v="1"/>
    <n v="1"/>
    <n v="16.022357"/>
    <n v="16.022357"/>
    <n v="1"/>
    <n v="1"/>
    <n v="5"/>
    <s v="Ano Nuevo"/>
    <x v="1"/>
    <n v="4"/>
    <s v="San Mateo"/>
    <n v="16.022357153000002"/>
    <x v="0"/>
    <n v="15.75167091302"/>
    <m/>
    <n v="1"/>
    <n v="9.8609628849900002"/>
    <n v="5.8907080280299997"/>
    <n v="0.6260264666168931"/>
  </r>
  <r>
    <x v="1"/>
    <n v="1"/>
    <n v="16.022357"/>
    <n v="16.022357"/>
    <n v="1"/>
    <n v="1"/>
    <n v="5"/>
    <s v="Ano Nuevo"/>
    <x v="2"/>
    <n v="4"/>
    <s v="Santa Cruz"/>
    <n v="16.022357153000002"/>
    <x v="0"/>
    <n v="0.27068624491299997"/>
    <m/>
    <n v="1"/>
    <n v="0.27068624491299997"/>
    <m/>
    <n v="1"/>
  </r>
  <r>
    <x v="2"/>
    <n v="2"/>
    <n v="0.79186900000000005"/>
    <n v="0.79186900000000005"/>
    <n v="2"/>
    <n v="2"/>
    <n v="7"/>
    <s v="Arch Rock"/>
    <x v="1"/>
    <n v="5"/>
    <s v="Marin"/>
    <n v="0.79186894705699995"/>
    <x v="0"/>
    <n v="0.79186894961601006"/>
    <m/>
    <n v="1"/>
    <n v="1.25506323901E-3"/>
    <n v="0.79061388637700003"/>
    <n v="1.5849380628178442E-3"/>
  </r>
  <r>
    <x v="3"/>
    <s v="3.13.20.77.79"/>
    <n v="5.0464520000000004"/>
    <n v="5.0464520000000004"/>
    <n v="3"/>
    <n v="134"/>
    <n v="4"/>
    <s v="Asilomar/Carmel/Cypress/Joe/Pinos"/>
    <x v="2"/>
    <n v="3"/>
    <s v="Monterey"/>
    <n v="5.0464524751699997"/>
    <x v="0"/>
    <n v="5.0464524787"/>
    <m/>
    <n v="1"/>
    <m/>
    <n v="5.0464524787"/>
    <n v="0"/>
  </r>
  <r>
    <x v="4"/>
    <n v="4"/>
    <n v="1.355755"/>
    <n v="1.355755"/>
    <n v="4"/>
    <n v="4"/>
    <n v="10"/>
    <s v="Big Flat"/>
    <x v="3"/>
    <n v="6"/>
    <s v="Humboldt"/>
    <m/>
    <x v="0"/>
    <n v="6.8531533330899994E-2"/>
    <m/>
    <n v="1"/>
    <m/>
    <n v="6.8531533330899994E-2"/>
    <n v="0"/>
  </r>
  <r>
    <x v="4"/>
    <n v="4"/>
    <n v="1.355755"/>
    <n v="1.355755"/>
    <n v="4"/>
    <n v="4"/>
    <n v="10"/>
    <s v="Big Flat"/>
    <x v="0"/>
    <n v="6"/>
    <s v="Humboldt"/>
    <n v="1.3557552499100001"/>
    <x v="0"/>
    <n v="1.2872237165780001"/>
    <m/>
    <n v="1"/>
    <n v="0.91429827804300001"/>
    <n v="0.37292543853499999"/>
    <n v="0.71028700471243811"/>
  </r>
  <r>
    <x v="5"/>
    <n v="5"/>
    <n v="63.158949999999997"/>
    <n v="40.096080000000001"/>
    <n v="5"/>
    <n v="5"/>
    <n v="5"/>
    <s v="Big Reef"/>
    <x v="1"/>
    <n v="4"/>
    <s v="San Mateo"/>
    <n v="63.1589501013"/>
    <x v="0"/>
    <n v="0"/>
    <n v="63.158949999999997"/>
    <n v="0"/>
    <m/>
    <m/>
    <n v="0"/>
  </r>
  <r>
    <x v="6"/>
    <n v="6"/>
    <n v="14.71143"/>
    <n v="14.71143"/>
    <n v="6"/>
    <n v="6"/>
    <n v="4"/>
    <s v="Big Sur"/>
    <x v="2"/>
    <n v="3"/>
    <s v="Monterey"/>
    <n v="14.7114297209"/>
    <x v="0"/>
    <n v="14.708983228744"/>
    <n v="2.4467712560003463E-3"/>
    <n v="0.99983368229628256"/>
    <n v="14.2695069492"/>
    <n v="0.43947627954399998"/>
    <n v="0.97012191307110995"/>
  </r>
  <r>
    <x v="7"/>
    <s v="7.44.45"/>
    <n v="3.1651829999999999"/>
    <n v="3.1651829999999999"/>
    <n v="7"/>
    <n v="139"/>
    <n v="4"/>
    <s v="BixbyLanding/LingocdPin/LittleSur"/>
    <x v="2"/>
    <n v="3"/>
    <s v="Monterey"/>
    <n v="3.1651829302399999"/>
    <x v="0"/>
    <n v="3.1651829574699999"/>
    <m/>
    <n v="1"/>
    <m/>
    <n v="3.1651829574699999"/>
    <n v="0"/>
  </r>
  <r>
    <x v="8"/>
    <n v="8"/>
    <n v="0.88645700000000005"/>
    <n v="0.88645700000000005"/>
    <n v="8"/>
    <n v="8"/>
    <n v="3"/>
    <s v="Blue Car Spot"/>
    <x v="2"/>
    <n v="2"/>
    <s v="Monterey"/>
    <n v="0.88645738800999996"/>
    <x v="0"/>
    <n v="0.88645739781199995"/>
    <m/>
    <n v="1"/>
    <m/>
    <n v="0.88645739781199995"/>
    <n v="0"/>
  </r>
  <r>
    <x v="9"/>
    <n v="9"/>
    <n v="78.648115000000004"/>
    <n v="77.466880000000003"/>
    <n v="9"/>
    <n v="9"/>
    <n v="11"/>
    <s v="Blunts Reef"/>
    <x v="3"/>
    <n v="7"/>
    <s v="Humboldt"/>
    <n v="78.648114976499997"/>
    <x v="0"/>
    <n v="66.915993096699992"/>
    <n v="10.550886903300011"/>
    <n v="0.86380131866289167"/>
    <n v="13.613867004899999"/>
    <n v="53.302126091799998"/>
    <n v="0.20344713385971366"/>
  </r>
  <r>
    <x v="10"/>
    <n v="10"/>
    <n v="30.339255999999999"/>
    <n v="30.339255999999999"/>
    <n v="10"/>
    <n v="10"/>
    <n v="8"/>
    <s v="Bodega"/>
    <x v="1"/>
    <n v="5"/>
    <s v="Marin"/>
    <n v="30.339256348599999"/>
    <x v="0"/>
    <n v="30.333122720889996"/>
    <n v="6.1332791100028317E-3"/>
    <n v="0.99979784345700495"/>
    <n v="22.019215701899999"/>
    <n v="8.3139070189899993"/>
    <n v="0.72591325016252528"/>
  </r>
  <r>
    <x v="11"/>
    <n v="11"/>
    <n v="33.713000000000001"/>
    <n v="33.713000000000001"/>
    <n v="11"/>
    <n v="11"/>
    <n v="7"/>
    <s v="Bolinas"/>
    <x v="1"/>
    <n v="5"/>
    <s v="Marin"/>
    <n v="33.712999944099998"/>
    <x v="0"/>
    <n v="33.712999970002564"/>
    <m/>
    <n v="1"/>
    <n v="5.4577212025599996E-3"/>
    <n v="33.707542248800003"/>
    <n v="1.6188773492172801E-4"/>
  </r>
  <r>
    <x v="12"/>
    <s v="12.51.104"/>
    <n v="0.95279700000000001"/>
    <n v="0.95279700000000001"/>
    <n v="12"/>
    <n v="130"/>
    <n v="3"/>
    <s v="Cambria/Motels/SanSim"/>
    <x v="2"/>
    <n v="2"/>
    <s v="San Luis Obispo"/>
    <n v="0.95279655580199996"/>
    <x v="0"/>
    <n v="0.93076731033399995"/>
    <n v="2.2029689666000052E-2"/>
    <n v="0.97687892629174944"/>
    <m/>
    <n v="0.93076731033399995"/>
    <n v="0"/>
  </r>
  <r>
    <x v="13"/>
    <s v="3.13.20.77.79"/>
    <n v="4.8005509999999996"/>
    <n v="4.8005509999999996"/>
    <n v="13"/>
    <n v="134"/>
    <n v="4"/>
    <s v="Asilomar/Carmel/Cypress/Joe/Pinos"/>
    <x v="2"/>
    <n v="3"/>
    <s v="Monterey"/>
    <n v="5.0464524751699997"/>
    <x v="0"/>
    <n v="4.8005510012600006"/>
    <m/>
    <n v="1"/>
    <n v="1.23030336295"/>
    <n v="3.5702476383100001"/>
    <n v="0.25628378130491319"/>
  </r>
  <r>
    <x v="14"/>
    <n v="14"/>
    <n v="2.414209"/>
    <n v="2.414209"/>
    <n v="14"/>
    <n v="14"/>
    <n v="4"/>
    <s v="Carmel Point"/>
    <x v="2"/>
    <n v="3"/>
    <s v="Monterey"/>
    <n v="2.4142090558399998"/>
    <x v="0"/>
    <n v="2.41420904249"/>
    <m/>
    <n v="1"/>
    <m/>
    <n v="2.41420904249"/>
    <n v="0"/>
  </r>
  <r>
    <x v="15"/>
    <n v="15"/>
    <n v="0.131383"/>
    <n v="0.131383"/>
    <n v="15"/>
    <n v="15"/>
    <n v="9"/>
    <s v="Casper Creek"/>
    <x v="0"/>
    <n v="6"/>
    <s v="Mendocino"/>
    <n v="0.13138254874399999"/>
    <x v="0"/>
    <n v="0.130456416075"/>
    <m/>
    <n v="1"/>
    <m/>
    <n v="0.130456416075"/>
    <n v="0"/>
  </r>
  <r>
    <x v="16"/>
    <s v="16.17.18"/>
    <n v="0.56296500000000005"/>
    <n v="0.56296500000000005"/>
    <n v="16"/>
    <n v="131"/>
    <n v="3"/>
    <s v="Cayucos/ChinaH/Constantine"/>
    <x v="2"/>
    <n v="2"/>
    <s v="San Luis Obispo"/>
    <n v="0.56296511649299996"/>
    <x v="0"/>
    <n v="0.49651254955399998"/>
    <n v="6.6452450446000066E-2"/>
    <n v="0.88195989014237108"/>
    <m/>
    <n v="0.49651254955399998"/>
    <n v="0"/>
  </r>
  <r>
    <x v="17"/>
    <s v="16.17.18"/>
    <n v="8.2134280000000004"/>
    <n v="8.2134280000000004"/>
    <n v="17"/>
    <n v="131"/>
    <n v="3"/>
    <s v="Cayucos/ChinaH/Constantine"/>
    <x v="2"/>
    <n v="2"/>
    <s v="San Luis Obispo"/>
    <n v="0.56296511649299996"/>
    <x v="0"/>
    <n v="8.2134275047899994"/>
    <m/>
    <n v="1"/>
    <m/>
    <n v="8.2134275047899994"/>
    <n v="0"/>
  </r>
  <r>
    <x v="18"/>
    <s v="16.17.18"/>
    <n v="9.2595150000000004"/>
    <n v="9.2595150000000004"/>
    <n v="18"/>
    <n v="131"/>
    <n v="3"/>
    <s v="Cayucos/ChinaH/Constantine"/>
    <x v="2"/>
    <n v="2"/>
    <s v="San Luis Obispo"/>
    <n v="0.56296511649299996"/>
    <x v="0"/>
    <n v="9.2595150712900001"/>
    <m/>
    <n v="1"/>
    <m/>
    <n v="9.2595150712900001"/>
    <n v="0"/>
  </r>
  <r>
    <x v="19"/>
    <n v="19"/>
    <n v="49.400055000000002"/>
    <n v="49.400055000000002"/>
    <n v="19"/>
    <n v="19"/>
    <n v="6"/>
    <s v="Cordell Bank"/>
    <x v="1"/>
    <n v="8"/>
    <s v="Marin"/>
    <n v="29.829392410099999"/>
    <x v="0"/>
    <n v="0"/>
    <n v="49.400055000000002"/>
    <n v="0"/>
    <m/>
    <m/>
    <n v="0"/>
  </r>
  <r>
    <x v="20"/>
    <s v="3.13.20.77.79"/>
    <n v="6.8638310000000002"/>
    <n v="6.8638310000000002"/>
    <n v="20"/>
    <n v="134"/>
    <n v="4"/>
    <s v="Asilomar/Carmel/Cypress/Joe/Pinos"/>
    <x v="2"/>
    <n v="3"/>
    <s v="Monterey"/>
    <n v="5.0464524751699997"/>
    <x v="0"/>
    <n v="6.8638305878399999"/>
    <m/>
    <n v="1"/>
    <m/>
    <n v="6.8638305878399999"/>
    <n v="0"/>
  </r>
  <r>
    <x v="21"/>
    <n v="21"/>
    <n v="4.878711"/>
    <n v="4.878711"/>
    <n v="21"/>
    <n v="21"/>
    <n v="5"/>
    <s v="Davenport"/>
    <x v="2"/>
    <n v="4"/>
    <s v="Santa Cruz"/>
    <n v="4.8787106447999999"/>
    <x v="0"/>
    <n v="4.8787106539599998"/>
    <m/>
    <n v="1"/>
    <m/>
    <n v="4.8787106539599998"/>
    <n v="0"/>
  </r>
  <r>
    <x v="22"/>
    <n v="22"/>
    <n v="3.1249579999999999"/>
    <n v="3.1249579999999999"/>
    <n v="22"/>
    <n v="22"/>
    <n v="4"/>
    <s v="Del Monte Shalebeds"/>
    <x v="2"/>
    <n v="3"/>
    <s v="Monterey"/>
    <n v="3.1249582129300002"/>
    <x v="0"/>
    <n v="3.1249582150499999"/>
    <m/>
    <n v="1"/>
    <m/>
    <n v="3.1249582150499999"/>
    <n v="0"/>
  </r>
  <r>
    <x v="23"/>
    <n v="23"/>
    <n v="20.823264000000002"/>
    <n v="20.823264000000002"/>
    <n v="23"/>
    <n v="23"/>
    <n v="12"/>
    <s v="Del Norte Coast Redwoods"/>
    <x v="3"/>
    <n v="7"/>
    <s v="Del Norte"/>
    <n v="20.823264430799998"/>
    <x v="0"/>
    <n v="20.228591061061199"/>
    <n v="0.59467293893880302"/>
    <n v="0.97144189599964714"/>
    <n v="3.3512688561200002E-2"/>
    <n v="20.195078372499999"/>
    <n v="1.6566990978284137E-3"/>
  </r>
  <r>
    <x v="24"/>
    <n v="24"/>
    <n v="0.41487099999999999"/>
    <n v="0.41487099999999999"/>
    <n v="24"/>
    <n v="24"/>
    <n v="5"/>
    <s v="Devil's Slide"/>
    <x v="1"/>
    <n v="4"/>
    <s v="San Mateo"/>
    <n v="0.414870594147"/>
    <x v="0"/>
    <n v="0.41487059399390003"/>
    <m/>
    <n v="1"/>
    <n v="3.8229731662900002E-2"/>
    <n v="0.37664086233100003"/>
    <n v="9.2148569255940338E-2"/>
  </r>
  <r>
    <x v="25"/>
    <n v="25"/>
    <n v="7.299525"/>
    <n v="7.299525"/>
    <n v="25"/>
    <n v="25"/>
    <n v="10"/>
    <s v="Double Cone Rock"/>
    <x v="0"/>
    <n v="6"/>
    <s v="Mendocino"/>
    <n v="7.29952492443"/>
    <x v="0"/>
    <n v="7.29952492443"/>
    <m/>
    <n v="1"/>
    <n v="3.3703712389799998"/>
    <n v="3.9291536854500002"/>
    <n v="0.46172473878403569"/>
  </r>
  <r>
    <x v="26"/>
    <n v="26"/>
    <n v="31.002099000000001"/>
    <n v="31.002099000000001"/>
    <n v="26"/>
    <n v="26"/>
    <n v="6"/>
    <s v="Farallon Island"/>
    <x v="1"/>
    <n v="8"/>
    <s v="San Francisco"/>
    <n v="31.0020993049"/>
    <x v="0"/>
    <n v="30.994941842500001"/>
    <n v="7.1571575000000101E-3"/>
    <n v="0.99976913958309721"/>
    <n v="17.134623361900001"/>
    <n v="13.8603184806"/>
    <n v="0.5528199874989006"/>
  </r>
  <r>
    <x v="27"/>
    <n v="27.114000000000001"/>
    <n v="1.7946740000000001"/>
    <n v="1.7946740000000001"/>
    <n v="27"/>
    <n v="132"/>
    <n v="8"/>
    <s v="Fort Ross/Sunken"/>
    <x v="1"/>
    <n v="5"/>
    <s v="Sonoma"/>
    <n v="1.7946741505399999"/>
    <x v="0"/>
    <n v="1.7946740000000001"/>
    <m/>
    <n v="1"/>
    <m/>
    <n v="1.77354053019"/>
    <n v="0"/>
  </r>
  <r>
    <x v="28"/>
    <n v="28.69"/>
    <n v="2.1916280000000001"/>
    <n v="2.1916280000000001"/>
    <n v="28"/>
    <n v="133"/>
    <n v="5"/>
    <s v="Franklin/Pigeon Point"/>
    <x v="1"/>
    <n v="4"/>
    <s v="San Mateo"/>
    <n v="2.19162847022"/>
    <x v="0"/>
    <n v="2.1916284682590002"/>
    <m/>
    <n v="1"/>
    <n v="0.41545334056900002"/>
    <n v="1.77617512769"/>
    <n v="0.18956376346901102"/>
  </r>
  <r>
    <x v="29"/>
    <n v="29"/>
    <n v="0.52239599999999997"/>
    <n v="0.52239599999999997"/>
    <n v="29"/>
    <n v="29"/>
    <n v="3"/>
    <s v="Gorda Rock"/>
    <x v="2"/>
    <n v="2"/>
    <s v="Monterey"/>
    <n v="0.522396462146"/>
    <x v="0"/>
    <n v="0.52239647245800003"/>
    <m/>
    <n v="1"/>
    <m/>
    <n v="0.52239647245800003"/>
    <n v="0"/>
  </r>
  <r>
    <x v="30"/>
    <n v="30"/>
    <n v="1.4566049999999999"/>
    <n v="1.4566049999999999"/>
    <n v="30"/>
    <n v="30"/>
    <n v="4"/>
    <s v="Granite Canyon"/>
    <x v="2"/>
    <n v="3"/>
    <s v="Monterey"/>
    <n v="1.4566048300400001"/>
    <x v="0"/>
    <n v="1.4566048272900001"/>
    <m/>
    <n v="1"/>
    <m/>
    <n v="1.4566048272900001"/>
    <n v="0"/>
  </r>
  <r>
    <x v="31"/>
    <n v="31"/>
    <n v="5.9551600000000002"/>
    <n v="5.9551600000000002"/>
    <n v="31"/>
    <n v="31"/>
    <n v="5"/>
    <s v="Greyhound Rock"/>
    <x v="2"/>
    <n v="4"/>
    <s v="Santa Cruz"/>
    <n v="5.95516018019"/>
    <x v="0"/>
    <n v="5.9551601748599996"/>
    <m/>
    <n v="1"/>
    <n v="4.2356067615299997"/>
    <n v="1.7195534133299999"/>
    <n v="0.71124984671458902"/>
  </r>
  <r>
    <x v="32"/>
    <n v="32"/>
    <n v="6.1311840000000002"/>
    <n v="6.1311840000000002"/>
    <n v="32"/>
    <n v="32"/>
    <n v="8"/>
    <s v="Gualala Point Reef"/>
    <x v="0"/>
    <n v="5"/>
    <s v="Mendocino"/>
    <n v="6.13118448085"/>
    <x v="0"/>
    <n v="0.94347188431100004"/>
    <m/>
    <n v="1"/>
    <m/>
    <n v="0.94347188431100004"/>
    <n v="0"/>
  </r>
  <r>
    <x v="32"/>
    <n v="32"/>
    <n v="6.1311840000000002"/>
    <n v="6.1311840000000002"/>
    <n v="32"/>
    <n v="32"/>
    <n v="8"/>
    <s v="Gualala Point Reef"/>
    <x v="1"/>
    <n v="5"/>
    <s v="Sonoma"/>
    <n v="6.13118448085"/>
    <x v="0"/>
    <n v="5.1877126008359999"/>
    <m/>
    <n v="1"/>
    <n v="0.27987240850599998"/>
    <n v="4.9078401923300001"/>
    <n v="5.3949096652134994E-2"/>
  </r>
  <r>
    <x v="33"/>
    <n v="33.122999999999998"/>
    <n v="45.560552999999999"/>
    <n v="45.560552999999999"/>
    <n v="33"/>
    <n v="135"/>
    <n v="5"/>
    <s v="Half Moon/Tunitas"/>
    <x v="1"/>
    <n v="4"/>
    <s v="San Mateo"/>
    <n v="45.560553405900002"/>
    <x v="0"/>
    <n v="45.5603665573"/>
    <m/>
    <n v="1"/>
    <n v="10.9823595915"/>
    <n v="34.5780069658"/>
    <n v="0.24105072942483449"/>
  </r>
  <r>
    <x v="34"/>
    <n v="34"/>
    <n v="2.1601240000000002"/>
    <n v="2.1601240000000002"/>
    <n v="34"/>
    <n v="34"/>
    <n v="3"/>
    <s v="Hearst Castle"/>
    <x v="2"/>
    <n v="2"/>
    <s v="San Luis Obispo"/>
    <n v="2.1601235082299999"/>
    <x v="0"/>
    <n v="2.1601235263380003"/>
    <m/>
    <n v="1"/>
    <n v="1.7181971648700001"/>
    <n v="0.44192636146800002"/>
    <n v="0.79541616204829446"/>
  </r>
  <r>
    <x v="35"/>
    <n v="35"/>
    <n v="3.8469999999999997E-2"/>
    <n v="3.8469999999999997E-2"/>
    <n v="35"/>
    <n v="35"/>
    <n v="0"/>
    <s v="Humboldt Bay Jetty"/>
    <x v="3"/>
    <n v="7"/>
    <s v="Humboldt"/>
    <n v="3.8469554400000001E-2"/>
    <x v="0"/>
    <n v="3.8469554399899998E-2"/>
    <m/>
    <n v="1"/>
    <m/>
    <n v="3.8469554399899998E-2"/>
    <n v="0"/>
  </r>
  <r>
    <x v="36"/>
    <n v="36"/>
    <n v="0.37882700000000002"/>
    <n v="0.37882700000000002"/>
    <n v="36"/>
    <n v="36"/>
    <n v="4"/>
    <s v="Indian Head Beach 40 fm"/>
    <x v="2"/>
    <n v="3"/>
    <s v="Monterey"/>
    <n v="0.37882714669599998"/>
    <x v="0"/>
    <n v="0.378827146846"/>
    <m/>
    <n v="1"/>
    <m/>
    <n v="0.378827146846"/>
    <n v="0"/>
  </r>
  <r>
    <x v="37"/>
    <n v="37.549999999999997"/>
    <n v="52.367818999999997"/>
    <n v="30.299720000000001"/>
    <n v="37"/>
    <n v="136"/>
    <n v="6"/>
    <s v="St. James/N Farallon"/>
    <x v="1"/>
    <n v="8"/>
    <s v="San Francisco"/>
    <n v="3.8777505849199998"/>
    <x v="0"/>
    <n v="14.18959731610013"/>
    <n v="38.178221683899899"/>
    <n v="0.27096024976904465"/>
    <n v="2.3920000001300002E-3"/>
    <n v="14.1872053161"/>
    <n v="1.6857419888976932E-4"/>
  </r>
  <r>
    <x v="38"/>
    <n v="38"/>
    <n v="3.1575340000000001"/>
    <n v="3.1575340000000001"/>
    <n v="38"/>
    <n v="38"/>
    <n v="1"/>
    <s v="Jalama Creek"/>
    <x v="4"/>
    <n v="1"/>
    <s v="Santa Barbara"/>
    <n v="3.1575342168199998"/>
    <x v="0"/>
    <n v="3.1575342404"/>
    <m/>
    <n v="1"/>
    <m/>
    <n v="3.1575342404"/>
    <n v="0"/>
  </r>
  <r>
    <x v="39"/>
    <n v="39"/>
    <n v="0.73549900000000001"/>
    <n v="0.73549900000000001"/>
    <n v="39"/>
    <n v="39"/>
    <n v="1"/>
    <s v="Jalama Creek Deep"/>
    <x v="4"/>
    <n v="1"/>
    <s v="Santa Barbara"/>
    <n v="0.73549853194000003"/>
    <x v="0"/>
    <n v="0.73549854190099995"/>
    <m/>
    <n v="1"/>
    <m/>
    <n v="0.73549854190099995"/>
    <n v="0"/>
  </r>
  <r>
    <x v="40"/>
    <n v="40"/>
    <n v="8.1468260000000008"/>
    <n v="8.1468260000000008"/>
    <n v="40"/>
    <n v="40"/>
    <n v="9"/>
    <s v="Laguna Point"/>
    <x v="0"/>
    <n v="6"/>
    <s v="Mendocino"/>
    <n v="8.1468263213800007"/>
    <x v="0"/>
    <n v="8.1468262943499994"/>
    <m/>
    <n v="1"/>
    <n v="2.2317807995800001"/>
    <n v="5.9150454947700002"/>
    <n v="0.27394481224274886"/>
  </r>
  <r>
    <x v="41"/>
    <n v="41"/>
    <n v="2.551904"/>
    <n v="2.551904"/>
    <n v="41"/>
    <n v="41"/>
    <n v="3"/>
    <s v="Leffingwell"/>
    <x v="2"/>
    <n v="2"/>
    <s v="San Luis Obispo"/>
    <n v="2.5519036067199998"/>
    <x v="0"/>
    <n v="2.5519036198445999"/>
    <m/>
    <n v="1"/>
    <n v="2.5259665958799999"/>
    <n v="2.5937023964600001E-2"/>
    <n v="0.98983620550443063"/>
  </r>
  <r>
    <x v="42"/>
    <n v="42"/>
    <n v="0.80975900000000001"/>
    <n v="0.80975900000000001"/>
    <n v="42"/>
    <n v="42"/>
    <n v="8"/>
    <s v="Limantour Beach South"/>
    <x v="1"/>
    <n v="5"/>
    <s v="Marin"/>
    <n v="0.809758848862"/>
    <x v="0"/>
    <n v="0.80975885095269995"/>
    <m/>
    <n v="1"/>
    <n v="1.00422442117E-2"/>
    <n v="0.79971660674099998"/>
    <n v="1.2401524478411157E-2"/>
  </r>
  <r>
    <x v="43"/>
    <n v="43"/>
    <n v="1.167386"/>
    <n v="1.167386"/>
    <n v="43"/>
    <n v="43"/>
    <n v="4"/>
    <s v="Lime Kiln Reef"/>
    <x v="2"/>
    <n v="3"/>
    <s v="Monterey"/>
    <n v="1.1673860179"/>
    <x v="0"/>
    <n v="1.1673860263"/>
    <m/>
    <n v="1"/>
    <m/>
    <n v="1.1673860263"/>
    <n v="0"/>
  </r>
  <r>
    <x v="44"/>
    <s v="7.44.45"/>
    <n v="0.26042199999999999"/>
    <n v="0.26042199999999999"/>
    <n v="44"/>
    <n v="139"/>
    <n v="4"/>
    <s v="BixbyLanding/LingocdPin/LittleSur"/>
    <x v="2"/>
    <n v="3"/>
    <s v="Monterey"/>
    <n v="3.1651829302399999"/>
    <x v="0"/>
    <n v="0.26042194776400002"/>
    <m/>
    <n v="1"/>
    <m/>
    <n v="0.26042194776400002"/>
    <n v="0"/>
  </r>
  <r>
    <x v="45"/>
    <s v="7.44.45"/>
    <n v="2.517954"/>
    <n v="2.517954"/>
    <n v="45"/>
    <n v="139"/>
    <n v="4"/>
    <s v="BixbyLanding/LingocdPin/LittleSur"/>
    <x v="2"/>
    <n v="3"/>
    <s v="Monterey"/>
    <n v="3.1651829302399999"/>
    <x v="0"/>
    <n v="2.5179542932899999"/>
    <m/>
    <n v="1"/>
    <m/>
    <n v="2.5179542932899999"/>
    <n v="0"/>
  </r>
  <r>
    <x v="46"/>
    <n v="46"/>
    <n v="1.577696"/>
    <n v="1.577696"/>
    <n v="46"/>
    <n v="46"/>
    <n v="4"/>
    <s v="Lobos Rocks"/>
    <x v="2"/>
    <n v="3"/>
    <s v="Monterey"/>
    <n v="1.5776957144499999"/>
    <x v="0"/>
    <n v="1.577695730544"/>
    <m/>
    <n v="1"/>
    <n v="5.9578095534000002E-2"/>
    <n v="1.5181176350100001"/>
    <n v="3.7762728503712865E-2"/>
  </r>
  <r>
    <x v="47"/>
    <n v="47"/>
    <n v="4.2635579999999997"/>
    <n v="4.2635579999999997"/>
    <n v="47"/>
    <n v="47"/>
    <n v="4"/>
    <s v="Lopez Point"/>
    <x v="2"/>
    <n v="3"/>
    <s v="Monterey"/>
    <n v="4.2635581304499999"/>
    <x v="0"/>
    <n v="4.2635579999999997"/>
    <m/>
    <n v="1"/>
    <n v="2.2671541865899999E-3"/>
    <n v="4.2590664810899996"/>
    <n v="5.3175169344242535E-4"/>
  </r>
  <r>
    <x v="48"/>
    <n v="48"/>
    <n v="0.101964"/>
    <n v="0.101964"/>
    <n v="48"/>
    <n v="48"/>
    <n v="0"/>
    <s v="Marina Waste Treatment Pipeline"/>
    <x v="2"/>
    <n v="3"/>
    <s v="Monterey"/>
    <n v="0.1019636367"/>
    <x v="0"/>
    <n v="0.10196363671899999"/>
    <m/>
    <n v="1"/>
    <m/>
    <n v="0.10196363671899999"/>
    <n v="0"/>
  </r>
  <r>
    <x v="49"/>
    <n v="49"/>
    <n v="44.960520000000002"/>
    <n v="44.960520000000002"/>
    <n v="49"/>
    <n v="49"/>
    <n v="9"/>
    <s v="Mendocino"/>
    <x v="0"/>
    <n v="6"/>
    <s v="Mendocino"/>
    <n v="44.960519830499997"/>
    <x v="0"/>
    <n v="44.960520000000002"/>
    <m/>
    <n v="1"/>
    <n v="0.84346712166299997"/>
    <n v="44.114375102799997"/>
    <n v="1.8760172739616891E-2"/>
  </r>
  <r>
    <x v="50"/>
    <n v="50"/>
    <n v="1.1301620000000001"/>
    <n v="1.1301620000000001"/>
    <n v="50"/>
    <n v="50"/>
    <n v="3"/>
    <s v="Morro Rock"/>
    <x v="2"/>
    <n v="2"/>
    <s v="San Luis Obispo"/>
    <n v="1.1301621019000001"/>
    <x v="0"/>
    <n v="1.06942375705"/>
    <n v="6.0738242950000097E-2"/>
    <n v="0.94625704726402049"/>
    <m/>
    <n v="1.06942375705"/>
    <n v="0"/>
  </r>
  <r>
    <x v="51"/>
    <s v="12.51.104"/>
    <n v="0.88590899999999995"/>
    <n v="0.88590899999999995"/>
    <n v="51"/>
    <n v="130"/>
    <n v="3"/>
    <s v="Cambria/Motels/SanSim"/>
    <x v="2"/>
    <n v="2"/>
    <s v="San Luis Obispo"/>
    <n v="0.95279655580199996"/>
    <x v="0"/>
    <n v="0.88590893490599998"/>
    <m/>
    <n v="1"/>
    <m/>
    <n v="0.88590893490599998"/>
    <n v="0"/>
  </r>
  <r>
    <x v="52"/>
    <n v="52"/>
    <n v="0.96719599999999994"/>
    <n v="0.96719599999999994"/>
    <n v="52"/>
    <n v="52"/>
    <n v="7"/>
    <s v="Muir Beach to Rodeo Lagoon"/>
    <x v="1"/>
    <n v="5"/>
    <s v="Marin"/>
    <n v="0.96719616116200002"/>
    <x v="0"/>
    <n v="0.967196162232"/>
    <m/>
    <n v="1"/>
    <m/>
    <n v="0.967196162232"/>
    <n v="0"/>
  </r>
  <r>
    <x v="53"/>
    <n v="53"/>
    <n v="4.7573249999999998"/>
    <n v="4.7573249999999998"/>
    <n v="53"/>
    <n v="53"/>
    <n v="5"/>
    <s v="Natural Bridges"/>
    <x v="2"/>
    <n v="4"/>
    <s v="Santa Cruz"/>
    <n v="4.75732457264"/>
    <x v="0"/>
    <n v="4.75732459473"/>
    <m/>
    <n v="1"/>
    <m/>
    <n v="4.75732459473"/>
    <n v="0"/>
  </r>
  <r>
    <x v="54"/>
    <n v="54"/>
    <n v="3.5260570000000002"/>
    <n v="3.5260570000000002"/>
    <n v="54"/>
    <n v="54"/>
    <n v="10"/>
    <s v="Needle Rock Road"/>
    <x v="0"/>
    <n v="6"/>
    <s v="Mendocino"/>
    <n v="3.5260571328800001"/>
    <x v="0"/>
    <n v="3.5260570000000002"/>
    <m/>
    <n v="1"/>
    <m/>
    <n v="3.5253429838599999"/>
    <n v="0"/>
  </r>
  <r>
    <x v="55"/>
    <n v="37.549999999999997"/>
    <n v="3.8777509999999999"/>
    <n v="3.8777509999999999"/>
    <n v="55"/>
    <n v="136"/>
    <n v="6"/>
    <s v="St. James/N Farallon"/>
    <x v="1"/>
    <n v="8"/>
    <s v="San Francisco"/>
    <n v="3.8777505849199998"/>
    <x v="0"/>
    <n v="3.8777505842300002"/>
    <m/>
    <n v="1"/>
    <n v="2.3137783734499999"/>
    <n v="1.56397221078"/>
    <n v="0.59668055569629774"/>
  </r>
  <r>
    <x v="56"/>
    <n v="56"/>
    <n v="0.90254400000000001"/>
    <n v="0.90254400000000001"/>
    <n v="56"/>
    <n v="56"/>
    <n v="10"/>
    <s v="North of Shelter Cove"/>
    <x v="0"/>
    <n v="6"/>
    <s v="Humboldt"/>
    <n v="0.90254443456300004"/>
    <x v="0"/>
    <n v="0.90254443456440003"/>
    <m/>
    <n v="1"/>
    <n v="8.0504885314000001E-3"/>
    <n v="0.89449394603300003"/>
    <n v="8.9197697344236045E-3"/>
  </r>
  <r>
    <x v="57"/>
    <n v="57"/>
    <n v="1.9255709999999999"/>
    <n v="1.9255709999999999"/>
    <n v="57"/>
    <n v="57"/>
    <n v="1"/>
    <s v="Oak Mountains"/>
    <x v="4"/>
    <n v="1"/>
    <s v="Santa Barbara"/>
    <n v="1.9255714076699999"/>
    <x v="0"/>
    <n v="1.92557141728"/>
    <m/>
    <n v="1"/>
    <m/>
    <n v="1.92557141728"/>
    <n v="0"/>
  </r>
  <r>
    <x v="58"/>
    <n v="58"/>
    <n v="2.7128019999999999"/>
    <n v="2.7128019999999999"/>
    <n v="58"/>
    <n v="58"/>
    <n v="4"/>
    <s v="Offshore Pfeiffer"/>
    <x v="2"/>
    <n v="3"/>
    <s v="Monterey"/>
    <n v="2.7128020537799999"/>
    <x v="0"/>
    <n v="2.7128021372800002"/>
    <m/>
    <n v="1"/>
    <m/>
    <n v="2.7128021372800002"/>
    <n v="0"/>
  </r>
  <r>
    <x v="59"/>
    <n v="59"/>
    <n v="5.0591140000000001"/>
    <n v="5.0591140000000001"/>
    <n v="59"/>
    <n v="59"/>
    <n v="7"/>
    <s v="Outside Golden Gate"/>
    <x v="1"/>
    <n v="5"/>
    <s v="San Francisco"/>
    <n v="5.0591135820100002"/>
    <x v="0"/>
    <n v="4.9303200780200003"/>
    <n v="0.12879392197999984"/>
    <n v="0.97454219810425302"/>
    <m/>
    <n v="4.9303200780200003"/>
    <n v="0"/>
  </r>
  <r>
    <x v="60"/>
    <n v="60"/>
    <n v="1.1394280000000001"/>
    <n v="1.1394280000000001"/>
    <n v="60"/>
    <n v="60"/>
    <n v="3"/>
    <s v="Pacific Valley"/>
    <x v="2"/>
    <n v="2"/>
    <s v="Monterey"/>
    <n v="1.1394284857500001"/>
    <x v="0"/>
    <n v="1.13942849028"/>
    <m/>
    <n v="1"/>
    <m/>
    <n v="1.13942849028"/>
    <n v="0"/>
  </r>
  <r>
    <x v="61"/>
    <n v="61"/>
    <n v="0.97065199999999996"/>
    <n v="0.97065199999999996"/>
    <n v="61"/>
    <n v="61"/>
    <n v="5"/>
    <s v="Pacifica"/>
    <x v="1"/>
    <n v="5"/>
    <s v="San Mateo"/>
    <n v="0.97065179782199995"/>
    <x v="0"/>
    <n v="0.97065179724100004"/>
    <m/>
    <n v="1"/>
    <m/>
    <n v="0.97065179724100004"/>
    <n v="0"/>
  </r>
  <r>
    <x v="62"/>
    <n v="62"/>
    <n v="7.1874630000000002"/>
    <n v="7.1874630000000002"/>
    <n v="62"/>
    <n v="62"/>
    <n v="12"/>
    <s v="Patricks Point"/>
    <x v="3"/>
    <n v="7"/>
    <s v="Humboldt"/>
    <n v="7.1874630166399998"/>
    <x v="0"/>
    <n v="7.1874630000000002"/>
    <m/>
    <n v="1"/>
    <m/>
    <n v="7.1698179135900002"/>
    <n v="0"/>
  </r>
  <r>
    <x v="63"/>
    <s v="63.96.109.124"/>
    <n v="40.148822000000003"/>
    <n v="40.148822000000003"/>
    <n v="63"/>
    <n v="137"/>
    <n v="3"/>
    <s v="Pecho/Red Can/SevenMile/Westdahl"/>
    <x v="2"/>
    <n v="2"/>
    <s v="San Luis Obispo"/>
    <n v="40.1488210606"/>
    <x v="0"/>
    <n v="39.811695416740001"/>
    <n v="0.33712658326000167"/>
    <n v="0.99160307659188607"/>
    <n v="1.99200792784"/>
    <n v="37.819687488900001"/>
    <n v="5.0035747209158078E-2"/>
  </r>
  <r>
    <x v="64"/>
    <n v="64"/>
    <n v="7.7408390000000002"/>
    <n v="7.7408390000000002"/>
    <n v="64"/>
    <n v="64"/>
    <n v="5"/>
    <s v="Pescadero"/>
    <x v="1"/>
    <n v="4"/>
    <s v="San Mateo"/>
    <n v="7.7408393904599997"/>
    <x v="0"/>
    <n v="7.7408393919699998"/>
    <m/>
    <n v="1"/>
    <m/>
    <n v="7.7408393919699998"/>
    <n v="0"/>
  </r>
  <r>
    <x v="65"/>
    <n v="65"/>
    <n v="1.0306660000000001"/>
    <n v="1.0306660000000001"/>
    <n v="65"/>
    <n v="65"/>
    <n v="4"/>
    <s v="Pfeiffer"/>
    <x v="2"/>
    <n v="3"/>
    <s v="Monterey"/>
    <n v="1.0306658959399999"/>
    <x v="0"/>
    <n v="1.03062030796"/>
    <m/>
    <n v="1"/>
    <m/>
    <n v="1.03062030796"/>
    <n v="0"/>
  </r>
  <r>
    <x v="66"/>
    <n v="66"/>
    <n v="22.330669"/>
    <n v="22.330669"/>
    <n v="66"/>
    <n v="66"/>
    <n v="3"/>
    <s v="Piedras Blancas"/>
    <x v="2"/>
    <n v="2"/>
    <s v="San Luis Obispo"/>
    <n v="22.330669026700001"/>
    <x v="0"/>
    <n v="21.950300116171"/>
    <n v="0.38036888382900003"/>
    <n v="0.9829665253723926"/>
    <n v="21.043135181"/>
    <n v="0.90716493517100005"/>
    <n v="0.95867186642688851"/>
  </r>
  <r>
    <x v="67"/>
    <n v="67"/>
    <n v="5.2211090000000002"/>
    <n v="5.2211090000000002"/>
    <n v="67"/>
    <n v="67"/>
    <n v="8"/>
    <s v="Pierce Point"/>
    <x v="1"/>
    <n v="5"/>
    <s v="Marin"/>
    <n v="5.2211085629499996"/>
    <x v="0"/>
    <n v="5.2211085629599996"/>
    <m/>
    <n v="1"/>
    <m/>
    <n v="5.2211085629599996"/>
    <n v="0"/>
  </r>
  <r>
    <x v="68"/>
    <n v="68.12"/>
    <n v="4.7527179999999998"/>
    <n v="4.7527179999999998"/>
    <n v="68"/>
    <n v="138"/>
    <n v="8"/>
    <s v="PiercePoint/TomalesPoint"/>
    <x v="1"/>
    <n v="5"/>
    <s v="Marin"/>
    <n v="4.7527178337000002"/>
    <x v="0"/>
    <n v="4.7399058645501002"/>
    <n v="1.2812135449899564E-2"/>
    <n v="0.99730425086236985"/>
    <n v="5.2480000000999999E-3"/>
    <n v="4.7346578645499999"/>
    <n v="1.1071949844721498E-3"/>
  </r>
  <r>
    <x v="69"/>
    <n v="28.69"/>
    <n v="4.9543189999999999"/>
    <n v="4.9543189999999999"/>
    <n v="69"/>
    <n v="133"/>
    <n v="5"/>
    <s v="Franklin/Pigeon Point"/>
    <x v="1"/>
    <n v="4"/>
    <s v="San Mateo"/>
    <n v="2.19162847022"/>
    <x v="0"/>
    <n v="4.9543194594099997"/>
    <m/>
    <n v="1"/>
    <m/>
    <n v="4.9543194594099997"/>
    <n v="0"/>
  </r>
  <r>
    <x v="70"/>
    <n v="70"/>
    <n v="4.5653759999999997"/>
    <n v="4.5653759999999997"/>
    <n v="70"/>
    <n v="70"/>
    <n v="3"/>
    <s v="Pismo Beach"/>
    <x v="2"/>
    <n v="2"/>
    <s v="San Luis Obispo"/>
    <n v="4.5653755607999997"/>
    <x v="0"/>
    <n v="4.5653759999999997"/>
    <n v="0"/>
    <n v="1"/>
    <m/>
    <n v="4.5647876460300001"/>
    <n v="0"/>
  </r>
  <r>
    <x v="71"/>
    <n v="71"/>
    <n v="1.8874610000000001"/>
    <n v="1.8874610000000001"/>
    <n v="71"/>
    <n v="71"/>
    <n v="3"/>
    <s v="Plasket Rock"/>
    <x v="2"/>
    <n v="2"/>
    <s v="Monterey"/>
    <n v="1.8874605390100001"/>
    <x v="0"/>
    <n v="1.8874605612499999"/>
    <m/>
    <n v="1"/>
    <m/>
    <n v="1.8874605612499999"/>
    <n v="0"/>
  </r>
  <r>
    <x v="72"/>
    <n v="72"/>
    <n v="0.93053200000000003"/>
    <n v="0.93053200000000003"/>
    <n v="72"/>
    <n v="72"/>
    <n v="5"/>
    <s v="Pleasure Point"/>
    <x v="2"/>
    <n v="4"/>
    <s v="Santa Cruz"/>
    <n v="0.93053247471800005"/>
    <x v="0"/>
    <n v="0.93053248654999998"/>
    <m/>
    <n v="1"/>
    <m/>
    <n v="0.93053248654999998"/>
    <n v="0"/>
  </r>
  <r>
    <x v="73"/>
    <n v="73"/>
    <n v="35.027138999999998"/>
    <n v="35.027138999999998"/>
    <n v="73"/>
    <n v="73"/>
    <n v="8"/>
    <s v="Point Arena"/>
    <x v="0"/>
    <n v="5"/>
    <s v="Mendocino"/>
    <n v="35.027139479799999"/>
    <x v="0"/>
    <n v="35.027138999999998"/>
    <m/>
    <n v="1"/>
    <n v="13.2970690365"/>
    <n v="21.728585492600001"/>
    <n v="0.37962189936494672"/>
  </r>
  <r>
    <x v="74"/>
    <n v="74"/>
    <n v="1.854897"/>
    <n v="1.854897"/>
    <n v="74"/>
    <n v="74"/>
    <n v="1"/>
    <s v="Point Arguello"/>
    <x v="4"/>
    <n v="1"/>
    <s v="Santa Barbara"/>
    <n v="1.8548973173300001"/>
    <x v="0"/>
    <n v="1.854897"/>
    <m/>
    <n v="1"/>
    <n v="0.94280576821100004"/>
    <n v="0.90871453888300002"/>
    <n v="0.50827931050133779"/>
  </r>
  <r>
    <x v="75"/>
    <n v="75.105999999999995"/>
    <n v="24.239483"/>
    <n v="24.239483"/>
    <n v="75"/>
    <n v="140"/>
    <n v="3"/>
    <s v="Buchon/Sandspit"/>
    <x v="2"/>
    <n v="2"/>
    <s v="San Luis Obispo"/>
    <n v="24.239482975800001"/>
    <x v="0"/>
    <n v="23.67983974621"/>
    <n v="0.55964325379000002"/>
    <n v="0.9769119145903401"/>
    <n v="3.65000948491"/>
    <n v="20.029830261299999"/>
    <n v="0.154139957196889"/>
  </r>
  <r>
    <x v="76"/>
    <n v="76"/>
    <n v="5.5724340000000003"/>
    <n v="5.5724340000000003"/>
    <n v="76"/>
    <n v="76"/>
    <n v="1"/>
    <s v="Point Conception Marine Reserve"/>
    <x v="4"/>
    <n v="1"/>
    <s v="Santa Barbara"/>
    <n v="5.5724337092400003"/>
    <x v="1"/>
    <n v="3.4160412915"/>
    <m/>
    <n v="1"/>
    <n v="3.12493310765"/>
    <n v="0.29110818384999998"/>
    <n v="0.91478200671216914"/>
  </r>
  <r>
    <x v="76"/>
    <n v="76"/>
    <n v="5.5724340000000003"/>
    <n v="5.5724340000000003"/>
    <n v="76"/>
    <n v="76"/>
    <n v="1"/>
    <s v="Point Conception Marine Reserve"/>
    <x v="4"/>
    <n v="1"/>
    <s v="Santa Barbara"/>
    <n v="5.5724337092400003"/>
    <x v="0"/>
    <n v="2.1474045683599998"/>
    <n v="8.988140140000489E-3"/>
    <n v="0.99583186304397553"/>
    <n v="0"/>
    <n v="2.1474045683599998"/>
    <n v="0"/>
  </r>
  <r>
    <x v="77"/>
    <s v="3.13.20.77.79"/>
    <n v="8.5001499999999997"/>
    <n v="8.5001499999999997"/>
    <n v="77"/>
    <n v="134"/>
    <n v="4"/>
    <s v="Asilomar/Carmel/Cypress/Joe/Pinos"/>
    <x v="2"/>
    <n v="3"/>
    <s v="Monterey"/>
    <n v="5.0464524751699997"/>
    <x v="0"/>
    <n v="8.5001501022429995"/>
    <m/>
    <n v="1"/>
    <n v="0.55041624149299995"/>
    <n v="7.9497338607500003"/>
    <n v="6.47537084489552E-2"/>
  </r>
  <r>
    <x v="78"/>
    <n v="78"/>
    <n v="4.6110300000000004"/>
    <n v="4.6110300000000004"/>
    <n v="78"/>
    <n v="78"/>
    <n v="4"/>
    <s v="Point Lobos"/>
    <x v="2"/>
    <n v="3"/>
    <s v="Monterey"/>
    <n v="4.6110300403700002"/>
    <x v="0"/>
    <n v="4.6110300000000004"/>
    <m/>
    <n v="1"/>
    <n v="4.4413638230299997"/>
    <n v="0.15298766159900001"/>
    <n v="0.96320427822633969"/>
  </r>
  <r>
    <x v="79"/>
    <s v="3.13.20.77.79"/>
    <n v="5.2437120000000004"/>
    <n v="5.2437120000000004"/>
    <n v="79"/>
    <n v="134"/>
    <n v="4"/>
    <s v="Asilomar/Carmel/Cypress/Joe/Pinos"/>
    <x v="2"/>
    <n v="3"/>
    <s v="Monterey"/>
    <n v="5.0464524751699997"/>
    <x v="0"/>
    <n v="5.2437120000000004"/>
    <m/>
    <n v="1"/>
    <n v="1.4403838181599999"/>
    <n v="3.7948394146400002"/>
    <n v="0.27468782003283165"/>
  </r>
  <r>
    <x v="80"/>
    <s v="80.81.83"/>
    <n v="2.078452"/>
    <n v="2.078452"/>
    <n v="80"/>
    <n v="141"/>
    <n v="8"/>
    <s v="Point Reyes"/>
    <x v="1"/>
    <n v="5"/>
    <s v="Marin"/>
    <n v="2.0784519544700002"/>
    <x v="0"/>
    <n v="2.0783519575809999"/>
    <m/>
    <n v="1"/>
    <n v="1.81313383323"/>
    <n v="0.26521812435100001"/>
    <n v="0.8723901775233065"/>
  </r>
  <r>
    <x v="81"/>
    <s v="80.81.83"/>
    <n v="0.40560400000000002"/>
    <n v="0.40560400000000002"/>
    <n v="81"/>
    <n v="141"/>
    <n v="8"/>
    <s v="Point Reyes"/>
    <x v="1"/>
    <n v="5"/>
    <s v="Marin"/>
    <n v="2.0784519544700002"/>
    <x v="0"/>
    <n v="0.40560399649013801"/>
    <m/>
    <n v="1"/>
    <n v="1.4635807613800001E-4"/>
    <n v="0.40545763841400001"/>
    <n v="3.6083982752758357E-4"/>
  </r>
  <r>
    <x v="82"/>
    <n v="82"/>
    <n v="9.2007589999999997"/>
    <n v="9.2007589999999997"/>
    <n v="82"/>
    <n v="82"/>
    <n v="8"/>
    <s v="Point Reyes Beach"/>
    <x v="1"/>
    <n v="5"/>
    <s v="Marin"/>
    <n v="9.2007588644199991"/>
    <x v="0"/>
    <n v="8.0874496168200007"/>
    <n v="1.1133093831799989"/>
    <n v="0.87899809318122568"/>
    <m/>
    <n v="8.0874496168200007"/>
    <n v="0"/>
  </r>
  <r>
    <x v="83"/>
    <s v="80.81.83"/>
    <n v="0.82851600000000003"/>
    <n v="0.82851600000000003"/>
    <n v="83"/>
    <n v="141"/>
    <n v="8"/>
    <s v="Point Reyes"/>
    <x v="1"/>
    <n v="5"/>
    <s v="Marin"/>
    <n v="2.0784519544700002"/>
    <x v="0"/>
    <n v="0.82851617251800003"/>
    <m/>
    <n v="1"/>
    <m/>
    <n v="0.82851617251800003"/>
    <n v="0"/>
  </r>
  <r>
    <x v="84"/>
    <n v="84"/>
    <n v="6.871429"/>
    <n v="6.871429"/>
    <n v="84"/>
    <n v="84"/>
    <n v="2"/>
    <s v="Point Sal"/>
    <x v="4"/>
    <n v="1"/>
    <s v="Santa Barbara"/>
    <n v="6.8714288887299997"/>
    <x v="0"/>
    <n v="6.871429"/>
    <m/>
    <n v="1"/>
    <m/>
    <n v="6.8683421632000003"/>
    <n v="0"/>
  </r>
  <r>
    <x v="85"/>
    <n v="85"/>
    <n v="0.74969300000000005"/>
    <n v="0.74969300000000005"/>
    <n v="85"/>
    <n v="85"/>
    <n v="2"/>
    <s v="Point Sal South"/>
    <x v="4"/>
    <n v="1"/>
    <s v="Santa Barbara"/>
    <n v="0.74969296242899996"/>
    <x v="0"/>
    <n v="0.74969297481499997"/>
    <m/>
    <n v="1"/>
    <m/>
    <n v="0.74969297481499997"/>
    <n v="0"/>
  </r>
  <r>
    <x v="86"/>
    <n v="86"/>
    <n v="30.728092"/>
    <n v="30.728092"/>
    <n v="86"/>
    <n v="86"/>
    <n v="12"/>
    <s v="Point St. George"/>
    <x v="3"/>
    <n v="7"/>
    <s v="Del Norte"/>
    <n v="30.728091676799998"/>
    <x v="0"/>
    <n v="30.624389672029999"/>
    <n v="0.10370232797000156"/>
    <n v="0.99662516214901986"/>
    <n v="1.3640653255299999"/>
    <n v="29.260324346499999"/>
    <n v="4.4541796265603097E-2"/>
  </r>
  <r>
    <x v="87"/>
    <n v="87"/>
    <n v="29.657104"/>
    <n v="8.0143280000000008"/>
    <n v="87"/>
    <n v="87"/>
    <n v="4"/>
    <s v="Point Sur Deep"/>
    <x v="2"/>
    <n v="3"/>
    <s v="Monterey"/>
    <n v="29.657104327300001"/>
    <x v="0"/>
    <n v="1.4764187700789999"/>
    <n v="28.180685229921"/>
    <n v="4.9782971731798221E-2"/>
    <n v="1.3201787840999999"/>
    <n v="0.15623998597899999"/>
    <n v="0.89417637519560933"/>
  </r>
  <r>
    <x v="88"/>
    <n v="88"/>
    <n v="0.20819799999999999"/>
    <n v="0.20819799999999999"/>
    <n v="88"/>
    <n v="88"/>
    <n v="4"/>
    <s v="Portuguese Ledge"/>
    <x v="2"/>
    <n v="3"/>
    <s v="Monterey"/>
    <n v="0.208197776512"/>
    <x v="0"/>
    <n v="0.20819777794288999"/>
    <m/>
    <n v="1"/>
    <n v="0.202308808797"/>
    <n v="5.8889691458899997E-3"/>
    <n v="0.97171454371859156"/>
  </r>
  <r>
    <x v="89"/>
    <n v="89"/>
    <n v="28.564688"/>
    <n v="28.564688"/>
    <n v="89"/>
    <n v="89"/>
    <n v="11"/>
    <s v="Punta Gorda"/>
    <x v="3"/>
    <n v="7"/>
    <s v="Humboldt"/>
    <n v="28.564688346299999"/>
    <x v="0"/>
    <n v="28.463731372200002"/>
    <n v="0.1009566277999987"/>
    <n v="0.99646568421121917"/>
    <n v="13.0287917691"/>
    <n v="15.4349396031"/>
    <n v="0.45773309193835982"/>
  </r>
  <r>
    <x v="90"/>
    <n v="90"/>
    <n v="25.043015"/>
    <n v="25.043015"/>
    <n v="90"/>
    <n v="90"/>
    <n v="2"/>
    <s v="Purisima Point"/>
    <x v="4"/>
    <n v="1"/>
    <s v="Santa Barbara"/>
    <n v="25.043014917099999"/>
    <x v="0"/>
    <n v="25.043015001260002"/>
    <m/>
    <n v="1"/>
    <n v="5.1498588061600001"/>
    <n v="19.893156195100001"/>
    <n v="0.20564052714502998"/>
  </r>
  <r>
    <x v="91"/>
    <n v="91"/>
    <n v="3.2329729999999999"/>
    <n v="3.2329729999999999"/>
    <n v="91"/>
    <n v="91"/>
    <n v="12"/>
    <s v="Pyramid Point"/>
    <x v="3"/>
    <n v="7"/>
    <s v="Del Norte"/>
    <n v="3.2329733267499998"/>
    <x v="0"/>
    <n v="3.232973326752"/>
    <m/>
    <n v="1"/>
    <n v="2.9547137233299998"/>
    <n v="0.27825960342200001"/>
    <n v="0.91393074569484523"/>
  </r>
  <r>
    <x v="92"/>
    <n v="92"/>
    <n v="21.465125"/>
    <n v="21.465125"/>
    <n v="92"/>
    <n v="92"/>
    <n v="3"/>
    <s v="Radar Domes"/>
    <x v="2"/>
    <n v="2"/>
    <s v="San Luis Obispo"/>
    <n v="21.465125294500002"/>
    <x v="0"/>
    <n v="21.46512545261"/>
    <m/>
    <n v="1"/>
    <n v="4.8213372315100003"/>
    <n v="16.643788221099999"/>
    <n v="0.22461258109832111"/>
  </r>
  <r>
    <x v="93"/>
    <n v="93"/>
    <n v="3.0802529999999999"/>
    <n v="3.0802529999999999"/>
    <n v="93"/>
    <n v="93"/>
    <n v="3"/>
    <s v="Radar Domes Deep"/>
    <x v="2"/>
    <n v="2"/>
    <s v="San Luis Obispo"/>
    <n v="3.0802526330700002"/>
    <x v="0"/>
    <n v="3.0802526722399999"/>
    <m/>
    <n v="1"/>
    <m/>
    <n v="3.0802526722399999"/>
    <n v="0"/>
  </r>
  <r>
    <x v="94"/>
    <n v="94"/>
    <n v="1.346984"/>
    <n v="1.346984"/>
    <n v="94"/>
    <n v="94"/>
    <n v="3"/>
    <s v="Ragged Point"/>
    <x v="2"/>
    <n v="2"/>
    <s v="San Luis Obispo"/>
    <n v="1.3469843218499999"/>
    <x v="0"/>
    <n v="1.34441405371"/>
    <n v="2.5699462899999581E-3"/>
    <n v="0.99809207363264896"/>
    <m/>
    <n v="1.34441405371"/>
    <n v="0"/>
  </r>
  <r>
    <x v="95"/>
    <n v="95"/>
    <n v="7.4311670000000003"/>
    <n v="7.4311670000000003"/>
    <n v="95"/>
    <n v="95"/>
    <n v="12"/>
    <s v="Reading Rock"/>
    <x v="3"/>
    <n v="7"/>
    <s v="Humboldt"/>
    <n v="7.4311665281500003"/>
    <x v="0"/>
    <n v="7.4311665281400003"/>
    <m/>
    <n v="1"/>
    <n v="1.6289096357699999"/>
    <n v="5.80225689237"/>
    <n v="0.21919972182048669"/>
  </r>
  <r>
    <x v="96"/>
    <s v="63.96.109.124"/>
    <n v="2.0246E-2"/>
    <n v="2.0246E-2"/>
    <n v="96"/>
    <n v="137"/>
    <n v="3"/>
    <s v="Pecho/Red Can/SevenMile/Westdahl"/>
    <x v="2"/>
    <n v="2"/>
    <s v="San Luis Obispo"/>
    <n v="40.1488210606"/>
    <x v="0"/>
    <n v="2.02461895142E-2"/>
    <m/>
    <n v="1"/>
    <m/>
    <n v="2.02461895142E-2"/>
    <n v="0"/>
  </r>
  <r>
    <x v="97"/>
    <n v="97"/>
    <n v="1.5632820000000001"/>
    <n v="1.5632820000000001"/>
    <n v="97"/>
    <n v="97"/>
    <n v="8"/>
    <s v="Russian River"/>
    <x v="1"/>
    <n v="5"/>
    <s v="Sonoma"/>
    <n v="1.5632823791199999"/>
    <x v="0"/>
    <n v="1.5632820000000001"/>
    <m/>
    <n v="1"/>
    <n v="0.27875785440799999"/>
    <n v="1.2842935845200001"/>
    <n v="0.17831578333787504"/>
  </r>
  <r>
    <x v="98"/>
    <n v="98"/>
    <n v="0.296157"/>
    <n v="0.296157"/>
    <n v="98"/>
    <n v="98"/>
    <n v="3"/>
    <s v="Salmon Cone"/>
    <x v="2"/>
    <n v="2"/>
    <s v="Monterey"/>
    <n v="0.29615692948799999"/>
    <x v="0"/>
    <n v="0.29615693182300001"/>
    <m/>
    <n v="1"/>
    <m/>
    <n v="0.29615693182300001"/>
    <n v="0"/>
  </r>
  <r>
    <x v="99"/>
    <n v="99"/>
    <n v="0.35666799999999999"/>
    <n v="0.35666799999999999"/>
    <n v="99"/>
    <n v="99"/>
    <n v="3"/>
    <s v="Salmon Cone Deep"/>
    <x v="2"/>
    <n v="2"/>
    <s v="San Luis Obispo"/>
    <n v="0.35666797164000003"/>
    <x v="0"/>
    <n v="0.32443156681800001"/>
    <n v="3.2236433181999979E-2"/>
    <n v="0.90961781493714045"/>
    <m/>
    <n v="0.32443156681800001"/>
    <n v="0"/>
  </r>
  <r>
    <x v="100"/>
    <n v="100"/>
    <n v="4.2922409999999998"/>
    <n v="4.2922409999999998"/>
    <n v="100"/>
    <n v="100"/>
    <n v="8"/>
    <s v="Salmon Creek"/>
    <x v="1"/>
    <n v="5"/>
    <s v="Sonoma"/>
    <n v="4.2922410158800002"/>
    <x v="0"/>
    <n v="4.2922410201379995"/>
    <m/>
    <n v="1"/>
    <n v="0.28563646728800002"/>
    <n v="4.0066045528499998"/>
    <n v="6.6547164045046223E-2"/>
  </r>
  <r>
    <x v="101"/>
    <n v="101"/>
    <n v="5.2691879999999998"/>
    <n v="5.2691879999999998"/>
    <n v="101"/>
    <n v="101"/>
    <n v="8"/>
    <s v="Salt Point"/>
    <x v="1"/>
    <n v="5"/>
    <s v="Sonoma"/>
    <n v="5.2691877983099999"/>
    <x v="0"/>
    <n v="5.2691879999999998"/>
    <m/>
    <n v="1"/>
    <m/>
    <n v="5.2226587872200003"/>
    <n v="0"/>
  </r>
  <r>
    <x v="102"/>
    <n v="102"/>
    <n v="9.7206869999999999"/>
    <n v="9.7206869999999999"/>
    <n v="102"/>
    <n v="102"/>
    <n v="5"/>
    <s v="San Gregorio"/>
    <x v="1"/>
    <n v="4"/>
    <s v="San Mateo"/>
    <n v="9.7206869521700003"/>
    <x v="0"/>
    <n v="5.8578483529699996"/>
    <n v="3.8628386470300002"/>
    <n v="0.60261670321963867"/>
    <m/>
    <n v="5.8578483529699996"/>
    <n v="0"/>
  </r>
  <r>
    <x v="103"/>
    <n v="103"/>
    <n v="12.621992000000001"/>
    <n v="12.621992000000001"/>
    <n v="103"/>
    <n v="103"/>
    <n v="3"/>
    <s v="San Simeon"/>
    <x v="2"/>
    <n v="2"/>
    <s v="San Luis Obispo"/>
    <n v="12.621992369999999"/>
    <x v="0"/>
    <n v="12.621992000000001"/>
    <m/>
    <n v="1"/>
    <n v="0.81127829884799996"/>
    <n v="11.8084952983"/>
    <n v="6.4274981227051955E-2"/>
  </r>
  <r>
    <x v="104"/>
    <s v="12.51.104"/>
    <n v="1.2220070000000001"/>
    <n v="1.2220070000000001"/>
    <n v="104"/>
    <n v="130"/>
    <n v="3"/>
    <s v="Cambria/Motels/SanSim"/>
    <x v="2"/>
    <n v="2"/>
    <s v="San Luis Obispo"/>
    <n v="0.95279655580199996"/>
    <x v="0"/>
    <n v="1.2220071161799999"/>
    <m/>
    <n v="1"/>
    <m/>
    <n v="1.2220071161799999"/>
    <n v="0"/>
  </r>
  <r>
    <x v="105"/>
    <n v="105"/>
    <n v="18.926041000000001"/>
    <n v="2.2663739999999999"/>
    <n v="105"/>
    <n v="105"/>
    <n v="5"/>
    <s v="Sandhill Ledge"/>
    <x v="2"/>
    <n v="4"/>
    <s v="Santa Cruz"/>
    <s v="NULL"/>
    <x v="0"/>
    <n v="0"/>
    <n v="18.926041000000001"/>
    <n v="0"/>
    <m/>
    <m/>
    <n v="0"/>
  </r>
  <r>
    <x v="106"/>
    <n v="75.105999999999995"/>
    <n v="0.34393499999999999"/>
    <n v="0.34393499999999999"/>
    <n v="106"/>
    <n v="140"/>
    <n v="3"/>
    <s v="Buchon/Sandspit"/>
    <x v="2"/>
    <n v="2"/>
    <s v="San Luis Obispo"/>
    <n v="24.239482975800001"/>
    <x v="0"/>
    <n v="0.32770257952699999"/>
    <n v="1.6232420472999998E-2"/>
    <n v="0.95280381329902453"/>
    <m/>
    <n v="0.32770257952699999"/>
    <n v="0"/>
  </r>
  <r>
    <x v="107"/>
    <n v="107"/>
    <n v="2.2654000000000001E-2"/>
    <n v="2.2654000000000001E-2"/>
    <n v="107"/>
    <n v="107"/>
    <n v="5"/>
    <s v="Santa Cruz Pier"/>
    <x v="2"/>
    <n v="4"/>
    <s v="Santa Cruz"/>
    <n v="2.2654132185600001E-2"/>
    <x v="0"/>
    <n v="2.2654000000000001E-2"/>
    <m/>
    <n v="1"/>
    <m/>
    <n v="9.16170297546E-3"/>
    <n v="0"/>
  </r>
  <r>
    <x v="108"/>
    <n v="108"/>
    <n v="1.457247"/>
    <n v="1.457247"/>
    <n v="108"/>
    <n v="108"/>
    <n v="5"/>
    <s v="Santa Cruz Whistle Buoy"/>
    <x v="2"/>
    <n v="4"/>
    <s v="Santa Cruz"/>
    <n v="1.4572471201899999"/>
    <x v="0"/>
    <n v="1.45724489606"/>
    <m/>
    <n v="1"/>
    <m/>
    <n v="1.45724489606"/>
    <n v="0"/>
  </r>
  <r>
    <x v="109"/>
    <s v="63.96.109.124"/>
    <n v="1.267185"/>
    <n v="1.267185"/>
    <n v="109"/>
    <n v="137"/>
    <n v="3"/>
    <s v="Pecho/Red Can/SevenMile/Westdahl"/>
    <x v="2"/>
    <n v="2"/>
    <s v="San Luis Obispo"/>
    <n v="40.1488210606"/>
    <x v="0"/>
    <n v="9.4275128642200001E-2"/>
    <n v="1.1729098713577999"/>
    <n v="7.4397288984797014E-2"/>
    <m/>
    <n v="9.4275128642200001E-2"/>
    <n v="0"/>
  </r>
  <r>
    <x v="110"/>
    <n v="110"/>
    <n v="6.4729549999999998"/>
    <n v="3.2137769999999999"/>
    <n v="110"/>
    <n v="110"/>
    <n v="6"/>
    <s v="Soap Banks"/>
    <x v="1"/>
    <n v="8"/>
    <s v="Marin"/>
    <s v="NULL"/>
    <x v="0"/>
    <n v="0"/>
    <n v="6.4729549999999998"/>
    <n v="0"/>
    <m/>
    <m/>
    <n v="0"/>
  </r>
  <r>
    <x v="111"/>
    <n v="111"/>
    <n v="1.267587"/>
    <n v="1.267587"/>
    <n v="111"/>
    <n v="111"/>
    <n v="5"/>
    <s v="Soquel Canyon"/>
    <x v="2"/>
    <n v="4"/>
    <s v="Santa Cruz"/>
    <s v="NULL"/>
    <x v="0"/>
    <n v="1.1892937095670999"/>
    <n v="7.829329043290012E-2"/>
    <n v="0.93823438514839608"/>
    <n v="1.1672553890199999"/>
    <n v="2.2038320547100001E-2"/>
    <n v="0.98146940459718579"/>
  </r>
  <r>
    <x v="112"/>
    <n v="112"/>
    <n v="6.434958"/>
    <n v="6.434958"/>
    <n v="112"/>
    <n v="112"/>
    <n v="8"/>
    <s v="Stewarts Point"/>
    <x v="1"/>
    <n v="5"/>
    <s v="Sonoma"/>
    <n v="6.4349582725800003"/>
    <x v="0"/>
    <n v="6.4349582754799997"/>
    <m/>
    <n v="1"/>
    <n v="5.1578901676899997"/>
    <n v="1.2770681077899999"/>
    <n v="0.80154213079264447"/>
  </r>
  <r>
    <x v="113"/>
    <n v="113"/>
    <n v="0.71809699999999999"/>
    <n v="0.71809699999999999"/>
    <n v="113"/>
    <n v="113"/>
    <n v="1"/>
    <s v="Sudden Flats"/>
    <x v="4"/>
    <n v="1"/>
    <s v="Santa Barbara"/>
    <n v="0.71809732424999995"/>
    <x v="0"/>
    <n v="0.71809732841499996"/>
    <m/>
    <n v="1"/>
    <m/>
    <n v="0.71809732841499996"/>
    <n v="0"/>
  </r>
  <r>
    <x v="114"/>
    <n v="27.114000000000001"/>
    <n v="4.3523100000000001"/>
    <n v="4.3523100000000001"/>
    <n v="114"/>
    <n v="132"/>
    <n v="8"/>
    <s v="Fort Ross/Sunken"/>
    <x v="1"/>
    <n v="5"/>
    <s v="Sonoma"/>
    <n v="1.7946741505399999"/>
    <x v="0"/>
    <n v="4.3523100000000001"/>
    <m/>
    <n v="1"/>
    <m/>
    <n v="4.3280418693199998"/>
    <n v="0"/>
  </r>
  <r>
    <x v="115"/>
    <n v="115"/>
    <n v="0.19344600000000001"/>
    <n v="0.19344600000000001"/>
    <n v="115"/>
    <n v="115"/>
    <n v="5"/>
    <s v="Tankers Buoy West"/>
    <x v="2"/>
    <n v="4"/>
    <s v="Monterey"/>
    <n v="0.193446117497"/>
    <x v="0"/>
    <n v="0.193446117753"/>
    <m/>
    <n v="1"/>
    <m/>
    <n v="0.193446117753"/>
    <n v="0"/>
  </r>
  <r>
    <x v="116"/>
    <n v="116.121"/>
    <n v="1.892995"/>
    <n v="1.892995"/>
    <n v="116"/>
    <n v="129"/>
    <n v="3"/>
    <s v="Ten Buoy/Toro Creek"/>
    <x v="2"/>
    <n v="2"/>
    <s v="San Luis Obispo"/>
    <n v="1.8929948864899999"/>
    <x v="0"/>
    <n v="1.8929949242599999"/>
    <m/>
    <n v="1"/>
    <m/>
    <n v="1.8929949242599999"/>
    <n v="0"/>
  </r>
  <r>
    <x v="117"/>
    <n v="117"/>
    <n v="4.0884689999999999"/>
    <n v="4.0884689999999999"/>
    <n v="117"/>
    <n v="117"/>
    <n v="10"/>
    <s v="Ten Mile"/>
    <x v="0"/>
    <n v="6"/>
    <s v="Mendocino"/>
    <n v="4.08846904386"/>
    <x v="0"/>
    <n v="4.0884690262839998"/>
    <m/>
    <n v="1"/>
    <n v="3.2959555199500001"/>
    <n v="0.79251350633399997"/>
    <n v="0.80615885769487816"/>
  </r>
  <r>
    <x v="118"/>
    <n v="118"/>
    <n v="5.1783039999999998"/>
    <n v="5.1783039999999998"/>
    <n v="118"/>
    <n v="118"/>
    <n v="5"/>
    <s v="Terrace Point"/>
    <x v="2"/>
    <n v="4"/>
    <s v="Santa Cruz"/>
    <n v="5.1783040300099996"/>
    <x v="0"/>
    <n v="5.1783040508399996"/>
    <m/>
    <n v="1"/>
    <m/>
    <n v="5.1783040508399996"/>
    <n v="0"/>
  </r>
  <r>
    <x v="119"/>
    <n v="119"/>
    <n v="14.139621"/>
    <n v="14.139621"/>
    <n v="119"/>
    <n v="119"/>
    <n v="10"/>
    <s v="Tolo Bank"/>
    <x v="0"/>
    <n v="6"/>
    <s v="Mendocino"/>
    <n v="14.1396206963"/>
    <x v="0"/>
    <n v="13.851569959700001"/>
    <n v="0.28805104029999917"/>
    <n v="0.97962809326360312"/>
    <m/>
    <n v="13.851569959700001"/>
    <n v="0"/>
  </r>
  <r>
    <x v="120"/>
    <n v="68.12"/>
    <n v="16.616775000000001"/>
    <n v="16.616775000000001"/>
    <n v="120"/>
    <n v="138"/>
    <n v="8"/>
    <s v="PiercePoint/TomalesPoint"/>
    <x v="1"/>
    <n v="5"/>
    <s v="Marin"/>
    <n v="4.7527178337000002"/>
    <x v="0"/>
    <n v="16.616775438299999"/>
    <m/>
    <n v="1"/>
    <m/>
    <n v="16.616775438299999"/>
    <n v="0"/>
  </r>
  <r>
    <x v="121"/>
    <n v="116.121"/>
    <n v="1.279188"/>
    <n v="1.279188"/>
    <n v="121"/>
    <n v="129"/>
    <n v="3"/>
    <s v="Ten Buoy/Toro Creek"/>
    <x v="2"/>
    <n v="2"/>
    <s v="San Luis Obispo"/>
    <n v="1.8929948864899999"/>
    <x v="0"/>
    <n v="1.2791881084600001"/>
    <m/>
    <n v="1"/>
    <m/>
    <n v="1.2791881084600001"/>
    <n v="0"/>
  </r>
  <r>
    <x v="122"/>
    <n v="122"/>
    <n v="3.0606170000000001"/>
    <n v="3.0606170000000001"/>
    <n v="122"/>
    <n v="122"/>
    <n v="4"/>
    <s v="Torre Canyon to Bamboa Point"/>
    <x v="2"/>
    <n v="3"/>
    <s v="Monterey"/>
    <n v="3.0606168553500002"/>
    <x v="0"/>
    <n v="3.0606170000000001"/>
    <m/>
    <n v="1"/>
    <n v="1.31984240609"/>
    <n v="1.7375831150800001"/>
    <n v="0.4312340962916954"/>
  </r>
  <r>
    <x v="123"/>
    <n v="33.122999999999998"/>
    <n v="0.35700399999999999"/>
    <n v="0.35700399999999999"/>
    <n v="123"/>
    <n v="135"/>
    <n v="5"/>
    <s v="Half Moon/Tunitas"/>
    <x v="1"/>
    <n v="4"/>
    <s v="San Mateo"/>
    <n v="45.560553405900002"/>
    <x v="0"/>
    <n v="0.35700359124800002"/>
    <m/>
    <n v="1"/>
    <m/>
    <n v="0.35700359124800002"/>
    <n v="0"/>
  </r>
  <r>
    <x v="124"/>
    <s v="63.96.109.124"/>
    <n v="2.838244"/>
    <n v="2.838244"/>
    <n v="124"/>
    <n v="137"/>
    <n v="3"/>
    <s v="Pecho/Red Can/SevenMile/Westdahl"/>
    <x v="2"/>
    <n v="2"/>
    <s v="San Luis Obispo"/>
    <n v="40.1488210606"/>
    <x v="0"/>
    <n v="0.56125368092399996"/>
    <n v="2.2769903190759999"/>
    <n v="0.19774680433535663"/>
    <m/>
    <n v="0.56125368092399996"/>
    <n v="0"/>
  </r>
  <r>
    <x v="125"/>
    <n v="125"/>
    <n v="10.704814000000001"/>
    <n v="10.704814000000001"/>
    <n v="125"/>
    <n v="125"/>
    <n v="10"/>
    <s v="Westport"/>
    <x v="0"/>
    <n v="6"/>
    <s v="Mendocino"/>
    <n v="10.7048136042"/>
    <x v="0"/>
    <n v="10.7048136042"/>
    <m/>
    <n v="1"/>
    <m/>
    <n v="10.7048136042"/>
    <n v="0"/>
  </r>
  <r>
    <x v="126"/>
    <n v="126"/>
    <n v="4.4109100000000003"/>
    <n v="4.4109100000000003"/>
    <n v="126"/>
    <n v="126"/>
    <n v="10"/>
    <s v="Whale Gulch"/>
    <x v="0"/>
    <n v="6"/>
    <s v="Mendocino"/>
    <n v="4.4109101050000001"/>
    <x v="0"/>
    <n v="4.4109101050000001"/>
    <m/>
    <n v="1"/>
    <m/>
    <n v="4.4109101050000001"/>
    <n v="0"/>
  </r>
  <r>
    <x v="127"/>
    <n v="127"/>
    <n v="3.4089360000000002"/>
    <n v="3.4089360000000002"/>
    <n v="127"/>
    <n v="127"/>
    <n v="4"/>
    <s v="Yankee Point Rock"/>
    <x v="2"/>
    <n v="3"/>
    <s v="Monterey"/>
    <n v="3.40893553127"/>
    <x v="0"/>
    <n v="3.4089355377199997"/>
    <m/>
    <n v="1"/>
    <n v="1.77668340786"/>
    <n v="1.6322521298599999"/>
    <n v="0.52118421959023031"/>
  </r>
  <r>
    <x v="128"/>
    <n v="128"/>
    <n v="1.232375"/>
    <n v="1.232375"/>
    <n v="128"/>
    <n v="128"/>
    <n v="5"/>
    <s v="Yellow Banks"/>
    <x v="2"/>
    <n v="4"/>
    <s v="Santa Cruz"/>
    <n v="1.23237537067"/>
    <x v="0"/>
    <n v="1.2323753715100001"/>
    <m/>
    <n v="1"/>
    <m/>
    <n v="1.23237537151000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3BC2B-19F6-4590-9D27-39D8BAE54FF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4">
    <pivotField showAll="0"/>
    <pivotField showAll="0"/>
    <pivotField dataField="1" showAll="0"/>
    <pivotField axis="axisRow" showAll="0">
      <items count="12">
        <item x="2"/>
        <item m="1" x="9"/>
        <item x="4"/>
        <item x="3"/>
        <item x="1"/>
        <item m="1" x="7"/>
        <item x="6"/>
        <item m="1" x="10"/>
        <item m="1" x="8"/>
        <item x="0"/>
        <item x="5"/>
        <item t="default"/>
      </items>
    </pivotField>
  </pivotFields>
  <rowFields count="1">
    <field x="3"/>
  </rowFields>
  <rowItems count="8">
    <i>
      <x/>
    </i>
    <i>
      <x v="2"/>
    </i>
    <i>
      <x v="3"/>
    </i>
    <i>
      <x v="4"/>
    </i>
    <i>
      <x v="6"/>
    </i>
    <i>
      <x v="9"/>
    </i>
    <i>
      <x v="10"/>
    </i>
    <i t="grand">
      <x/>
    </i>
  </rowItems>
  <colItems count="1">
    <i/>
  </colItems>
  <dataFields count="1">
    <dataField name="Sum of Area inside 3n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5D32B-A6A9-4838-BB49-B766FF00B51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1" firstHeaderRow="1" firstDataRow="1" firstDataCol="1"/>
  <pivotFields count="19">
    <pivotField showAll="0"/>
    <pivotField showAll="0"/>
    <pivotField showAll="0"/>
    <pivotField showAll="0"/>
    <pivotField showAll="0"/>
    <pivotField axis="axisRow" showAll="0">
      <items count="108">
        <item x="0"/>
        <item x="1"/>
        <item x="2"/>
        <item x="4"/>
        <item x="5"/>
        <item x="6"/>
        <item x="8"/>
        <item x="9"/>
        <item x="10"/>
        <item x="11"/>
        <item x="13"/>
        <item x="14"/>
        <item x="16"/>
        <item x="17"/>
        <item x="18"/>
        <item x="19"/>
        <item x="20"/>
        <item x="21"/>
        <item x="22"/>
        <item x="25"/>
        <item x="26"/>
        <item x="27"/>
        <item x="28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7"/>
        <item x="58"/>
        <item x="59"/>
        <item x="61"/>
        <item x="62"/>
        <item x="63"/>
        <item x="64"/>
        <item x="65"/>
        <item x="67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9"/>
        <item x="100"/>
        <item x="101"/>
        <item x="102"/>
        <item x="103"/>
        <item x="104"/>
        <item x="105"/>
        <item x="106"/>
        <item x="98"/>
        <item x="12"/>
        <item x="15"/>
        <item x="23"/>
        <item x="24"/>
        <item x="3"/>
        <item x="29"/>
        <item x="33"/>
        <item x="55"/>
        <item x="60"/>
        <item x="7"/>
        <item x="66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0" showAll="0"/>
    <pivotField showAll="0"/>
    <pivotField showAll="0"/>
    <pivotField numFmtId="10" showAll="0"/>
  </pivotFields>
  <rowFields count="1">
    <field x="5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Sum of Reef_Inside3nm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DE48F-882C-4F81-B9C6-4F3A24CACDA1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9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numFmtId="10" showAll="0"/>
    <pivotField showAll="0"/>
    <pivotField showAll="0"/>
    <pivotField numFmtId="10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ef_Inside3nm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I4:AN19" firstHeaderRow="0" firstDataRow="1" firstDataCol="1" rowPageCount="2" colPageCount="1"/>
  <pivotFields count="19">
    <pivotField axis="axisRow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4"/>
        <item h="1" x="2"/>
        <item h="1" x="1"/>
        <item x="0"/>
        <item h="1" x="3"/>
        <item t="default"/>
      </items>
    </pivotField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  <pivotField dataField="1" numFmtId="10" showAll="0"/>
    <pivotField dataField="1" showAll="0"/>
    <pivotField dataField="1" showAll="0"/>
    <pivotField numFmtId="10" showAll="0"/>
  </pivotFields>
  <rowFields count="1">
    <field x="0"/>
  </rowFields>
  <rowItems count="15">
    <i>
      <x/>
    </i>
    <i>
      <x v="4"/>
    </i>
    <i>
      <x v="15"/>
    </i>
    <i>
      <x v="25"/>
    </i>
    <i>
      <x v="32"/>
    </i>
    <i>
      <x v="40"/>
    </i>
    <i>
      <x v="49"/>
    </i>
    <i>
      <x v="54"/>
    </i>
    <i>
      <x v="56"/>
    </i>
    <i>
      <x v="73"/>
    </i>
    <i>
      <x v="117"/>
    </i>
    <i>
      <x v="119"/>
    </i>
    <i>
      <x v="125"/>
    </i>
    <i>
      <x v="12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8" hier="-1"/>
    <pageField fld="12" hier="-1"/>
  </pageFields>
  <dataFields count="5">
    <dataField name="Sum of Reef_Inside3nm" fld="13" baseField="0" baseItem="0"/>
    <dataField name="Sum of Reef_Outside3nm" fld="14" baseField="0" baseItem="0"/>
    <dataField name="Sum of PCTreef_Inside3nm" fld="15" baseField="0" baseItem="0"/>
    <dataField name="Sum of ReefInsideMPAs" fld="16" baseField="0" baseItem="0"/>
    <dataField name="Sum of ReefOutsideMPA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Z4:AE40" firstHeaderRow="0" firstDataRow="1" firstDataCol="1" rowPageCount="2" colPageCount="1"/>
  <pivotFields count="19">
    <pivotField axis="axisRow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4"/>
        <item h="1" x="2"/>
        <item x="1"/>
        <item h="1" x="0"/>
        <item h="1" x="3"/>
        <item t="default"/>
      </items>
    </pivotField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  <pivotField dataField="1" numFmtId="10" showAll="0"/>
    <pivotField dataField="1" showAll="0"/>
    <pivotField dataField="1" showAll="0"/>
    <pivotField numFmtId="10" showAll="0"/>
  </pivotFields>
  <rowFields count="1">
    <field x="0"/>
  </rowFields>
  <rowItems count="36">
    <i>
      <x v="1"/>
    </i>
    <i>
      <x v="2"/>
    </i>
    <i>
      <x v="5"/>
    </i>
    <i>
      <x v="10"/>
    </i>
    <i>
      <x v="11"/>
    </i>
    <i>
      <x v="19"/>
    </i>
    <i>
      <x v="24"/>
    </i>
    <i>
      <x v="26"/>
    </i>
    <i>
      <x v="27"/>
    </i>
    <i>
      <x v="28"/>
    </i>
    <i>
      <x v="32"/>
    </i>
    <i>
      <x v="33"/>
    </i>
    <i>
      <x v="37"/>
    </i>
    <i>
      <x v="42"/>
    </i>
    <i>
      <x v="52"/>
    </i>
    <i>
      <x v="55"/>
    </i>
    <i>
      <x v="59"/>
    </i>
    <i>
      <x v="61"/>
    </i>
    <i>
      <x v="64"/>
    </i>
    <i>
      <x v="67"/>
    </i>
    <i>
      <x v="68"/>
    </i>
    <i>
      <x v="69"/>
    </i>
    <i>
      <x v="80"/>
    </i>
    <i>
      <x v="81"/>
    </i>
    <i>
      <x v="82"/>
    </i>
    <i>
      <x v="83"/>
    </i>
    <i>
      <x v="97"/>
    </i>
    <i>
      <x v="100"/>
    </i>
    <i>
      <x v="101"/>
    </i>
    <i>
      <x v="102"/>
    </i>
    <i>
      <x v="110"/>
    </i>
    <i>
      <x v="112"/>
    </i>
    <i>
      <x v="114"/>
    </i>
    <i>
      <x v="120"/>
    </i>
    <i>
      <x v="1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8" hier="-1"/>
    <pageField fld="12" hier="-1"/>
  </pageFields>
  <dataFields count="5">
    <dataField name="Sum of Reef_Inside3nm" fld="13" baseField="0" baseItem="0"/>
    <dataField name="Sum of Reef_Outside3nm" fld="14" baseField="0" baseItem="0"/>
    <dataField name="Sum of PCTreef_Inside3nm" fld="15" baseField="0" baseItem="0"/>
    <dataField name="Sum of ReefInsideMPAs" fld="16" baseField="0" baseItem="0"/>
    <dataField name="Sum of ReefOutsideMPA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4:W70" firstHeaderRow="0" firstDataRow="1" firstDataCol="1" rowPageCount="2" colPageCount="1"/>
  <pivotFields count="19">
    <pivotField axis="axisRow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4"/>
        <item x="2"/>
        <item h="1" x="1"/>
        <item h="1" x="0"/>
        <item h="1" x="3"/>
        <item t="default"/>
      </items>
    </pivotField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  <pivotField dataField="1" numFmtId="10" showAll="0"/>
    <pivotField dataField="1" showAll="0"/>
    <pivotField dataField="1" showAll="0"/>
    <pivotField numFmtId="10" showAll="0"/>
  </pivotFields>
  <rowFields count="1">
    <field x="0"/>
  </rowFields>
  <rowItems count="66">
    <i>
      <x v="1"/>
    </i>
    <i>
      <x v="3"/>
    </i>
    <i>
      <x v="6"/>
    </i>
    <i>
      <x v="7"/>
    </i>
    <i>
      <x v="8"/>
    </i>
    <i>
      <x v="12"/>
    </i>
    <i>
      <x v="13"/>
    </i>
    <i>
      <x v="14"/>
    </i>
    <i>
      <x v="16"/>
    </i>
    <i>
      <x v="17"/>
    </i>
    <i>
      <x v="18"/>
    </i>
    <i>
      <x v="20"/>
    </i>
    <i>
      <x v="21"/>
    </i>
    <i>
      <x v="22"/>
    </i>
    <i>
      <x v="29"/>
    </i>
    <i>
      <x v="30"/>
    </i>
    <i>
      <x v="31"/>
    </i>
    <i>
      <x v="34"/>
    </i>
    <i>
      <x v="36"/>
    </i>
    <i>
      <x v="41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3"/>
    </i>
    <i>
      <x v="58"/>
    </i>
    <i>
      <x v="60"/>
    </i>
    <i>
      <x v="63"/>
    </i>
    <i>
      <x v="65"/>
    </i>
    <i>
      <x v="66"/>
    </i>
    <i>
      <x v="70"/>
    </i>
    <i>
      <x v="71"/>
    </i>
    <i>
      <x v="72"/>
    </i>
    <i>
      <x v="75"/>
    </i>
    <i>
      <x v="77"/>
    </i>
    <i>
      <x v="78"/>
    </i>
    <i>
      <x v="79"/>
    </i>
    <i>
      <x v="87"/>
    </i>
    <i>
      <x v="88"/>
    </i>
    <i>
      <x v="92"/>
    </i>
    <i>
      <x v="93"/>
    </i>
    <i>
      <x v="94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1"/>
    </i>
    <i>
      <x v="115"/>
    </i>
    <i>
      <x v="116"/>
    </i>
    <i>
      <x v="118"/>
    </i>
    <i>
      <x v="121"/>
    </i>
    <i>
      <x v="122"/>
    </i>
    <i>
      <x v="124"/>
    </i>
    <i>
      <x v="127"/>
    </i>
    <i>
      <x v="1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8" hier="-1"/>
    <pageField fld="12" hier="-1"/>
  </pageFields>
  <dataFields count="5">
    <dataField name="Sum of Reef_Inside3nm" fld="13" baseField="0" baseItem="0"/>
    <dataField name="Sum of Reef_Outside3nm" fld="14" baseField="0" baseItem="0"/>
    <dataField name="Sum of PCTreef_Inside3nm" fld="15" baseField="0" baseItem="0"/>
    <dataField name="Sum of ReefInsideMPAs" fld="16" baseField="0" baseItem="0"/>
    <dataField name="Sum of ReefOutsideMPA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N14" firstHeaderRow="0" firstDataRow="1" firstDataCol="1" rowPageCount="2" colPageCount="1"/>
  <pivotFields count="19">
    <pivotField axis="axisRow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4"/>
        <item h="1" x="2"/>
        <item h="1" x="1"/>
        <item h="1" x="0"/>
        <item h="1" x="3"/>
        <item t="default"/>
      </items>
    </pivotField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  <pivotField dataField="1" numFmtId="10" showAll="0"/>
    <pivotField dataField="1" showAll="0"/>
    <pivotField dataField="1" showAll="0"/>
    <pivotField numFmtId="10" showAll="0"/>
  </pivotFields>
  <rowFields count="1">
    <field x="0"/>
  </rowFields>
  <rowItems count="10">
    <i>
      <x v="38"/>
    </i>
    <i>
      <x v="39"/>
    </i>
    <i>
      <x v="57"/>
    </i>
    <i>
      <x v="74"/>
    </i>
    <i>
      <x v="76"/>
    </i>
    <i>
      <x v="84"/>
    </i>
    <i>
      <x v="85"/>
    </i>
    <i>
      <x v="90"/>
    </i>
    <i>
      <x v="1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8" hier="-1"/>
    <pageField fld="12" hier="-1"/>
  </pageFields>
  <dataFields count="5">
    <dataField name="Sum of Reef_Inside3nm" fld="13" baseField="0" baseItem="0"/>
    <dataField name="Sum of Reef_Outside3nm" fld="14" baseField="0" baseItem="0"/>
    <dataField name="Sum of PCTreef_Inside3nm" fld="15" baseField="0" baseItem="0"/>
    <dataField name="Sum of ReefInsideMPAs" fld="16" baseField="0" baseItem="0"/>
    <dataField name="Sum of ReefOutsideMPA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4" firstHeaderRow="0" firstDataRow="1" firstDataCol="1" rowPageCount="2" colPageCount="1"/>
  <pivotFields count="19">
    <pivotField axis="axisRow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4"/>
        <item h="1" x="2"/>
        <item h="1" x="1"/>
        <item h="1" x="0"/>
        <item x="3"/>
        <item t="default"/>
      </items>
    </pivotField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  <pivotField dataField="1" numFmtId="10" showAll="0"/>
    <pivotField dataField="1" showAll="0"/>
    <pivotField dataField="1" showAll="0"/>
    <pivotField numFmtId="10" showAll="0"/>
  </pivotFields>
  <rowFields count="1">
    <field x="0"/>
  </rowFields>
  <rowItems count="10">
    <i>
      <x v="4"/>
    </i>
    <i>
      <x v="9"/>
    </i>
    <i>
      <x v="23"/>
    </i>
    <i>
      <x v="35"/>
    </i>
    <i>
      <x v="62"/>
    </i>
    <i>
      <x v="86"/>
    </i>
    <i>
      <x v="89"/>
    </i>
    <i>
      <x v="91"/>
    </i>
    <i>
      <x v="9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8" hier="-1"/>
    <pageField fld="12" hier="-1"/>
  </pageFields>
  <dataFields count="5">
    <dataField name="Sum of Reef_Inside3nm" fld="13" baseField="0" baseItem="0"/>
    <dataField name="Sum of Reef_Outside3nm" fld="14" baseField="0" baseItem="0"/>
    <dataField name="Sum of PCTreef_Inside3nm" fld="15" baseField="0" baseItem="0"/>
    <dataField name="Sum of ReefInsideMPAs" fld="16" baseField="0" baseItem="0"/>
    <dataField name="Sum of ReefOutsideMPA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R4:AW14" firstHeaderRow="0" firstDataRow="1" firstDataCol="1" rowPageCount="2" colPageCount="1"/>
  <pivotFields count="19">
    <pivotField axis="axisRow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4"/>
        <item h="1" x="2"/>
        <item h="1" x="1"/>
        <item h="1" x="0"/>
        <item x="3"/>
        <item t="default"/>
      </items>
    </pivotField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  <pivotField dataField="1" numFmtId="10" showAll="0"/>
    <pivotField dataField="1" showAll="0"/>
    <pivotField dataField="1" showAll="0"/>
    <pivotField numFmtId="10" showAll="0"/>
  </pivotFields>
  <rowFields count="1">
    <field x="0"/>
  </rowFields>
  <rowItems count="10">
    <i>
      <x v="4"/>
    </i>
    <i>
      <x v="9"/>
    </i>
    <i>
      <x v="23"/>
    </i>
    <i>
      <x v="35"/>
    </i>
    <i>
      <x v="62"/>
    </i>
    <i>
      <x v="86"/>
    </i>
    <i>
      <x v="89"/>
    </i>
    <i>
      <x v="91"/>
    </i>
    <i>
      <x v="9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8" hier="-1"/>
    <pageField fld="12" hier="-1"/>
  </pageFields>
  <dataFields count="5">
    <dataField name="Sum of Reef_Inside3nm" fld="13" baseField="0" baseItem="0"/>
    <dataField name="Sum of Reef_Outside3nm" fld="14" baseField="0" baseItem="0"/>
    <dataField name="Sum of PCTreef_Inside3nm" fld="15" baseField="0" baseItem="0"/>
    <dataField name="Sum of ReefInsideMPAs" fld="16" baseField="0" baseItem="0"/>
    <dataField name="Sum of ReefOutsideMPA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3C9A7C-071B-4A15-9E7E-5DC9DB1EAC7B}" autoFormatId="16" applyNumberFormats="0" applyBorderFormats="0" applyFontFormats="0" applyPatternFormats="0" applyAlignmentFormats="0" applyWidthHeightFormats="0">
  <queryTableRefresh nextId="20">
    <queryTableFields count="19">
      <queryTableField id="1" name="FID" tableColumnId="1"/>
      <queryTableField id="2" name="ReefName" tableColumnId="2"/>
      <queryTableField id="3" name="SuperReef" tableColumnId="3"/>
      <queryTableField id="4" name="Id" tableColumnId="4"/>
      <queryTableField id="5" name="Area" tableColumnId="5"/>
      <queryTableField id="6" name="ReefIDORIG" tableColumnId="6"/>
      <queryTableField id="7" name="ReefID" tableColumnId="7"/>
      <queryTableField id="8" name="N_of_40_10" tableColumnId="8"/>
      <queryTableField id="9" name="CDFWRegion" tableColumnId="9"/>
      <queryTableField id="10" name="Lat_Center" tableColumnId="10"/>
      <queryTableField id="11" name="Long_Cente" tableColumnId="11"/>
      <queryTableField id="12" name="Depth_avg" tableColumnId="12"/>
      <queryTableField id="13" name="Depth_min" tableColumnId="13"/>
      <queryTableField id="14" name="Depth_max" tableColumnId="14"/>
      <queryTableField id="15" name="Use90m" tableColumnId="15"/>
      <queryTableField id="16" name="90DepthAvg" tableColumnId="16"/>
      <queryTableField id="17" name="Cnty_Major" tableColumnId="17"/>
      <queryTableField id="18" name="Area_270ft" tableColumnId="18"/>
      <queryTableField id="19" name="VMRLDebRe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5301D-1BE5-4FEC-94BA-FA8242394F68}" name="SuperReefs" displayName="SuperReefs" ref="A1:S130" tableType="queryTable" totalsRowShown="0">
  <sortState xmlns:xlrd2="http://schemas.microsoft.com/office/spreadsheetml/2017/richdata2" ref="A2:S130">
    <sortCondition ref="F2:F130"/>
  </sortState>
  <tableColumns count="19">
    <tableColumn id="1" xr3:uid="{AD0FE64E-1184-4590-80D3-F97EE474F124}" uniqueName="1" name="FID" queryTableFieldId="1"/>
    <tableColumn id="2" xr3:uid="{FFB1D4AC-EB37-48FD-BFBC-3CB9FFD0FEC3}" uniqueName="2" name="ReefName" queryTableFieldId="2" dataDxfId="4"/>
    <tableColumn id="3" xr3:uid="{46F897E1-9AFF-47F4-A7AB-F4B7CB82E523}" uniqueName="3" name="SuperReef" queryTableFieldId="3" dataDxfId="3"/>
    <tableColumn id="4" xr3:uid="{9A3536FD-01C7-4891-900E-A83155DA32A9}" uniqueName="4" name="Id" queryTableFieldId="4"/>
    <tableColumn id="5" xr3:uid="{C1CB482F-9AFC-45FF-BE13-78E53FC2D380}" uniqueName="5" name="Area" queryTableFieldId="5"/>
    <tableColumn id="6" xr3:uid="{648BCAB3-5B19-47BA-B7C6-BCE22CD956DC}" uniqueName="6" name="ReefIDORIG" queryTableFieldId="6"/>
    <tableColumn id="7" xr3:uid="{4C273CC2-6623-471B-A25B-50BEB32C0861}" uniqueName="7" name="ReefID" queryTableFieldId="7"/>
    <tableColumn id="8" xr3:uid="{9E720750-3DDF-4D70-8C40-9F097F02DBA3}" uniqueName="8" name="N_of_40_10" queryTableFieldId="8" dataDxfId="2"/>
    <tableColumn id="9" xr3:uid="{126DF2B8-350E-4EB3-8FDA-06B37A5CEAE1}" uniqueName="9" name="CDFWRegion" queryTableFieldId="9"/>
    <tableColumn id="10" xr3:uid="{0B1F0DBD-EA40-4C03-98DF-E7E5996DABB5}" uniqueName="10" name="Lat_Center" queryTableFieldId="10"/>
    <tableColumn id="11" xr3:uid="{21D3C087-237D-4E5C-9365-A41BBA6F00DC}" uniqueName="11" name="Long_Cente" queryTableFieldId="11"/>
    <tableColumn id="12" xr3:uid="{BE02718D-651D-4C15-80AA-832D417C5ABB}" uniqueName="12" name="Depth_avg" queryTableFieldId="12"/>
    <tableColumn id="13" xr3:uid="{18CB36E6-4ED7-4F49-B114-ED0F32084360}" uniqueName="13" name="Depth_min" queryTableFieldId="13"/>
    <tableColumn id="14" xr3:uid="{3C79754D-1FF9-41FF-AE41-E6696D15D06B}" uniqueName="14" name="Depth_max" queryTableFieldId="14"/>
    <tableColumn id="15" xr3:uid="{971E5DEC-47F8-4B03-97A5-29C1C143342B}" uniqueName="15" name="Use90m" queryTableFieldId="15"/>
    <tableColumn id="16" xr3:uid="{378AA62D-A4D5-45B0-ADAA-F51E62BD4FA3}" uniqueName="16" name="90DepthAvg" queryTableFieldId="16"/>
    <tableColumn id="17" xr3:uid="{16DBDA46-60DF-4FB2-BA3F-6C947C517418}" uniqueName="17" name="Cnty_Major" queryTableFieldId="17" dataDxfId="1"/>
    <tableColumn id="18" xr3:uid="{EC7988AA-12FD-4DDC-9F6B-342444969D02}" uniqueName="18" name="Area_270ft" queryTableFieldId="18"/>
    <tableColumn id="19" xr3:uid="{BC436EB3-603D-49D1-A373-4C826EA8484C}" uniqueName="19" name="VMRLDebRe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pivotTable" Target="../pivotTables/pivotTable6.xml"/><Relationship Id="rId7" Type="http://schemas.openxmlformats.org/officeDocument/2006/relationships/vmlDrawing" Target="../drawings/vmlDrawing4.v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opLeftCell="G1" workbookViewId="0">
      <pane ySplit="2" topLeftCell="A3" activePane="bottomLeft" state="frozen"/>
      <selection pane="bottomLeft" activeCell="O4" sqref="M4:O4"/>
    </sheetView>
  </sheetViews>
  <sheetFormatPr defaultRowHeight="14.5" x14ac:dyDescent="0.35"/>
  <cols>
    <col min="1" max="1" width="38" bestFit="1" customWidth="1"/>
    <col min="2" max="2" width="12.6328125" bestFit="1" customWidth="1"/>
    <col min="3" max="3" width="10" bestFit="1" customWidth="1"/>
    <col min="5" max="5" width="11.26953125" bestFit="1" customWidth="1"/>
    <col min="6" max="6" width="7" bestFit="1" customWidth="1"/>
    <col min="7" max="7" width="14.1796875" bestFit="1" customWidth="1"/>
    <col min="8" max="8" width="10.1796875" customWidth="1"/>
    <col min="9" max="9" width="12.54296875" bestFit="1" customWidth="1"/>
    <col min="10" max="10" width="9.81640625" bestFit="1" customWidth="1"/>
    <col min="11" max="11" width="14.81640625" bestFit="1" customWidth="1"/>
    <col min="12" max="12" width="15.6328125" bestFit="1" customWidth="1"/>
    <col min="13" max="13" width="15.6328125" style="2" customWidth="1"/>
    <col min="14" max="15" width="15.6328125" customWidth="1"/>
    <col min="16" max="16" width="15.54296875" bestFit="1" customWidth="1"/>
    <col min="17" max="17" width="16.54296875" style="5" bestFit="1" customWidth="1"/>
    <col min="18" max="18" width="13.26953125" customWidth="1"/>
    <col min="19" max="19" width="14.6328125" style="13" bestFit="1" customWidth="1"/>
    <col min="20" max="21" width="9.1796875" style="14"/>
  </cols>
  <sheetData>
    <row r="1" spans="1:21" x14ac:dyDescent="0.35">
      <c r="A1" s="1" t="s">
        <v>0</v>
      </c>
      <c r="M1" s="10" t="s">
        <v>175</v>
      </c>
      <c r="N1" s="11"/>
      <c r="O1" s="11"/>
      <c r="P1" s="11"/>
      <c r="Q1" s="12"/>
      <c r="R1" s="11"/>
    </row>
    <row r="2" spans="1:21" s="1" customForma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3" t="s">
        <v>171</v>
      </c>
      <c r="N2" s="1" t="s">
        <v>172</v>
      </c>
      <c r="O2" s="1" t="s">
        <v>173</v>
      </c>
      <c r="P2" s="1" t="s">
        <v>176</v>
      </c>
      <c r="Q2" s="4" t="s">
        <v>177</v>
      </c>
      <c r="R2" s="1" t="s">
        <v>174</v>
      </c>
      <c r="S2" s="15"/>
      <c r="T2" s="16"/>
      <c r="U2" s="16"/>
    </row>
    <row r="3" spans="1:21" x14ac:dyDescent="0.35">
      <c r="A3" t="s">
        <v>13</v>
      </c>
      <c r="B3">
        <v>0</v>
      </c>
      <c r="C3">
        <v>1.6581429999999999</v>
      </c>
      <c r="D3">
        <v>1.6581429999999999</v>
      </c>
      <c r="E3">
        <v>0</v>
      </c>
      <c r="F3">
        <v>0</v>
      </c>
      <c r="G3">
        <v>10</v>
      </c>
      <c r="H3" t="s">
        <v>13</v>
      </c>
      <c r="I3">
        <v>5</v>
      </c>
      <c r="J3">
        <v>6</v>
      </c>
      <c r="K3" t="s">
        <v>14</v>
      </c>
      <c r="L3">
        <v>1.6581434342900001</v>
      </c>
      <c r="M3" s="2">
        <v>1.6581434342900001</v>
      </c>
      <c r="O3" s="9">
        <f>M3/(M3+N3)</f>
        <v>1</v>
      </c>
      <c r="Q3" s="5">
        <v>1.6581434342900001</v>
      </c>
      <c r="R3" s="9">
        <f>P3/M3</f>
        <v>0</v>
      </c>
    </row>
    <row r="4" spans="1:21" x14ac:dyDescent="0.35">
      <c r="A4" t="s">
        <v>15</v>
      </c>
      <c r="B4">
        <v>1</v>
      </c>
      <c r="C4">
        <v>16.022357</v>
      </c>
      <c r="D4">
        <v>16.022357</v>
      </c>
      <c r="E4">
        <v>1</v>
      </c>
      <c r="F4">
        <v>1</v>
      </c>
      <c r="G4">
        <v>5</v>
      </c>
      <c r="H4" t="s">
        <v>15</v>
      </c>
      <c r="I4">
        <v>3</v>
      </c>
      <c r="J4">
        <v>4</v>
      </c>
      <c r="K4" t="s">
        <v>16</v>
      </c>
      <c r="L4">
        <v>16.022357153000002</v>
      </c>
      <c r="M4" s="2">
        <v>16.022357157929999</v>
      </c>
      <c r="O4" s="9">
        <f t="shared" ref="O4:O67" si="0">M4/(M4+N4)</f>
        <v>1</v>
      </c>
      <c r="P4" s="6">
        <v>10.1316491299</v>
      </c>
      <c r="Q4" s="5">
        <v>5.8907080280299997</v>
      </c>
      <c r="R4" s="9">
        <f t="shared" ref="R4:R67" si="1">P4/M4</f>
        <v>0.63234448152876854</v>
      </c>
      <c r="T4" s="17"/>
    </row>
    <row r="5" spans="1:21" x14ac:dyDescent="0.35">
      <c r="A5" t="s">
        <v>17</v>
      </c>
      <c r="B5">
        <v>2</v>
      </c>
      <c r="C5">
        <v>0.79186900000000005</v>
      </c>
      <c r="D5">
        <v>0.79186900000000005</v>
      </c>
      <c r="E5">
        <v>2</v>
      </c>
      <c r="F5">
        <v>2</v>
      </c>
      <c r="G5">
        <v>7</v>
      </c>
      <c r="H5" t="s">
        <v>17</v>
      </c>
      <c r="I5">
        <v>4</v>
      </c>
      <c r="J5">
        <v>5</v>
      </c>
      <c r="K5" t="s">
        <v>18</v>
      </c>
      <c r="L5">
        <v>0.79186894705699995</v>
      </c>
      <c r="M5" s="2">
        <v>0.79186894961601006</v>
      </c>
      <c r="O5" s="9">
        <f t="shared" si="0"/>
        <v>1</v>
      </c>
      <c r="P5" s="6">
        <v>1.25506323901E-3</v>
      </c>
      <c r="Q5" s="5">
        <v>0.79061388637700003</v>
      </c>
      <c r="R5" s="9">
        <f t="shared" si="1"/>
        <v>1.5849380628178442E-3</v>
      </c>
      <c r="T5" s="17"/>
    </row>
    <row r="6" spans="1:21" x14ac:dyDescent="0.35">
      <c r="A6" t="s">
        <v>19</v>
      </c>
      <c r="B6" t="s">
        <v>20</v>
      </c>
      <c r="C6">
        <v>5.0464520000000004</v>
      </c>
      <c r="D6">
        <v>5.0464520000000004</v>
      </c>
      <c r="E6">
        <v>3</v>
      </c>
      <c r="F6">
        <v>134</v>
      </c>
      <c r="G6">
        <v>4</v>
      </c>
      <c r="H6" t="s">
        <v>21</v>
      </c>
      <c r="I6">
        <v>3</v>
      </c>
      <c r="J6">
        <v>3</v>
      </c>
      <c r="K6" t="s">
        <v>22</v>
      </c>
      <c r="L6">
        <v>5.0464524751699997</v>
      </c>
      <c r="M6" s="2">
        <v>5.0464524787</v>
      </c>
      <c r="O6" s="9">
        <f t="shared" si="0"/>
        <v>1</v>
      </c>
      <c r="Q6" s="5">
        <v>5.0464524787</v>
      </c>
      <c r="R6" s="9">
        <f t="shared" si="1"/>
        <v>0</v>
      </c>
    </row>
    <row r="7" spans="1:21" x14ac:dyDescent="0.35">
      <c r="A7" t="s">
        <v>23</v>
      </c>
      <c r="B7">
        <v>4</v>
      </c>
      <c r="C7">
        <v>1.355755</v>
      </c>
      <c r="D7">
        <v>1.355755</v>
      </c>
      <c r="E7">
        <v>4</v>
      </c>
      <c r="F7">
        <v>4</v>
      </c>
      <c r="G7">
        <v>10</v>
      </c>
      <c r="H7" t="s">
        <v>23</v>
      </c>
      <c r="I7">
        <v>5</v>
      </c>
      <c r="J7">
        <v>6</v>
      </c>
      <c r="K7" t="s">
        <v>24</v>
      </c>
      <c r="L7">
        <v>1.3557552499100001</v>
      </c>
      <c r="M7" s="2">
        <v>1.355755249909</v>
      </c>
      <c r="O7" s="9">
        <f t="shared" si="0"/>
        <v>1</v>
      </c>
      <c r="P7" s="6">
        <v>0.91429827804300001</v>
      </c>
      <c r="Q7" s="5">
        <v>0.44145697186600003</v>
      </c>
      <c r="R7" s="9">
        <f t="shared" si="1"/>
        <v>0.67438298918950812</v>
      </c>
      <c r="T7" s="17"/>
    </row>
    <row r="8" spans="1:21" x14ac:dyDescent="0.35">
      <c r="A8" t="s">
        <v>25</v>
      </c>
      <c r="B8">
        <v>5</v>
      </c>
      <c r="C8">
        <v>63.158949999999997</v>
      </c>
      <c r="D8">
        <v>40.096080000000001</v>
      </c>
      <c r="E8">
        <v>5</v>
      </c>
      <c r="F8">
        <v>5</v>
      </c>
      <c r="G8">
        <v>5</v>
      </c>
      <c r="H8" t="s">
        <v>25</v>
      </c>
      <c r="I8">
        <v>4</v>
      </c>
      <c r="J8">
        <v>4</v>
      </c>
      <c r="K8" t="s">
        <v>16</v>
      </c>
      <c r="L8">
        <v>63.1589501013</v>
      </c>
      <c r="M8" s="2">
        <v>0</v>
      </c>
      <c r="N8">
        <v>63.158949999999997</v>
      </c>
      <c r="O8" s="9">
        <f t="shared" si="0"/>
        <v>0</v>
      </c>
      <c r="R8" s="9">
        <v>0</v>
      </c>
    </row>
    <row r="9" spans="1:21" x14ac:dyDescent="0.35">
      <c r="A9" t="s">
        <v>26</v>
      </c>
      <c r="B9">
        <v>6</v>
      </c>
      <c r="C9">
        <v>14.71143</v>
      </c>
      <c r="D9">
        <v>14.71143</v>
      </c>
      <c r="E9">
        <v>6</v>
      </c>
      <c r="F9">
        <v>6</v>
      </c>
      <c r="G9">
        <v>4</v>
      </c>
      <c r="H9" t="s">
        <v>26</v>
      </c>
      <c r="I9">
        <v>3</v>
      </c>
      <c r="J9">
        <v>3</v>
      </c>
      <c r="K9" t="s">
        <v>22</v>
      </c>
      <c r="L9">
        <v>14.7114297209</v>
      </c>
      <c r="M9" s="2">
        <v>14.708983228744</v>
      </c>
      <c r="N9" s="7">
        <v>2.4467712560003463E-3</v>
      </c>
      <c r="O9" s="9">
        <f t="shared" si="0"/>
        <v>0.99983368229628256</v>
      </c>
      <c r="P9" s="6">
        <v>14.2695069492</v>
      </c>
      <c r="Q9" s="5">
        <v>0.43947627954399998</v>
      </c>
      <c r="R9" s="9">
        <f t="shared" si="1"/>
        <v>0.97012191307110995</v>
      </c>
      <c r="T9" s="17"/>
    </row>
    <row r="10" spans="1:21" x14ac:dyDescent="0.35">
      <c r="A10" t="s">
        <v>27</v>
      </c>
      <c r="B10" t="s">
        <v>28</v>
      </c>
      <c r="C10">
        <v>3.1651829999999999</v>
      </c>
      <c r="D10">
        <v>3.1651829999999999</v>
      </c>
      <c r="E10">
        <v>7</v>
      </c>
      <c r="F10">
        <v>139</v>
      </c>
      <c r="G10">
        <v>4</v>
      </c>
      <c r="H10" t="s">
        <v>29</v>
      </c>
      <c r="I10">
        <v>3</v>
      </c>
      <c r="J10">
        <v>3</v>
      </c>
      <c r="K10" t="s">
        <v>22</v>
      </c>
      <c r="L10">
        <v>3.1651829302399999</v>
      </c>
      <c r="M10" s="2">
        <v>3.1651829574699999</v>
      </c>
      <c r="N10" s="7"/>
      <c r="O10" s="9">
        <f t="shared" si="0"/>
        <v>1</v>
      </c>
      <c r="Q10" s="5">
        <v>3.1651829574699999</v>
      </c>
      <c r="R10" s="9">
        <f t="shared" si="1"/>
        <v>0</v>
      </c>
    </row>
    <row r="11" spans="1:21" x14ac:dyDescent="0.35">
      <c r="A11" t="s">
        <v>30</v>
      </c>
      <c r="B11">
        <v>8</v>
      </c>
      <c r="C11">
        <v>0.88645700000000005</v>
      </c>
      <c r="D11">
        <v>0.88645700000000005</v>
      </c>
      <c r="E11">
        <v>8</v>
      </c>
      <c r="F11">
        <v>8</v>
      </c>
      <c r="G11">
        <v>3</v>
      </c>
      <c r="H11" t="s">
        <v>30</v>
      </c>
      <c r="I11">
        <v>3</v>
      </c>
      <c r="J11">
        <v>2</v>
      </c>
      <c r="K11" t="s">
        <v>22</v>
      </c>
      <c r="L11">
        <v>0.88645738800999996</v>
      </c>
      <c r="M11" s="2">
        <v>0.88645739781199995</v>
      </c>
      <c r="N11" s="7"/>
      <c r="O11" s="9">
        <f t="shared" si="0"/>
        <v>1</v>
      </c>
      <c r="Q11" s="5">
        <v>0.88645739781199995</v>
      </c>
      <c r="R11" s="9">
        <f t="shared" si="1"/>
        <v>0</v>
      </c>
    </row>
    <row r="12" spans="1:21" x14ac:dyDescent="0.35">
      <c r="A12" t="s">
        <v>31</v>
      </c>
      <c r="B12">
        <v>9</v>
      </c>
      <c r="C12">
        <v>78.648115000000004</v>
      </c>
      <c r="D12">
        <v>77.466880000000003</v>
      </c>
      <c r="E12">
        <v>9</v>
      </c>
      <c r="F12">
        <v>9</v>
      </c>
      <c r="G12">
        <v>11</v>
      </c>
      <c r="H12" t="s">
        <v>31</v>
      </c>
      <c r="I12">
        <v>6</v>
      </c>
      <c r="J12">
        <v>7</v>
      </c>
      <c r="K12" t="s">
        <v>24</v>
      </c>
      <c r="L12">
        <v>78.648114976499997</v>
      </c>
      <c r="M12" s="2">
        <v>66.915993096699992</v>
      </c>
      <c r="N12" s="7">
        <v>10.550886903300011</v>
      </c>
      <c r="O12" s="9">
        <f t="shared" si="0"/>
        <v>0.86380131866289167</v>
      </c>
      <c r="P12" s="6">
        <v>13.613867004899999</v>
      </c>
      <c r="Q12" s="5">
        <v>53.302126091799998</v>
      </c>
      <c r="R12" s="9">
        <f t="shared" si="1"/>
        <v>0.20344713385971366</v>
      </c>
      <c r="T12" s="17"/>
    </row>
    <row r="13" spans="1:21" x14ac:dyDescent="0.35">
      <c r="A13" t="s">
        <v>32</v>
      </c>
      <c r="B13">
        <v>10</v>
      </c>
      <c r="C13">
        <v>30.339255999999999</v>
      </c>
      <c r="D13">
        <v>30.339255999999999</v>
      </c>
      <c r="E13">
        <v>10</v>
      </c>
      <c r="F13">
        <v>10</v>
      </c>
      <c r="G13">
        <v>8</v>
      </c>
      <c r="H13" t="s">
        <v>32</v>
      </c>
      <c r="I13">
        <v>4</v>
      </c>
      <c r="J13">
        <v>5</v>
      </c>
      <c r="K13" t="s">
        <v>18</v>
      </c>
      <c r="L13">
        <v>30.339256348599999</v>
      </c>
      <c r="M13" s="2">
        <v>30.333122720889996</v>
      </c>
      <c r="N13" s="7">
        <v>6.1332791100028317E-3</v>
      </c>
      <c r="O13" s="9">
        <f t="shared" si="0"/>
        <v>0.99979784345700495</v>
      </c>
      <c r="P13" s="6">
        <v>22.019215701899999</v>
      </c>
      <c r="Q13" s="5">
        <v>8.3139070189899993</v>
      </c>
      <c r="R13" s="9">
        <f t="shared" si="1"/>
        <v>0.72591325016252528</v>
      </c>
      <c r="T13" s="17"/>
    </row>
    <row r="14" spans="1:21" x14ac:dyDescent="0.35">
      <c r="A14" t="s">
        <v>33</v>
      </c>
      <c r="B14">
        <v>11</v>
      </c>
      <c r="C14">
        <v>33.713000000000001</v>
      </c>
      <c r="D14">
        <v>33.713000000000001</v>
      </c>
      <c r="E14">
        <v>11</v>
      </c>
      <c r="F14">
        <v>11</v>
      </c>
      <c r="G14">
        <v>7</v>
      </c>
      <c r="H14" t="s">
        <v>33</v>
      </c>
      <c r="I14">
        <v>4</v>
      </c>
      <c r="J14">
        <v>5</v>
      </c>
      <c r="K14" t="s">
        <v>18</v>
      </c>
      <c r="L14">
        <v>33.712999944099998</v>
      </c>
      <c r="M14" s="2">
        <v>33.712999970002564</v>
      </c>
      <c r="N14" s="7"/>
      <c r="O14" s="9">
        <f t="shared" si="0"/>
        <v>1</v>
      </c>
      <c r="P14" s="6">
        <v>5.4577212025599996E-3</v>
      </c>
      <c r="Q14" s="5">
        <v>33.707542248800003</v>
      </c>
      <c r="R14" s="9">
        <f t="shared" si="1"/>
        <v>1.6188773492172801E-4</v>
      </c>
      <c r="T14" s="17"/>
    </row>
    <row r="15" spans="1:21" x14ac:dyDescent="0.35">
      <c r="A15" t="s">
        <v>34</v>
      </c>
      <c r="B15" t="s">
        <v>35</v>
      </c>
      <c r="C15">
        <v>0.95279700000000001</v>
      </c>
      <c r="D15">
        <v>0.95279700000000001</v>
      </c>
      <c r="E15">
        <v>12</v>
      </c>
      <c r="F15">
        <v>130</v>
      </c>
      <c r="G15">
        <v>3</v>
      </c>
      <c r="H15" t="s">
        <v>36</v>
      </c>
      <c r="I15">
        <v>3</v>
      </c>
      <c r="J15">
        <v>2</v>
      </c>
      <c r="K15" t="s">
        <v>37</v>
      </c>
      <c r="L15">
        <v>0.95279655580199996</v>
      </c>
      <c r="M15" s="2">
        <v>0.93076731033399995</v>
      </c>
      <c r="N15" s="7">
        <v>2.2029689666000052E-2</v>
      </c>
      <c r="O15" s="9">
        <f t="shared" si="0"/>
        <v>0.97687892629174944</v>
      </c>
      <c r="Q15" s="5">
        <v>0.93076731033399995</v>
      </c>
      <c r="R15" s="9">
        <f t="shared" si="1"/>
        <v>0</v>
      </c>
    </row>
    <row r="16" spans="1:21" x14ac:dyDescent="0.35">
      <c r="A16" t="s">
        <v>38</v>
      </c>
      <c r="B16" t="s">
        <v>20</v>
      </c>
      <c r="C16">
        <v>4.8005509999999996</v>
      </c>
      <c r="D16">
        <v>4.8005509999999996</v>
      </c>
      <c r="E16">
        <v>13</v>
      </c>
      <c r="F16">
        <v>134</v>
      </c>
      <c r="G16">
        <v>4</v>
      </c>
      <c r="H16" t="s">
        <v>21</v>
      </c>
      <c r="I16">
        <v>3</v>
      </c>
      <c r="J16">
        <v>3</v>
      </c>
      <c r="K16" t="s">
        <v>22</v>
      </c>
      <c r="L16">
        <v>5.0464524751699997</v>
      </c>
      <c r="M16" s="2">
        <v>4.8005510012600006</v>
      </c>
      <c r="N16" s="7"/>
      <c r="O16" s="9">
        <f t="shared" si="0"/>
        <v>1</v>
      </c>
      <c r="P16" s="6">
        <v>1.23030336295</v>
      </c>
      <c r="Q16" s="5">
        <v>3.5702476383100001</v>
      </c>
      <c r="R16" s="9">
        <f t="shared" si="1"/>
        <v>0.25628378130491319</v>
      </c>
      <c r="T16" s="17"/>
    </row>
    <row r="17" spans="1:20" x14ac:dyDescent="0.35">
      <c r="A17" t="s">
        <v>39</v>
      </c>
      <c r="B17">
        <v>14</v>
      </c>
      <c r="C17">
        <v>2.414209</v>
      </c>
      <c r="D17">
        <v>2.414209</v>
      </c>
      <c r="E17">
        <v>14</v>
      </c>
      <c r="F17">
        <v>14</v>
      </c>
      <c r="G17">
        <v>4</v>
      </c>
      <c r="H17" t="s">
        <v>39</v>
      </c>
      <c r="I17">
        <v>3</v>
      </c>
      <c r="J17">
        <v>3</v>
      </c>
      <c r="K17" t="s">
        <v>22</v>
      </c>
      <c r="L17">
        <v>2.4142090558399998</v>
      </c>
      <c r="M17" s="2">
        <v>2.41420904249</v>
      </c>
      <c r="N17" s="7"/>
      <c r="O17" s="9">
        <f t="shared" si="0"/>
        <v>1</v>
      </c>
      <c r="Q17" s="5">
        <v>2.41420904249</v>
      </c>
      <c r="R17" s="9">
        <f t="shared" si="1"/>
        <v>0</v>
      </c>
    </row>
    <row r="18" spans="1:20" x14ac:dyDescent="0.35">
      <c r="A18" t="s">
        <v>40</v>
      </c>
      <c r="B18">
        <v>15</v>
      </c>
      <c r="C18">
        <v>0.131383</v>
      </c>
      <c r="D18">
        <v>0.131383</v>
      </c>
      <c r="E18">
        <v>15</v>
      </c>
      <c r="F18">
        <v>15</v>
      </c>
      <c r="G18">
        <v>9</v>
      </c>
      <c r="H18" t="s">
        <v>40</v>
      </c>
      <c r="I18">
        <v>5</v>
      </c>
      <c r="J18">
        <v>6</v>
      </c>
      <c r="K18" t="s">
        <v>14</v>
      </c>
      <c r="L18">
        <v>0.13138254874399999</v>
      </c>
      <c r="M18" s="2">
        <v>0.130456416075</v>
      </c>
      <c r="N18" s="7"/>
      <c r="O18" s="9">
        <f t="shared" si="0"/>
        <v>1</v>
      </c>
      <c r="Q18" s="5">
        <v>0.130456416075</v>
      </c>
      <c r="R18" s="9">
        <f t="shared" si="1"/>
        <v>0</v>
      </c>
    </row>
    <row r="19" spans="1:20" x14ac:dyDescent="0.35">
      <c r="A19" t="s">
        <v>41</v>
      </c>
      <c r="B19" t="s">
        <v>42</v>
      </c>
      <c r="C19">
        <v>0.56296500000000005</v>
      </c>
      <c r="D19">
        <v>0.56296500000000005</v>
      </c>
      <c r="E19">
        <v>16</v>
      </c>
      <c r="F19">
        <v>131</v>
      </c>
      <c r="G19">
        <v>3</v>
      </c>
      <c r="H19" t="s">
        <v>43</v>
      </c>
      <c r="I19">
        <v>3</v>
      </c>
      <c r="J19">
        <v>2</v>
      </c>
      <c r="K19" t="s">
        <v>37</v>
      </c>
      <c r="L19">
        <v>0.56296511649299996</v>
      </c>
      <c r="M19" s="2">
        <v>0.49651254955399998</v>
      </c>
      <c r="N19" s="7">
        <v>6.6452450446000066E-2</v>
      </c>
      <c r="O19" s="9">
        <f t="shared" si="0"/>
        <v>0.88195989014237108</v>
      </c>
      <c r="Q19" s="5">
        <v>0.49651254955399998</v>
      </c>
      <c r="R19" s="9">
        <f t="shared" si="1"/>
        <v>0</v>
      </c>
    </row>
    <row r="20" spans="1:20" x14ac:dyDescent="0.35">
      <c r="A20" t="s">
        <v>44</v>
      </c>
      <c r="B20" t="s">
        <v>42</v>
      </c>
      <c r="C20">
        <v>8.2134280000000004</v>
      </c>
      <c r="D20">
        <v>8.2134280000000004</v>
      </c>
      <c r="E20">
        <v>17</v>
      </c>
      <c r="F20">
        <v>131</v>
      </c>
      <c r="G20">
        <v>3</v>
      </c>
      <c r="H20" t="s">
        <v>43</v>
      </c>
      <c r="I20">
        <v>3</v>
      </c>
      <c r="J20">
        <v>2</v>
      </c>
      <c r="K20" t="s">
        <v>37</v>
      </c>
      <c r="L20">
        <v>0.56296511649299996</v>
      </c>
      <c r="M20" s="2">
        <v>8.2134275047899994</v>
      </c>
      <c r="N20" s="7"/>
      <c r="O20" s="9">
        <f t="shared" si="0"/>
        <v>1</v>
      </c>
      <c r="Q20" s="5">
        <v>8.2134275047899994</v>
      </c>
      <c r="R20" s="9">
        <f t="shared" si="1"/>
        <v>0</v>
      </c>
    </row>
    <row r="21" spans="1:20" x14ac:dyDescent="0.35">
      <c r="A21" t="s">
        <v>45</v>
      </c>
      <c r="B21" t="s">
        <v>42</v>
      </c>
      <c r="C21">
        <v>9.2595150000000004</v>
      </c>
      <c r="D21">
        <v>9.2595150000000004</v>
      </c>
      <c r="E21">
        <v>18</v>
      </c>
      <c r="F21">
        <v>131</v>
      </c>
      <c r="G21">
        <v>3</v>
      </c>
      <c r="H21" t="s">
        <v>43</v>
      </c>
      <c r="I21">
        <v>3</v>
      </c>
      <c r="J21">
        <v>2</v>
      </c>
      <c r="K21" t="s">
        <v>37</v>
      </c>
      <c r="L21">
        <v>0.56296511649299996</v>
      </c>
      <c r="M21" s="2">
        <v>9.2595150712900001</v>
      </c>
      <c r="N21" s="7"/>
      <c r="O21" s="9">
        <f t="shared" si="0"/>
        <v>1</v>
      </c>
      <c r="Q21" s="5">
        <v>9.2595150712900001</v>
      </c>
      <c r="R21" s="9">
        <f t="shared" si="1"/>
        <v>0</v>
      </c>
    </row>
    <row r="22" spans="1:20" x14ac:dyDescent="0.35">
      <c r="A22" t="s">
        <v>46</v>
      </c>
      <c r="B22">
        <v>19</v>
      </c>
      <c r="C22">
        <v>49.400055000000002</v>
      </c>
      <c r="D22">
        <v>49.400055000000002</v>
      </c>
      <c r="E22">
        <v>19</v>
      </c>
      <c r="F22">
        <v>19</v>
      </c>
      <c r="G22">
        <v>6</v>
      </c>
      <c r="H22" t="s">
        <v>46</v>
      </c>
      <c r="I22">
        <v>4</v>
      </c>
      <c r="J22">
        <v>8</v>
      </c>
      <c r="K22" t="s">
        <v>18</v>
      </c>
      <c r="L22">
        <v>29.829392410099999</v>
      </c>
      <c r="M22" s="2">
        <v>0</v>
      </c>
      <c r="N22">
        <v>49.400055000000002</v>
      </c>
      <c r="O22" s="9">
        <f t="shared" si="0"/>
        <v>0</v>
      </c>
      <c r="R22" s="9">
        <v>0</v>
      </c>
    </row>
    <row r="23" spans="1:20" x14ac:dyDescent="0.35">
      <c r="A23" t="s">
        <v>47</v>
      </c>
      <c r="B23" t="s">
        <v>20</v>
      </c>
      <c r="C23">
        <v>6.8638310000000002</v>
      </c>
      <c r="D23">
        <v>6.8638310000000002</v>
      </c>
      <c r="E23">
        <v>20</v>
      </c>
      <c r="F23">
        <v>134</v>
      </c>
      <c r="G23">
        <v>4</v>
      </c>
      <c r="H23" t="s">
        <v>21</v>
      </c>
      <c r="I23">
        <v>3</v>
      </c>
      <c r="J23">
        <v>3</v>
      </c>
      <c r="K23" t="s">
        <v>22</v>
      </c>
      <c r="L23">
        <v>5.0464524751699997</v>
      </c>
      <c r="M23" s="2">
        <v>6.8638305878399999</v>
      </c>
      <c r="N23" s="8"/>
      <c r="O23" s="9">
        <f t="shared" si="0"/>
        <v>1</v>
      </c>
      <c r="Q23" s="5">
        <v>6.8638305878399999</v>
      </c>
      <c r="R23" s="9">
        <f t="shared" si="1"/>
        <v>0</v>
      </c>
    </row>
    <row r="24" spans="1:20" x14ac:dyDescent="0.35">
      <c r="A24" t="s">
        <v>48</v>
      </c>
      <c r="B24">
        <v>21</v>
      </c>
      <c r="C24">
        <v>4.878711</v>
      </c>
      <c r="D24">
        <v>4.878711</v>
      </c>
      <c r="E24">
        <v>21</v>
      </c>
      <c r="F24">
        <v>21</v>
      </c>
      <c r="G24">
        <v>5</v>
      </c>
      <c r="H24" t="s">
        <v>48</v>
      </c>
      <c r="I24">
        <v>3</v>
      </c>
      <c r="J24">
        <v>4</v>
      </c>
      <c r="K24" t="s">
        <v>49</v>
      </c>
      <c r="L24">
        <v>4.8787106447999999</v>
      </c>
      <c r="M24" s="2">
        <v>4.8787106539599998</v>
      </c>
      <c r="N24" s="8"/>
      <c r="O24" s="9">
        <f t="shared" si="0"/>
        <v>1</v>
      </c>
      <c r="Q24" s="5">
        <v>4.8787106539599998</v>
      </c>
      <c r="R24" s="9">
        <f t="shared" si="1"/>
        <v>0</v>
      </c>
    </row>
    <row r="25" spans="1:20" x14ac:dyDescent="0.35">
      <c r="A25" t="s">
        <v>50</v>
      </c>
      <c r="B25">
        <v>22</v>
      </c>
      <c r="C25">
        <v>3.1249579999999999</v>
      </c>
      <c r="D25">
        <v>3.1249579999999999</v>
      </c>
      <c r="E25">
        <v>22</v>
      </c>
      <c r="F25">
        <v>22</v>
      </c>
      <c r="G25">
        <v>4</v>
      </c>
      <c r="H25" t="s">
        <v>50</v>
      </c>
      <c r="I25">
        <v>3</v>
      </c>
      <c r="J25">
        <v>3</v>
      </c>
      <c r="K25" t="s">
        <v>22</v>
      </c>
      <c r="L25">
        <v>3.1249582129300002</v>
      </c>
      <c r="M25" s="2">
        <v>3.1249582150499999</v>
      </c>
      <c r="N25" s="8"/>
      <c r="O25" s="9">
        <f t="shared" si="0"/>
        <v>1</v>
      </c>
      <c r="Q25" s="5">
        <v>3.1249582150499999</v>
      </c>
      <c r="R25" s="9">
        <f t="shared" si="1"/>
        <v>0</v>
      </c>
    </row>
    <row r="26" spans="1:20" x14ac:dyDescent="0.35">
      <c r="A26" t="s">
        <v>51</v>
      </c>
      <c r="B26">
        <v>23</v>
      </c>
      <c r="C26">
        <v>20.823264000000002</v>
      </c>
      <c r="D26">
        <v>20.823264000000002</v>
      </c>
      <c r="E26">
        <v>23</v>
      </c>
      <c r="F26">
        <v>23</v>
      </c>
      <c r="G26">
        <v>12</v>
      </c>
      <c r="H26" t="s">
        <v>51</v>
      </c>
      <c r="I26">
        <v>6</v>
      </c>
      <c r="J26">
        <v>7</v>
      </c>
      <c r="K26" t="s">
        <v>52</v>
      </c>
      <c r="L26">
        <v>20.823264430799998</v>
      </c>
      <c r="M26" s="2">
        <v>20.228591061061199</v>
      </c>
      <c r="N26" s="8">
        <v>0.59467293893880302</v>
      </c>
      <c r="O26" s="9">
        <f t="shared" si="0"/>
        <v>0.97144189599964714</v>
      </c>
      <c r="P26" s="6">
        <v>3.3512688561200002E-2</v>
      </c>
      <c r="Q26" s="5">
        <v>20.195078372499999</v>
      </c>
      <c r="R26" s="9">
        <f t="shared" si="1"/>
        <v>1.6566990978284137E-3</v>
      </c>
      <c r="T26" s="17"/>
    </row>
    <row r="27" spans="1:20" x14ac:dyDescent="0.35">
      <c r="A27" t="s">
        <v>53</v>
      </c>
      <c r="B27">
        <v>24</v>
      </c>
      <c r="C27">
        <v>0.41487099999999999</v>
      </c>
      <c r="D27">
        <v>0.41487099999999999</v>
      </c>
      <c r="E27">
        <v>24</v>
      </c>
      <c r="F27">
        <v>24</v>
      </c>
      <c r="G27">
        <v>5</v>
      </c>
      <c r="H27" t="s">
        <v>53</v>
      </c>
      <c r="I27">
        <v>4</v>
      </c>
      <c r="J27">
        <v>4</v>
      </c>
      <c r="K27" t="s">
        <v>16</v>
      </c>
      <c r="L27">
        <v>0.414870594147</v>
      </c>
      <c r="M27" s="2">
        <v>0.41487059399390003</v>
      </c>
      <c r="N27" s="8"/>
      <c r="O27" s="9">
        <f t="shared" si="0"/>
        <v>1</v>
      </c>
      <c r="P27" s="6">
        <v>3.8229731662900002E-2</v>
      </c>
      <c r="Q27" s="5">
        <v>0.37664086233100003</v>
      </c>
      <c r="R27" s="9">
        <f t="shared" si="1"/>
        <v>9.2148569255940338E-2</v>
      </c>
      <c r="T27" s="17"/>
    </row>
    <row r="28" spans="1:20" x14ac:dyDescent="0.35">
      <c r="A28" t="s">
        <v>54</v>
      </c>
      <c r="B28">
        <v>25</v>
      </c>
      <c r="C28">
        <v>7.299525</v>
      </c>
      <c r="D28">
        <v>7.299525</v>
      </c>
      <c r="E28">
        <v>25</v>
      </c>
      <c r="F28">
        <v>25</v>
      </c>
      <c r="G28">
        <v>10</v>
      </c>
      <c r="H28" t="s">
        <v>54</v>
      </c>
      <c r="I28">
        <v>5</v>
      </c>
      <c r="J28">
        <v>6</v>
      </c>
      <c r="K28" t="s">
        <v>14</v>
      </c>
      <c r="L28">
        <v>7.29952492443</v>
      </c>
      <c r="M28" s="2">
        <v>7.29952492443</v>
      </c>
      <c r="N28" s="8"/>
      <c r="O28" s="9">
        <f t="shared" si="0"/>
        <v>1</v>
      </c>
      <c r="P28" s="6">
        <v>3.3703712389799998</v>
      </c>
      <c r="Q28" s="5">
        <v>3.9291536854500002</v>
      </c>
      <c r="R28" s="9">
        <f t="shared" si="1"/>
        <v>0.46172473878403569</v>
      </c>
      <c r="T28" s="17"/>
    </row>
    <row r="29" spans="1:20" x14ac:dyDescent="0.35">
      <c r="A29" t="s">
        <v>55</v>
      </c>
      <c r="B29">
        <v>26</v>
      </c>
      <c r="C29">
        <v>31.002099000000001</v>
      </c>
      <c r="D29">
        <v>31.002099000000001</v>
      </c>
      <c r="E29">
        <v>26</v>
      </c>
      <c r="F29">
        <v>26</v>
      </c>
      <c r="G29">
        <v>6</v>
      </c>
      <c r="H29" t="s">
        <v>55</v>
      </c>
      <c r="I29">
        <v>4</v>
      </c>
      <c r="J29">
        <v>8</v>
      </c>
      <c r="K29" t="s">
        <v>56</v>
      </c>
      <c r="L29">
        <v>31.0020993049</v>
      </c>
      <c r="M29" s="2">
        <v>30.994941842500001</v>
      </c>
      <c r="N29" s="8">
        <v>7.1571575000000101E-3</v>
      </c>
      <c r="O29" s="9">
        <f t="shared" si="0"/>
        <v>0.99976913958309721</v>
      </c>
      <c r="P29" s="6">
        <v>17.134623361900001</v>
      </c>
      <c r="Q29" s="5">
        <v>13.8603184806</v>
      </c>
      <c r="R29" s="9">
        <f t="shared" si="1"/>
        <v>0.5528199874989006</v>
      </c>
      <c r="T29" s="17"/>
    </row>
    <row r="30" spans="1:20" x14ac:dyDescent="0.35">
      <c r="A30" t="s">
        <v>57</v>
      </c>
      <c r="B30">
        <v>27.114000000000001</v>
      </c>
      <c r="C30">
        <v>1.7946740000000001</v>
      </c>
      <c r="D30">
        <v>1.7946740000000001</v>
      </c>
      <c r="E30">
        <v>27</v>
      </c>
      <c r="F30">
        <v>132</v>
      </c>
      <c r="G30">
        <v>8</v>
      </c>
      <c r="H30" t="s">
        <v>58</v>
      </c>
      <c r="I30">
        <v>4</v>
      </c>
      <c r="J30">
        <v>5</v>
      </c>
      <c r="K30" t="s">
        <v>59</v>
      </c>
      <c r="L30">
        <v>1.7946741505399999</v>
      </c>
      <c r="M30">
        <v>1.7946740000000001</v>
      </c>
      <c r="O30" s="9">
        <f t="shared" si="0"/>
        <v>1</v>
      </c>
      <c r="Q30" s="5">
        <v>1.77354053019</v>
      </c>
      <c r="R30" s="9">
        <f t="shared" si="1"/>
        <v>0</v>
      </c>
    </row>
    <row r="31" spans="1:20" x14ac:dyDescent="0.35">
      <c r="A31" t="s">
        <v>60</v>
      </c>
      <c r="B31">
        <v>28.69</v>
      </c>
      <c r="C31">
        <v>2.1916280000000001</v>
      </c>
      <c r="D31">
        <v>2.1916280000000001</v>
      </c>
      <c r="E31">
        <v>28</v>
      </c>
      <c r="F31">
        <v>133</v>
      </c>
      <c r="G31">
        <v>5</v>
      </c>
      <c r="H31" t="s">
        <v>61</v>
      </c>
      <c r="I31">
        <v>4</v>
      </c>
      <c r="J31">
        <v>4</v>
      </c>
      <c r="K31" t="s">
        <v>16</v>
      </c>
      <c r="L31">
        <v>2.19162847022</v>
      </c>
      <c r="M31" s="2">
        <v>2.1916284682590002</v>
      </c>
      <c r="N31" s="8"/>
      <c r="O31" s="9">
        <f t="shared" si="0"/>
        <v>1</v>
      </c>
      <c r="P31" s="6">
        <v>0.41545334056900002</v>
      </c>
      <c r="Q31" s="5">
        <v>1.77617512769</v>
      </c>
      <c r="R31" s="9">
        <f t="shared" si="1"/>
        <v>0.18956376346901102</v>
      </c>
      <c r="T31" s="17"/>
    </row>
    <row r="32" spans="1:20" x14ac:dyDescent="0.35">
      <c r="A32" t="s">
        <v>62</v>
      </c>
      <c r="B32">
        <v>29</v>
      </c>
      <c r="C32">
        <v>0.52239599999999997</v>
      </c>
      <c r="D32">
        <v>0.52239599999999997</v>
      </c>
      <c r="E32">
        <v>29</v>
      </c>
      <c r="F32">
        <v>29</v>
      </c>
      <c r="G32">
        <v>3</v>
      </c>
      <c r="H32" t="s">
        <v>62</v>
      </c>
      <c r="I32">
        <v>3</v>
      </c>
      <c r="J32">
        <v>2</v>
      </c>
      <c r="K32" t="s">
        <v>22</v>
      </c>
      <c r="L32">
        <v>0.522396462146</v>
      </c>
      <c r="M32" s="2">
        <v>0.52239647245800003</v>
      </c>
      <c r="N32" s="8"/>
      <c r="O32" s="9">
        <f t="shared" si="0"/>
        <v>1</v>
      </c>
      <c r="Q32" s="5">
        <v>0.52239647245800003</v>
      </c>
      <c r="R32" s="9">
        <f t="shared" si="1"/>
        <v>0</v>
      </c>
    </row>
    <row r="33" spans="1:20" x14ac:dyDescent="0.35">
      <c r="A33" t="s">
        <v>63</v>
      </c>
      <c r="B33">
        <v>30</v>
      </c>
      <c r="C33">
        <v>1.4566049999999999</v>
      </c>
      <c r="D33">
        <v>1.4566049999999999</v>
      </c>
      <c r="E33">
        <v>30</v>
      </c>
      <c r="F33">
        <v>30</v>
      </c>
      <c r="G33">
        <v>4</v>
      </c>
      <c r="H33" t="s">
        <v>63</v>
      </c>
      <c r="I33">
        <v>3</v>
      </c>
      <c r="J33">
        <v>3</v>
      </c>
      <c r="K33" t="s">
        <v>22</v>
      </c>
      <c r="L33">
        <v>1.4566048300400001</v>
      </c>
      <c r="M33" s="2">
        <v>1.4566048272900001</v>
      </c>
      <c r="N33" s="8"/>
      <c r="O33" s="9">
        <f t="shared" si="0"/>
        <v>1</v>
      </c>
      <c r="Q33" s="5">
        <v>1.4566048272900001</v>
      </c>
      <c r="R33" s="9">
        <f t="shared" si="1"/>
        <v>0</v>
      </c>
    </row>
    <row r="34" spans="1:20" x14ac:dyDescent="0.35">
      <c r="A34" t="s">
        <v>64</v>
      </c>
      <c r="B34">
        <v>31</v>
      </c>
      <c r="C34">
        <v>5.9551600000000002</v>
      </c>
      <c r="D34">
        <v>5.9551600000000002</v>
      </c>
      <c r="E34">
        <v>31</v>
      </c>
      <c r="F34">
        <v>31</v>
      </c>
      <c r="G34">
        <v>5</v>
      </c>
      <c r="H34" t="s">
        <v>64</v>
      </c>
      <c r="I34">
        <v>3</v>
      </c>
      <c r="J34">
        <v>4</v>
      </c>
      <c r="K34" t="s">
        <v>49</v>
      </c>
      <c r="L34">
        <v>5.95516018019</v>
      </c>
      <c r="M34" s="2">
        <v>5.9551601748599996</v>
      </c>
      <c r="N34" s="8"/>
      <c r="O34" s="9">
        <f t="shared" si="0"/>
        <v>1</v>
      </c>
      <c r="P34" s="6">
        <v>4.2356067615299997</v>
      </c>
      <c r="Q34" s="5">
        <v>1.7195534133299999</v>
      </c>
      <c r="R34" s="9">
        <f t="shared" si="1"/>
        <v>0.71124984671458902</v>
      </c>
      <c r="T34" s="17"/>
    </row>
    <row r="35" spans="1:20" x14ac:dyDescent="0.35">
      <c r="A35" t="s">
        <v>65</v>
      </c>
      <c r="B35">
        <v>32</v>
      </c>
      <c r="C35">
        <v>6.1311840000000002</v>
      </c>
      <c r="D35">
        <v>6.1311840000000002</v>
      </c>
      <c r="E35">
        <v>32</v>
      </c>
      <c r="F35">
        <v>32</v>
      </c>
      <c r="G35">
        <v>8</v>
      </c>
      <c r="H35" t="s">
        <v>65</v>
      </c>
      <c r="I35">
        <v>4</v>
      </c>
      <c r="J35">
        <v>5</v>
      </c>
      <c r="K35" t="s">
        <v>59</v>
      </c>
      <c r="L35">
        <v>6.13118448085</v>
      </c>
      <c r="M35" s="2">
        <v>6.131184485156</v>
      </c>
      <c r="N35" s="8"/>
      <c r="O35" s="9">
        <f t="shared" si="0"/>
        <v>1</v>
      </c>
      <c r="P35" s="6">
        <v>0.27987240850599998</v>
      </c>
      <c r="Q35" s="5">
        <v>5.8513120766500002</v>
      </c>
      <c r="R35" s="9">
        <f t="shared" si="1"/>
        <v>4.5647363765287025E-2</v>
      </c>
      <c r="T35" s="17"/>
    </row>
    <row r="36" spans="1:20" x14ac:dyDescent="0.35">
      <c r="A36" t="s">
        <v>66</v>
      </c>
      <c r="B36">
        <v>33.122999999999998</v>
      </c>
      <c r="C36">
        <v>45.560552999999999</v>
      </c>
      <c r="D36">
        <v>45.560552999999999</v>
      </c>
      <c r="E36">
        <v>33</v>
      </c>
      <c r="F36">
        <v>135</v>
      </c>
      <c r="G36">
        <v>5</v>
      </c>
      <c r="H36" t="s">
        <v>67</v>
      </c>
      <c r="I36">
        <v>4</v>
      </c>
      <c r="J36">
        <v>4</v>
      </c>
      <c r="K36" t="s">
        <v>16</v>
      </c>
      <c r="L36">
        <v>45.560553405900002</v>
      </c>
      <c r="M36" s="2">
        <v>45.5603665573</v>
      </c>
      <c r="N36" s="8"/>
      <c r="O36" s="9">
        <f t="shared" si="0"/>
        <v>1</v>
      </c>
      <c r="P36" s="6">
        <v>10.9823595915</v>
      </c>
      <c r="Q36" s="5">
        <v>34.5780069658</v>
      </c>
      <c r="R36" s="9">
        <f t="shared" si="1"/>
        <v>0.24105072942483449</v>
      </c>
      <c r="T36" s="17"/>
    </row>
    <row r="37" spans="1:20" x14ac:dyDescent="0.35">
      <c r="A37" t="s">
        <v>68</v>
      </c>
      <c r="B37">
        <v>34</v>
      </c>
      <c r="C37">
        <v>2.1601240000000002</v>
      </c>
      <c r="D37">
        <v>2.1601240000000002</v>
      </c>
      <c r="E37">
        <v>34</v>
      </c>
      <c r="F37">
        <v>34</v>
      </c>
      <c r="G37">
        <v>3</v>
      </c>
      <c r="H37" t="s">
        <v>68</v>
      </c>
      <c r="I37">
        <v>3</v>
      </c>
      <c r="J37">
        <v>2</v>
      </c>
      <c r="K37" t="s">
        <v>37</v>
      </c>
      <c r="L37">
        <v>2.1601235082299999</v>
      </c>
      <c r="M37" s="2">
        <v>2.1601235263380003</v>
      </c>
      <c r="N37" s="8"/>
      <c r="O37" s="9">
        <f t="shared" si="0"/>
        <v>1</v>
      </c>
      <c r="P37" s="6">
        <v>1.7181971648700001</v>
      </c>
      <c r="Q37" s="5">
        <v>0.44192636146800002</v>
      </c>
      <c r="R37" s="9">
        <f t="shared" si="1"/>
        <v>0.79541616204829446</v>
      </c>
      <c r="T37" s="17"/>
    </row>
    <row r="38" spans="1:20" x14ac:dyDescent="0.35">
      <c r="A38" t="s">
        <v>69</v>
      </c>
      <c r="B38">
        <v>35</v>
      </c>
      <c r="C38">
        <v>3.8469999999999997E-2</v>
      </c>
      <c r="D38">
        <v>3.8469999999999997E-2</v>
      </c>
      <c r="E38">
        <v>35</v>
      </c>
      <c r="F38">
        <v>35</v>
      </c>
      <c r="G38">
        <v>0</v>
      </c>
      <c r="H38" t="s">
        <v>69</v>
      </c>
      <c r="I38">
        <v>6</v>
      </c>
      <c r="J38">
        <v>7</v>
      </c>
      <c r="K38" t="s">
        <v>24</v>
      </c>
      <c r="L38">
        <v>3.8469554400000001E-2</v>
      </c>
      <c r="M38" s="2">
        <v>3.8469554399899998E-2</v>
      </c>
      <c r="N38" s="8"/>
      <c r="O38" s="9">
        <f t="shared" si="0"/>
        <v>1</v>
      </c>
      <c r="Q38" s="5">
        <v>3.8469554399899998E-2</v>
      </c>
      <c r="R38" s="9">
        <f t="shared" si="1"/>
        <v>0</v>
      </c>
    </row>
    <row r="39" spans="1:20" x14ac:dyDescent="0.35">
      <c r="A39" t="s">
        <v>70</v>
      </c>
      <c r="B39">
        <v>36</v>
      </c>
      <c r="C39">
        <v>0.37882700000000002</v>
      </c>
      <c r="D39">
        <v>0.37882700000000002</v>
      </c>
      <c r="E39">
        <v>36</v>
      </c>
      <c r="F39">
        <v>36</v>
      </c>
      <c r="G39">
        <v>4</v>
      </c>
      <c r="H39" t="s">
        <v>70</v>
      </c>
      <c r="I39">
        <v>3</v>
      </c>
      <c r="J39">
        <v>3</v>
      </c>
      <c r="K39" t="s">
        <v>22</v>
      </c>
      <c r="L39">
        <v>0.37882714669599998</v>
      </c>
      <c r="M39" s="2">
        <v>0.378827146846</v>
      </c>
      <c r="N39" s="8"/>
      <c r="O39" s="9">
        <f t="shared" si="0"/>
        <v>1</v>
      </c>
      <c r="Q39" s="5">
        <v>0.378827146846</v>
      </c>
      <c r="R39" s="9">
        <f t="shared" si="1"/>
        <v>0</v>
      </c>
    </row>
    <row r="40" spans="1:20" x14ac:dyDescent="0.35">
      <c r="A40" t="s">
        <v>71</v>
      </c>
      <c r="B40">
        <v>37.549999999999997</v>
      </c>
      <c r="C40">
        <v>52.367818999999997</v>
      </c>
      <c r="D40">
        <v>30.299720000000001</v>
      </c>
      <c r="E40">
        <v>37</v>
      </c>
      <c r="F40">
        <v>136</v>
      </c>
      <c r="G40">
        <v>6</v>
      </c>
      <c r="H40" t="s">
        <v>72</v>
      </c>
      <c r="I40">
        <v>4</v>
      </c>
      <c r="J40">
        <v>8</v>
      </c>
      <c r="K40" t="s">
        <v>56</v>
      </c>
      <c r="L40">
        <v>3.8777505849199998</v>
      </c>
      <c r="M40" s="2">
        <v>14.18959731610013</v>
      </c>
      <c r="N40" s="8">
        <v>38.178221683899899</v>
      </c>
      <c r="O40" s="9">
        <f t="shared" si="0"/>
        <v>0.27096024976904465</v>
      </c>
      <c r="P40" s="6">
        <v>2.3920000001300002E-3</v>
      </c>
      <c r="Q40" s="5">
        <v>14.1872053161</v>
      </c>
      <c r="R40" s="9">
        <f t="shared" si="1"/>
        <v>1.6857419888976932E-4</v>
      </c>
      <c r="T40" s="17"/>
    </row>
    <row r="41" spans="1:20" x14ac:dyDescent="0.35">
      <c r="A41" t="s">
        <v>73</v>
      </c>
      <c r="B41">
        <v>38</v>
      </c>
      <c r="C41">
        <v>3.1575340000000001</v>
      </c>
      <c r="D41">
        <v>3.1575340000000001</v>
      </c>
      <c r="E41">
        <v>38</v>
      </c>
      <c r="F41">
        <v>38</v>
      </c>
      <c r="G41">
        <v>1</v>
      </c>
      <c r="H41" t="s">
        <v>73</v>
      </c>
      <c r="I41">
        <v>2</v>
      </c>
      <c r="J41">
        <v>1</v>
      </c>
      <c r="K41" t="s">
        <v>74</v>
      </c>
      <c r="L41">
        <v>3.1575342168199998</v>
      </c>
      <c r="M41" s="2">
        <v>3.1575342404</v>
      </c>
      <c r="N41" s="8"/>
      <c r="O41" s="9">
        <f t="shared" si="0"/>
        <v>1</v>
      </c>
      <c r="Q41" s="5">
        <v>3.1575342404</v>
      </c>
      <c r="R41" s="9">
        <f t="shared" si="1"/>
        <v>0</v>
      </c>
    </row>
    <row r="42" spans="1:20" x14ac:dyDescent="0.35">
      <c r="A42" t="s">
        <v>75</v>
      </c>
      <c r="B42">
        <v>39</v>
      </c>
      <c r="C42">
        <v>0.73549900000000001</v>
      </c>
      <c r="D42">
        <v>0.73549900000000001</v>
      </c>
      <c r="E42">
        <v>39</v>
      </c>
      <c r="F42">
        <v>39</v>
      </c>
      <c r="G42">
        <v>1</v>
      </c>
      <c r="H42" t="s">
        <v>75</v>
      </c>
      <c r="I42">
        <v>2</v>
      </c>
      <c r="J42">
        <v>1</v>
      </c>
      <c r="K42" t="s">
        <v>74</v>
      </c>
      <c r="L42">
        <v>0.73549853194000003</v>
      </c>
      <c r="M42" s="2">
        <v>0.73549854190099995</v>
      </c>
      <c r="N42" s="8"/>
      <c r="O42" s="9">
        <f t="shared" si="0"/>
        <v>1</v>
      </c>
      <c r="Q42" s="5">
        <v>0.73549854190099995</v>
      </c>
      <c r="R42" s="9">
        <f t="shared" si="1"/>
        <v>0</v>
      </c>
    </row>
    <row r="43" spans="1:20" x14ac:dyDescent="0.35">
      <c r="A43" t="s">
        <v>76</v>
      </c>
      <c r="B43">
        <v>40</v>
      </c>
      <c r="C43">
        <v>8.1468260000000008</v>
      </c>
      <c r="D43">
        <v>8.1468260000000008</v>
      </c>
      <c r="E43">
        <v>40</v>
      </c>
      <c r="F43">
        <v>40</v>
      </c>
      <c r="G43">
        <v>9</v>
      </c>
      <c r="H43" t="s">
        <v>76</v>
      </c>
      <c r="I43">
        <v>5</v>
      </c>
      <c r="J43">
        <v>6</v>
      </c>
      <c r="K43" t="s">
        <v>14</v>
      </c>
      <c r="L43">
        <v>8.1468263213800007</v>
      </c>
      <c r="M43" s="2">
        <v>8.1468262943499994</v>
      </c>
      <c r="N43" s="8"/>
      <c r="O43" s="9">
        <f t="shared" si="0"/>
        <v>1</v>
      </c>
      <c r="P43" s="6">
        <v>2.2317807995800001</v>
      </c>
      <c r="Q43" s="5">
        <v>5.9150454947700002</v>
      </c>
      <c r="R43" s="9">
        <f t="shared" si="1"/>
        <v>0.27394481224274886</v>
      </c>
      <c r="T43" s="17"/>
    </row>
    <row r="44" spans="1:20" x14ac:dyDescent="0.35">
      <c r="A44" t="s">
        <v>77</v>
      </c>
      <c r="B44">
        <v>41</v>
      </c>
      <c r="C44">
        <v>2.551904</v>
      </c>
      <c r="D44">
        <v>2.551904</v>
      </c>
      <c r="E44">
        <v>41</v>
      </c>
      <c r="F44">
        <v>41</v>
      </c>
      <c r="G44">
        <v>3</v>
      </c>
      <c r="H44" t="s">
        <v>77</v>
      </c>
      <c r="I44">
        <v>3</v>
      </c>
      <c r="J44">
        <v>2</v>
      </c>
      <c r="K44" t="s">
        <v>37</v>
      </c>
      <c r="L44">
        <v>2.5519036067199998</v>
      </c>
      <c r="M44" s="2">
        <v>2.5519036198445999</v>
      </c>
      <c r="N44" s="8"/>
      <c r="O44" s="9">
        <f t="shared" si="0"/>
        <v>1</v>
      </c>
      <c r="P44" s="6">
        <v>2.5259665958799999</v>
      </c>
      <c r="Q44" s="5">
        <v>2.5937023964600001E-2</v>
      </c>
      <c r="R44" s="9">
        <f t="shared" si="1"/>
        <v>0.98983620550443063</v>
      </c>
      <c r="T44" s="17"/>
    </row>
    <row r="45" spans="1:20" x14ac:dyDescent="0.35">
      <c r="A45" t="s">
        <v>78</v>
      </c>
      <c r="B45">
        <v>42</v>
      </c>
      <c r="C45">
        <v>0.80975900000000001</v>
      </c>
      <c r="D45">
        <v>0.80975900000000001</v>
      </c>
      <c r="E45">
        <v>42</v>
      </c>
      <c r="F45">
        <v>42</v>
      </c>
      <c r="G45">
        <v>8</v>
      </c>
      <c r="H45" t="s">
        <v>78</v>
      </c>
      <c r="I45">
        <v>4</v>
      </c>
      <c r="J45">
        <v>5</v>
      </c>
      <c r="K45" t="s">
        <v>18</v>
      </c>
      <c r="L45">
        <v>0.809758848862</v>
      </c>
      <c r="M45" s="2">
        <v>0.80975885095269995</v>
      </c>
      <c r="N45" s="8"/>
      <c r="O45" s="9">
        <f t="shared" si="0"/>
        <v>1</v>
      </c>
      <c r="P45" s="6">
        <v>1.00422442117E-2</v>
      </c>
      <c r="Q45" s="5">
        <v>0.79971660674099998</v>
      </c>
      <c r="R45" s="9">
        <f t="shared" si="1"/>
        <v>1.2401524478411157E-2</v>
      </c>
      <c r="T45" s="17"/>
    </row>
    <row r="46" spans="1:20" x14ac:dyDescent="0.35">
      <c r="A46" t="s">
        <v>79</v>
      </c>
      <c r="B46">
        <v>43</v>
      </c>
      <c r="C46">
        <v>1.167386</v>
      </c>
      <c r="D46">
        <v>1.167386</v>
      </c>
      <c r="E46">
        <v>43</v>
      </c>
      <c r="F46">
        <v>43</v>
      </c>
      <c r="G46">
        <v>4</v>
      </c>
      <c r="H46" t="s">
        <v>79</v>
      </c>
      <c r="I46">
        <v>3</v>
      </c>
      <c r="J46">
        <v>3</v>
      </c>
      <c r="K46" t="s">
        <v>22</v>
      </c>
      <c r="L46">
        <v>1.1673860179</v>
      </c>
      <c r="M46" s="2">
        <v>1.1673860263</v>
      </c>
      <c r="N46" s="8"/>
      <c r="O46" s="9">
        <f t="shared" si="0"/>
        <v>1</v>
      </c>
      <c r="Q46" s="5">
        <v>1.1673860263</v>
      </c>
      <c r="R46" s="9">
        <f t="shared" si="1"/>
        <v>0</v>
      </c>
    </row>
    <row r="47" spans="1:20" x14ac:dyDescent="0.35">
      <c r="A47" t="s">
        <v>80</v>
      </c>
      <c r="B47" t="s">
        <v>28</v>
      </c>
      <c r="C47">
        <v>0.26042199999999999</v>
      </c>
      <c r="D47">
        <v>0.26042199999999999</v>
      </c>
      <c r="E47">
        <v>44</v>
      </c>
      <c r="F47">
        <v>139</v>
      </c>
      <c r="G47">
        <v>4</v>
      </c>
      <c r="H47" t="s">
        <v>29</v>
      </c>
      <c r="I47">
        <v>3</v>
      </c>
      <c r="J47">
        <v>3</v>
      </c>
      <c r="K47" t="s">
        <v>22</v>
      </c>
      <c r="L47">
        <v>3.1651829302399999</v>
      </c>
      <c r="M47" s="2">
        <v>0.26042194776400002</v>
      </c>
      <c r="N47" s="8"/>
      <c r="O47" s="9">
        <f t="shared" si="0"/>
        <v>1</v>
      </c>
      <c r="Q47" s="5">
        <v>0.26042194776400002</v>
      </c>
      <c r="R47" s="9">
        <f t="shared" si="1"/>
        <v>0</v>
      </c>
    </row>
    <row r="48" spans="1:20" x14ac:dyDescent="0.35">
      <c r="A48" t="s">
        <v>81</v>
      </c>
      <c r="B48" t="s">
        <v>28</v>
      </c>
      <c r="C48">
        <v>2.517954</v>
      </c>
      <c r="D48">
        <v>2.517954</v>
      </c>
      <c r="E48">
        <v>45</v>
      </c>
      <c r="F48">
        <v>139</v>
      </c>
      <c r="G48">
        <v>4</v>
      </c>
      <c r="H48" t="s">
        <v>29</v>
      </c>
      <c r="I48">
        <v>3</v>
      </c>
      <c r="J48">
        <v>3</v>
      </c>
      <c r="K48" t="s">
        <v>22</v>
      </c>
      <c r="L48">
        <v>3.1651829302399999</v>
      </c>
      <c r="M48" s="2">
        <v>2.5179542932899999</v>
      </c>
      <c r="N48" s="8"/>
      <c r="O48" s="9">
        <f t="shared" si="0"/>
        <v>1</v>
      </c>
      <c r="Q48" s="5">
        <v>2.5179542932899999</v>
      </c>
      <c r="R48" s="9">
        <f t="shared" si="1"/>
        <v>0</v>
      </c>
    </row>
    <row r="49" spans="1:20" x14ac:dyDescent="0.35">
      <c r="A49" t="s">
        <v>82</v>
      </c>
      <c r="B49">
        <v>46</v>
      </c>
      <c r="C49">
        <v>1.577696</v>
      </c>
      <c r="D49">
        <v>1.577696</v>
      </c>
      <c r="E49">
        <v>46</v>
      </c>
      <c r="F49">
        <v>46</v>
      </c>
      <c r="G49">
        <v>4</v>
      </c>
      <c r="H49" t="s">
        <v>82</v>
      </c>
      <c r="I49">
        <v>3</v>
      </c>
      <c r="J49">
        <v>3</v>
      </c>
      <c r="K49" t="s">
        <v>22</v>
      </c>
      <c r="L49">
        <v>1.5776957144499999</v>
      </c>
      <c r="M49" s="2">
        <v>1.577695730544</v>
      </c>
      <c r="N49" s="8"/>
      <c r="O49" s="9">
        <f t="shared" si="0"/>
        <v>1</v>
      </c>
      <c r="P49" s="6">
        <v>5.9578095534000002E-2</v>
      </c>
      <c r="Q49" s="5">
        <v>1.5181176350100001</v>
      </c>
      <c r="R49" s="9">
        <f t="shared" si="1"/>
        <v>3.7762728503712865E-2</v>
      </c>
      <c r="T49" s="17"/>
    </row>
    <row r="50" spans="1:20" x14ac:dyDescent="0.35">
      <c r="A50" t="s">
        <v>83</v>
      </c>
      <c r="B50">
        <v>47</v>
      </c>
      <c r="C50">
        <v>4.2635579999999997</v>
      </c>
      <c r="D50">
        <v>4.2635579999999997</v>
      </c>
      <c r="E50">
        <v>47</v>
      </c>
      <c r="F50">
        <v>47</v>
      </c>
      <c r="G50">
        <v>4</v>
      </c>
      <c r="H50" t="s">
        <v>83</v>
      </c>
      <c r="I50">
        <v>3</v>
      </c>
      <c r="J50">
        <v>3</v>
      </c>
      <c r="K50" t="s">
        <v>22</v>
      </c>
      <c r="L50">
        <v>4.2635581304499999</v>
      </c>
      <c r="M50">
        <v>4.2635579999999997</v>
      </c>
      <c r="N50" s="8"/>
      <c r="O50" s="9">
        <f t="shared" si="0"/>
        <v>1</v>
      </c>
      <c r="P50" s="6">
        <v>2.2671541865899999E-3</v>
      </c>
      <c r="Q50" s="5">
        <v>4.2590664810899996</v>
      </c>
      <c r="R50" s="9">
        <f t="shared" si="1"/>
        <v>5.3175169344242535E-4</v>
      </c>
      <c r="T50" s="17"/>
    </row>
    <row r="51" spans="1:20" x14ac:dyDescent="0.35">
      <c r="A51" t="s">
        <v>84</v>
      </c>
      <c r="B51">
        <v>48</v>
      </c>
      <c r="C51">
        <v>0.101964</v>
      </c>
      <c r="D51">
        <v>0.101964</v>
      </c>
      <c r="E51">
        <v>48</v>
      </c>
      <c r="F51">
        <v>48</v>
      </c>
      <c r="G51">
        <v>0</v>
      </c>
      <c r="H51" t="s">
        <v>84</v>
      </c>
      <c r="I51">
        <v>3</v>
      </c>
      <c r="J51">
        <v>3</v>
      </c>
      <c r="K51" t="s">
        <v>22</v>
      </c>
      <c r="L51">
        <v>0.1019636367</v>
      </c>
      <c r="M51" s="2">
        <v>0.10196363671899999</v>
      </c>
      <c r="N51" s="8"/>
      <c r="O51" s="9">
        <f t="shared" si="0"/>
        <v>1</v>
      </c>
      <c r="Q51" s="5">
        <v>0.10196363671899999</v>
      </c>
      <c r="R51" s="9">
        <f t="shared" si="1"/>
        <v>0</v>
      </c>
    </row>
    <row r="52" spans="1:20" x14ac:dyDescent="0.35">
      <c r="A52" t="s">
        <v>14</v>
      </c>
      <c r="B52">
        <v>49</v>
      </c>
      <c r="C52">
        <v>44.960520000000002</v>
      </c>
      <c r="D52">
        <v>44.960520000000002</v>
      </c>
      <c r="E52">
        <v>49</v>
      </c>
      <c r="F52">
        <v>49</v>
      </c>
      <c r="G52">
        <v>9</v>
      </c>
      <c r="H52" t="s">
        <v>14</v>
      </c>
      <c r="I52">
        <v>5</v>
      </c>
      <c r="J52">
        <v>6</v>
      </c>
      <c r="K52" t="s">
        <v>14</v>
      </c>
      <c r="L52">
        <v>44.960519830499997</v>
      </c>
      <c r="M52">
        <v>44.960520000000002</v>
      </c>
      <c r="N52" s="8"/>
      <c r="O52" s="9">
        <f t="shared" si="0"/>
        <v>1</v>
      </c>
      <c r="P52" s="6">
        <v>0.84346712166299997</v>
      </c>
      <c r="Q52" s="5">
        <v>44.114375102799997</v>
      </c>
      <c r="R52" s="9">
        <f t="shared" si="1"/>
        <v>1.8760172739616891E-2</v>
      </c>
      <c r="T52" s="17"/>
    </row>
    <row r="53" spans="1:20" x14ac:dyDescent="0.35">
      <c r="A53" t="s">
        <v>85</v>
      </c>
      <c r="B53">
        <v>50</v>
      </c>
      <c r="C53">
        <v>1.1301620000000001</v>
      </c>
      <c r="D53">
        <v>1.1301620000000001</v>
      </c>
      <c r="E53">
        <v>50</v>
      </c>
      <c r="F53">
        <v>50</v>
      </c>
      <c r="G53">
        <v>3</v>
      </c>
      <c r="H53" t="s">
        <v>85</v>
      </c>
      <c r="I53">
        <v>3</v>
      </c>
      <c r="J53">
        <v>2</v>
      </c>
      <c r="K53" t="s">
        <v>37</v>
      </c>
      <c r="L53">
        <v>1.1301621019000001</v>
      </c>
      <c r="M53" s="2">
        <v>1.06942375705</v>
      </c>
      <c r="N53" s="8">
        <v>6.0738242950000097E-2</v>
      </c>
      <c r="O53" s="9">
        <f t="shared" si="0"/>
        <v>0.94625704726402049</v>
      </c>
      <c r="Q53" s="5">
        <v>1.06942375705</v>
      </c>
      <c r="R53" s="9">
        <f t="shared" si="1"/>
        <v>0</v>
      </c>
    </row>
    <row r="54" spans="1:20" x14ac:dyDescent="0.35">
      <c r="A54" t="s">
        <v>86</v>
      </c>
      <c r="B54" t="s">
        <v>35</v>
      </c>
      <c r="C54">
        <v>0.88590899999999995</v>
      </c>
      <c r="D54">
        <v>0.88590899999999995</v>
      </c>
      <c r="E54">
        <v>51</v>
      </c>
      <c r="F54">
        <v>130</v>
      </c>
      <c r="G54">
        <v>3</v>
      </c>
      <c r="H54" t="s">
        <v>36</v>
      </c>
      <c r="I54">
        <v>3</v>
      </c>
      <c r="J54">
        <v>2</v>
      </c>
      <c r="K54" t="s">
        <v>37</v>
      </c>
      <c r="L54">
        <v>0.95279655580199996</v>
      </c>
      <c r="M54" s="2">
        <v>0.88590893490599998</v>
      </c>
      <c r="N54" s="8"/>
      <c r="O54" s="9">
        <f t="shared" si="0"/>
        <v>1</v>
      </c>
      <c r="Q54" s="5">
        <v>0.88590893490599998</v>
      </c>
      <c r="R54" s="9">
        <f t="shared" si="1"/>
        <v>0</v>
      </c>
    </row>
    <row r="55" spans="1:20" x14ac:dyDescent="0.35">
      <c r="A55" t="s">
        <v>87</v>
      </c>
      <c r="B55">
        <v>52</v>
      </c>
      <c r="C55">
        <v>0.96719599999999994</v>
      </c>
      <c r="D55">
        <v>0.96719599999999994</v>
      </c>
      <c r="E55">
        <v>52</v>
      </c>
      <c r="F55">
        <v>52</v>
      </c>
      <c r="G55">
        <v>7</v>
      </c>
      <c r="H55" t="s">
        <v>87</v>
      </c>
      <c r="I55">
        <v>4</v>
      </c>
      <c r="J55">
        <v>5</v>
      </c>
      <c r="K55" t="s">
        <v>18</v>
      </c>
      <c r="L55">
        <v>0.96719616116200002</v>
      </c>
      <c r="M55" s="2">
        <v>0.967196162232</v>
      </c>
      <c r="N55" s="8"/>
      <c r="O55" s="9">
        <f t="shared" si="0"/>
        <v>1</v>
      </c>
      <c r="Q55" s="5">
        <v>0.967196162232</v>
      </c>
      <c r="R55" s="9">
        <f t="shared" si="1"/>
        <v>0</v>
      </c>
    </row>
    <row r="56" spans="1:20" x14ac:dyDescent="0.35">
      <c r="A56" t="s">
        <v>88</v>
      </c>
      <c r="B56">
        <v>53</v>
      </c>
      <c r="C56">
        <v>4.7573249999999998</v>
      </c>
      <c r="D56">
        <v>4.7573249999999998</v>
      </c>
      <c r="E56">
        <v>53</v>
      </c>
      <c r="F56">
        <v>53</v>
      </c>
      <c r="G56">
        <v>5</v>
      </c>
      <c r="H56" t="s">
        <v>88</v>
      </c>
      <c r="I56">
        <v>3</v>
      </c>
      <c r="J56">
        <v>4</v>
      </c>
      <c r="K56" t="s">
        <v>49</v>
      </c>
      <c r="L56">
        <v>4.75732457264</v>
      </c>
      <c r="M56" s="2">
        <v>4.75732459473</v>
      </c>
      <c r="N56" s="8"/>
      <c r="O56" s="9">
        <f t="shared" si="0"/>
        <v>1</v>
      </c>
      <c r="Q56" s="5">
        <v>4.75732459473</v>
      </c>
      <c r="R56" s="9">
        <f t="shared" si="1"/>
        <v>0</v>
      </c>
    </row>
    <row r="57" spans="1:20" x14ac:dyDescent="0.35">
      <c r="A57" t="s">
        <v>89</v>
      </c>
      <c r="B57">
        <v>54</v>
      </c>
      <c r="C57">
        <v>3.5260570000000002</v>
      </c>
      <c r="D57">
        <v>3.5260570000000002</v>
      </c>
      <c r="E57">
        <v>54</v>
      </c>
      <c r="F57">
        <v>54</v>
      </c>
      <c r="G57">
        <v>10</v>
      </c>
      <c r="H57" t="s">
        <v>89</v>
      </c>
      <c r="I57">
        <v>5</v>
      </c>
      <c r="J57">
        <v>6</v>
      </c>
      <c r="K57" t="s">
        <v>14</v>
      </c>
      <c r="L57">
        <v>3.5260571328800001</v>
      </c>
      <c r="M57">
        <v>3.5260570000000002</v>
      </c>
      <c r="N57" s="8"/>
      <c r="O57" s="9">
        <f t="shared" si="0"/>
        <v>1</v>
      </c>
      <c r="Q57" s="5">
        <v>3.5253429838599999</v>
      </c>
      <c r="R57" s="9">
        <f t="shared" si="1"/>
        <v>0</v>
      </c>
    </row>
    <row r="58" spans="1:20" x14ac:dyDescent="0.35">
      <c r="A58" t="s">
        <v>90</v>
      </c>
      <c r="B58">
        <v>37.549999999999997</v>
      </c>
      <c r="C58">
        <v>3.8777509999999999</v>
      </c>
      <c r="D58">
        <v>3.8777509999999999</v>
      </c>
      <c r="E58">
        <v>55</v>
      </c>
      <c r="F58">
        <v>136</v>
      </c>
      <c r="G58">
        <v>6</v>
      </c>
      <c r="H58" t="s">
        <v>72</v>
      </c>
      <c r="I58">
        <v>4</v>
      </c>
      <c r="J58">
        <v>8</v>
      </c>
      <c r="K58" t="s">
        <v>56</v>
      </c>
      <c r="L58">
        <v>3.8777505849199998</v>
      </c>
      <c r="M58" s="2">
        <v>3.8777505842300002</v>
      </c>
      <c r="N58" s="8"/>
      <c r="O58" s="9">
        <f t="shared" si="0"/>
        <v>1</v>
      </c>
      <c r="P58" s="6">
        <v>2.3137783734499999</v>
      </c>
      <c r="Q58" s="5">
        <v>1.56397221078</v>
      </c>
      <c r="R58" s="9">
        <f t="shared" si="1"/>
        <v>0.59668055569629774</v>
      </c>
      <c r="T58" s="17"/>
    </row>
    <row r="59" spans="1:20" x14ac:dyDescent="0.35">
      <c r="A59" t="s">
        <v>91</v>
      </c>
      <c r="B59">
        <v>56</v>
      </c>
      <c r="C59">
        <v>0.90254400000000001</v>
      </c>
      <c r="D59">
        <v>0.90254400000000001</v>
      </c>
      <c r="E59">
        <v>56</v>
      </c>
      <c r="F59">
        <v>56</v>
      </c>
      <c r="G59">
        <v>10</v>
      </c>
      <c r="H59" t="s">
        <v>91</v>
      </c>
      <c r="I59">
        <v>5</v>
      </c>
      <c r="J59">
        <v>6</v>
      </c>
      <c r="K59" t="s">
        <v>24</v>
      </c>
      <c r="L59">
        <v>0.90254443456300004</v>
      </c>
      <c r="M59" s="2">
        <v>0.90254443456440003</v>
      </c>
      <c r="N59" s="8"/>
      <c r="O59" s="9">
        <f t="shared" si="0"/>
        <v>1</v>
      </c>
      <c r="P59" s="6">
        <v>8.0504885314000001E-3</v>
      </c>
      <c r="Q59" s="5">
        <v>0.89449394603300003</v>
      </c>
      <c r="R59" s="9">
        <f t="shared" si="1"/>
        <v>8.9197697344236045E-3</v>
      </c>
      <c r="T59" s="17"/>
    </row>
    <row r="60" spans="1:20" x14ac:dyDescent="0.35">
      <c r="A60" t="s">
        <v>92</v>
      </c>
      <c r="B60">
        <v>57</v>
      </c>
      <c r="C60">
        <v>1.9255709999999999</v>
      </c>
      <c r="D60">
        <v>1.9255709999999999</v>
      </c>
      <c r="E60">
        <v>57</v>
      </c>
      <c r="F60">
        <v>57</v>
      </c>
      <c r="G60">
        <v>1</v>
      </c>
      <c r="H60" t="s">
        <v>92</v>
      </c>
      <c r="I60">
        <v>2</v>
      </c>
      <c r="J60">
        <v>1</v>
      </c>
      <c r="K60" t="s">
        <v>74</v>
      </c>
      <c r="L60">
        <v>1.9255714076699999</v>
      </c>
      <c r="M60" s="2">
        <v>1.92557141728</v>
      </c>
      <c r="N60" s="8"/>
      <c r="O60" s="9">
        <f t="shared" si="0"/>
        <v>1</v>
      </c>
      <c r="Q60" s="5">
        <v>1.92557141728</v>
      </c>
      <c r="R60" s="9">
        <f t="shared" si="1"/>
        <v>0</v>
      </c>
    </row>
    <row r="61" spans="1:20" x14ac:dyDescent="0.35">
      <c r="A61" t="s">
        <v>93</v>
      </c>
      <c r="B61">
        <v>58</v>
      </c>
      <c r="C61">
        <v>2.7128019999999999</v>
      </c>
      <c r="D61">
        <v>2.7128019999999999</v>
      </c>
      <c r="E61">
        <v>58</v>
      </c>
      <c r="F61">
        <v>58</v>
      </c>
      <c r="G61">
        <v>4</v>
      </c>
      <c r="H61" t="s">
        <v>93</v>
      </c>
      <c r="I61">
        <v>3</v>
      </c>
      <c r="J61">
        <v>3</v>
      </c>
      <c r="K61" t="s">
        <v>22</v>
      </c>
      <c r="L61">
        <v>2.7128020537799999</v>
      </c>
      <c r="M61" s="2">
        <v>2.7128021372800002</v>
      </c>
      <c r="N61" s="8"/>
      <c r="O61" s="9">
        <f t="shared" si="0"/>
        <v>1</v>
      </c>
      <c r="Q61" s="5">
        <v>2.7128021372800002</v>
      </c>
      <c r="R61" s="9">
        <f t="shared" si="1"/>
        <v>0</v>
      </c>
    </row>
    <row r="62" spans="1:20" x14ac:dyDescent="0.35">
      <c r="A62" t="s">
        <v>94</v>
      </c>
      <c r="B62">
        <v>59</v>
      </c>
      <c r="C62">
        <v>5.0591140000000001</v>
      </c>
      <c r="D62">
        <v>5.0591140000000001</v>
      </c>
      <c r="E62">
        <v>59</v>
      </c>
      <c r="F62">
        <v>59</v>
      </c>
      <c r="G62">
        <v>7</v>
      </c>
      <c r="H62" t="s">
        <v>94</v>
      </c>
      <c r="I62">
        <v>4</v>
      </c>
      <c r="J62">
        <v>5</v>
      </c>
      <c r="K62" t="s">
        <v>56</v>
      </c>
      <c r="L62">
        <v>5.0591135820100002</v>
      </c>
      <c r="M62" s="2">
        <v>4.9303200780200003</v>
      </c>
      <c r="N62" s="8">
        <v>0.12879392197999984</v>
      </c>
      <c r="O62" s="9">
        <f t="shared" si="0"/>
        <v>0.97454219810425302</v>
      </c>
      <c r="Q62" s="5">
        <v>4.9303200780200003</v>
      </c>
      <c r="R62" s="9">
        <f t="shared" si="1"/>
        <v>0</v>
      </c>
    </row>
    <row r="63" spans="1:20" x14ac:dyDescent="0.35">
      <c r="A63" t="s">
        <v>95</v>
      </c>
      <c r="B63">
        <v>60</v>
      </c>
      <c r="C63">
        <v>1.1394280000000001</v>
      </c>
      <c r="D63">
        <v>1.1394280000000001</v>
      </c>
      <c r="E63">
        <v>60</v>
      </c>
      <c r="F63">
        <v>60</v>
      </c>
      <c r="G63">
        <v>3</v>
      </c>
      <c r="H63" t="s">
        <v>95</v>
      </c>
      <c r="I63">
        <v>3</v>
      </c>
      <c r="J63">
        <v>2</v>
      </c>
      <c r="K63" t="s">
        <v>22</v>
      </c>
      <c r="L63">
        <v>1.1394284857500001</v>
      </c>
      <c r="M63" s="2">
        <v>1.13942849028</v>
      </c>
      <c r="N63" s="8"/>
      <c r="O63" s="9">
        <f t="shared" si="0"/>
        <v>1</v>
      </c>
      <c r="Q63" s="5">
        <v>1.13942849028</v>
      </c>
      <c r="R63" s="9">
        <f t="shared" si="1"/>
        <v>0</v>
      </c>
    </row>
    <row r="64" spans="1:20" x14ac:dyDescent="0.35">
      <c r="A64" t="s">
        <v>96</v>
      </c>
      <c r="B64">
        <v>61</v>
      </c>
      <c r="C64">
        <v>0.97065199999999996</v>
      </c>
      <c r="D64">
        <v>0.97065199999999996</v>
      </c>
      <c r="E64">
        <v>61</v>
      </c>
      <c r="F64">
        <v>61</v>
      </c>
      <c r="G64">
        <v>5</v>
      </c>
      <c r="H64" t="s">
        <v>96</v>
      </c>
      <c r="I64">
        <v>4</v>
      </c>
      <c r="J64">
        <v>5</v>
      </c>
      <c r="K64" t="s">
        <v>16</v>
      </c>
      <c r="L64">
        <v>0.97065179782199995</v>
      </c>
      <c r="M64" s="2">
        <v>0.97065179724100004</v>
      </c>
      <c r="N64" s="8"/>
      <c r="O64" s="9">
        <f t="shared" si="0"/>
        <v>1</v>
      </c>
      <c r="Q64" s="5">
        <v>0.97065179724100004</v>
      </c>
      <c r="R64" s="9">
        <f t="shared" si="1"/>
        <v>0</v>
      </c>
    </row>
    <row r="65" spans="1:20" x14ac:dyDescent="0.35">
      <c r="A65" t="s">
        <v>97</v>
      </c>
      <c r="B65">
        <v>62</v>
      </c>
      <c r="C65">
        <v>7.1874630000000002</v>
      </c>
      <c r="D65">
        <v>7.1874630000000002</v>
      </c>
      <c r="E65">
        <v>62</v>
      </c>
      <c r="F65">
        <v>62</v>
      </c>
      <c r="G65">
        <v>12</v>
      </c>
      <c r="H65" t="s">
        <v>97</v>
      </c>
      <c r="I65">
        <v>6</v>
      </c>
      <c r="J65">
        <v>7</v>
      </c>
      <c r="K65" t="s">
        <v>24</v>
      </c>
      <c r="L65">
        <v>7.1874630166399998</v>
      </c>
      <c r="M65">
        <v>7.1874630000000002</v>
      </c>
      <c r="N65" s="8"/>
      <c r="O65" s="9">
        <f t="shared" si="0"/>
        <v>1</v>
      </c>
      <c r="Q65" s="5">
        <v>7.1698179135900002</v>
      </c>
      <c r="R65" s="9">
        <f t="shared" si="1"/>
        <v>0</v>
      </c>
    </row>
    <row r="66" spans="1:20" x14ac:dyDescent="0.35">
      <c r="A66" t="s">
        <v>98</v>
      </c>
      <c r="B66" t="s">
        <v>99</v>
      </c>
      <c r="C66">
        <v>40.148822000000003</v>
      </c>
      <c r="D66">
        <v>40.148822000000003</v>
      </c>
      <c r="E66">
        <v>63</v>
      </c>
      <c r="F66">
        <v>137</v>
      </c>
      <c r="G66">
        <v>3</v>
      </c>
      <c r="H66" t="s">
        <v>100</v>
      </c>
      <c r="I66">
        <v>3</v>
      </c>
      <c r="J66">
        <v>2</v>
      </c>
      <c r="K66" t="s">
        <v>37</v>
      </c>
      <c r="L66">
        <v>40.1488210606</v>
      </c>
      <c r="M66" s="2">
        <v>39.811695416740001</v>
      </c>
      <c r="N66" s="8">
        <v>0.33712658326000167</v>
      </c>
      <c r="O66" s="9">
        <f t="shared" si="0"/>
        <v>0.99160307659188607</v>
      </c>
      <c r="P66" s="6">
        <v>1.99200792784</v>
      </c>
      <c r="Q66" s="5">
        <v>37.819687488900001</v>
      </c>
      <c r="R66" s="9">
        <f t="shared" si="1"/>
        <v>5.0035747209158078E-2</v>
      </c>
      <c r="T66" s="17"/>
    </row>
    <row r="67" spans="1:20" x14ac:dyDescent="0.35">
      <c r="A67" t="s">
        <v>101</v>
      </c>
      <c r="B67">
        <v>64</v>
      </c>
      <c r="C67">
        <v>7.7408390000000002</v>
      </c>
      <c r="D67">
        <v>7.7408390000000002</v>
      </c>
      <c r="E67">
        <v>64</v>
      </c>
      <c r="F67">
        <v>64</v>
      </c>
      <c r="G67">
        <v>5</v>
      </c>
      <c r="H67" t="s">
        <v>101</v>
      </c>
      <c r="I67">
        <v>4</v>
      </c>
      <c r="J67">
        <v>4</v>
      </c>
      <c r="K67" t="s">
        <v>16</v>
      </c>
      <c r="L67">
        <v>7.7408393904599997</v>
      </c>
      <c r="M67" s="2">
        <v>7.7408393919699998</v>
      </c>
      <c r="N67" s="8"/>
      <c r="O67" s="9">
        <f t="shared" si="0"/>
        <v>1</v>
      </c>
      <c r="Q67" s="5">
        <v>7.7408393919699998</v>
      </c>
      <c r="R67" s="9">
        <f t="shared" si="1"/>
        <v>0</v>
      </c>
    </row>
    <row r="68" spans="1:20" x14ac:dyDescent="0.35">
      <c r="A68" t="s">
        <v>102</v>
      </c>
      <c r="B68">
        <v>65</v>
      </c>
      <c r="C68">
        <v>1.0306660000000001</v>
      </c>
      <c r="D68">
        <v>1.0306660000000001</v>
      </c>
      <c r="E68">
        <v>65</v>
      </c>
      <c r="F68">
        <v>65</v>
      </c>
      <c r="G68">
        <v>4</v>
      </c>
      <c r="H68" t="s">
        <v>102</v>
      </c>
      <c r="I68">
        <v>3</v>
      </c>
      <c r="J68">
        <v>3</v>
      </c>
      <c r="K68" t="s">
        <v>22</v>
      </c>
      <c r="L68">
        <v>1.0306658959399999</v>
      </c>
      <c r="M68" s="2">
        <v>1.03062030796</v>
      </c>
      <c r="N68" s="8"/>
      <c r="O68" s="9">
        <f t="shared" ref="O68:O131" si="2">M68/(M68+N68)</f>
        <v>1</v>
      </c>
      <c r="Q68" s="5">
        <v>1.03062030796</v>
      </c>
      <c r="R68" s="9">
        <f t="shared" ref="R68:R131" si="3">P68/M68</f>
        <v>0</v>
      </c>
    </row>
    <row r="69" spans="1:20" x14ac:dyDescent="0.35">
      <c r="A69" t="s">
        <v>103</v>
      </c>
      <c r="B69">
        <v>66</v>
      </c>
      <c r="C69">
        <v>22.330669</v>
      </c>
      <c r="D69">
        <v>22.330669</v>
      </c>
      <c r="E69">
        <v>66</v>
      </c>
      <c r="F69">
        <v>66</v>
      </c>
      <c r="G69">
        <v>3</v>
      </c>
      <c r="H69" t="s">
        <v>103</v>
      </c>
      <c r="I69">
        <v>3</v>
      </c>
      <c r="J69">
        <v>2</v>
      </c>
      <c r="K69" t="s">
        <v>37</v>
      </c>
      <c r="L69">
        <v>22.330669026700001</v>
      </c>
      <c r="M69" s="2">
        <v>21.950300116171</v>
      </c>
      <c r="N69" s="8">
        <v>0.38036888382900003</v>
      </c>
      <c r="O69" s="9">
        <f t="shared" si="2"/>
        <v>0.9829665253723926</v>
      </c>
      <c r="P69" s="6">
        <v>21.043135181</v>
      </c>
      <c r="Q69" s="5">
        <v>0.90716493517100005</v>
      </c>
      <c r="R69" s="9">
        <f t="shared" si="3"/>
        <v>0.95867186642688851</v>
      </c>
      <c r="T69" s="17"/>
    </row>
    <row r="70" spans="1:20" x14ac:dyDescent="0.35">
      <c r="A70" t="s">
        <v>104</v>
      </c>
      <c r="B70">
        <v>67</v>
      </c>
      <c r="C70">
        <v>5.2211090000000002</v>
      </c>
      <c r="D70">
        <v>5.2211090000000002</v>
      </c>
      <c r="E70">
        <v>67</v>
      </c>
      <c r="F70">
        <v>67</v>
      </c>
      <c r="G70">
        <v>8</v>
      </c>
      <c r="H70" t="s">
        <v>104</v>
      </c>
      <c r="I70">
        <v>4</v>
      </c>
      <c r="J70">
        <v>5</v>
      </c>
      <c r="K70" t="s">
        <v>18</v>
      </c>
      <c r="L70">
        <v>5.2211085629499996</v>
      </c>
      <c r="M70" s="2">
        <v>5.2211085629599996</v>
      </c>
      <c r="N70" s="8"/>
      <c r="O70" s="9">
        <f t="shared" si="2"/>
        <v>1</v>
      </c>
      <c r="Q70" s="5">
        <v>5.2211085629599996</v>
      </c>
      <c r="R70" s="9">
        <f t="shared" si="3"/>
        <v>0</v>
      </c>
    </row>
    <row r="71" spans="1:20" x14ac:dyDescent="0.35">
      <c r="A71" t="s">
        <v>105</v>
      </c>
      <c r="B71">
        <v>68.12</v>
      </c>
      <c r="C71">
        <v>4.7527179999999998</v>
      </c>
      <c r="D71">
        <v>4.7527179999999998</v>
      </c>
      <c r="E71">
        <v>68</v>
      </c>
      <c r="F71">
        <v>138</v>
      </c>
      <c r="G71">
        <v>8</v>
      </c>
      <c r="H71" t="s">
        <v>106</v>
      </c>
      <c r="I71">
        <v>4</v>
      </c>
      <c r="J71">
        <v>5</v>
      </c>
      <c r="K71" t="s">
        <v>18</v>
      </c>
      <c r="L71">
        <v>4.7527178337000002</v>
      </c>
      <c r="M71" s="2">
        <v>4.7399058645501002</v>
      </c>
      <c r="N71" s="8">
        <v>1.2812135449899564E-2</v>
      </c>
      <c r="O71" s="9">
        <f t="shared" si="2"/>
        <v>0.99730425086236985</v>
      </c>
      <c r="P71" s="6">
        <v>5.2480000000999999E-3</v>
      </c>
      <c r="Q71" s="5">
        <v>4.7346578645499999</v>
      </c>
      <c r="R71" s="9">
        <f t="shared" si="3"/>
        <v>1.1071949844721498E-3</v>
      </c>
      <c r="T71" s="17"/>
    </row>
    <row r="72" spans="1:20" x14ac:dyDescent="0.35">
      <c r="A72" t="s">
        <v>107</v>
      </c>
      <c r="B72">
        <v>28.69</v>
      </c>
      <c r="C72">
        <v>4.9543189999999999</v>
      </c>
      <c r="D72">
        <v>4.9543189999999999</v>
      </c>
      <c r="E72">
        <v>69</v>
      </c>
      <c r="F72">
        <v>133</v>
      </c>
      <c r="G72">
        <v>5</v>
      </c>
      <c r="H72" t="s">
        <v>61</v>
      </c>
      <c r="I72">
        <v>4</v>
      </c>
      <c r="J72">
        <v>4</v>
      </c>
      <c r="K72" t="s">
        <v>16</v>
      </c>
      <c r="L72">
        <v>2.19162847022</v>
      </c>
      <c r="M72" s="2">
        <v>4.9543194594099997</v>
      </c>
      <c r="N72" s="8"/>
      <c r="O72" s="9">
        <f t="shared" si="2"/>
        <v>1</v>
      </c>
      <c r="Q72" s="5">
        <v>4.9543194594099997</v>
      </c>
      <c r="R72" s="9">
        <f t="shared" si="3"/>
        <v>0</v>
      </c>
    </row>
    <row r="73" spans="1:20" x14ac:dyDescent="0.35">
      <c r="A73" t="s">
        <v>108</v>
      </c>
      <c r="B73">
        <v>70</v>
      </c>
      <c r="C73">
        <v>4.5653759999999997</v>
      </c>
      <c r="D73">
        <v>4.5653759999999997</v>
      </c>
      <c r="E73">
        <v>70</v>
      </c>
      <c r="F73">
        <v>70</v>
      </c>
      <c r="G73">
        <v>3</v>
      </c>
      <c r="H73" t="s">
        <v>108</v>
      </c>
      <c r="I73">
        <v>3</v>
      </c>
      <c r="J73">
        <v>2</v>
      </c>
      <c r="K73" t="s">
        <v>37</v>
      </c>
      <c r="L73">
        <v>4.5653755607999997</v>
      </c>
      <c r="M73">
        <v>4.5653759999999997</v>
      </c>
      <c r="N73" s="8">
        <v>0</v>
      </c>
      <c r="O73" s="9">
        <f t="shared" si="2"/>
        <v>1</v>
      </c>
      <c r="Q73" s="5">
        <v>4.5647876460300001</v>
      </c>
      <c r="R73" s="9">
        <f t="shared" si="3"/>
        <v>0</v>
      </c>
    </row>
    <row r="74" spans="1:20" x14ac:dyDescent="0.35">
      <c r="A74" t="s">
        <v>109</v>
      </c>
      <c r="B74">
        <v>71</v>
      </c>
      <c r="C74">
        <v>1.8874610000000001</v>
      </c>
      <c r="D74">
        <v>1.8874610000000001</v>
      </c>
      <c r="E74">
        <v>71</v>
      </c>
      <c r="F74">
        <v>71</v>
      </c>
      <c r="G74">
        <v>3</v>
      </c>
      <c r="H74" t="s">
        <v>109</v>
      </c>
      <c r="I74">
        <v>3</v>
      </c>
      <c r="J74">
        <v>2</v>
      </c>
      <c r="K74" t="s">
        <v>22</v>
      </c>
      <c r="L74">
        <v>1.8874605390100001</v>
      </c>
      <c r="M74" s="2">
        <v>1.8874605612499999</v>
      </c>
      <c r="N74" s="8"/>
      <c r="O74" s="9">
        <f t="shared" si="2"/>
        <v>1</v>
      </c>
      <c r="Q74" s="5">
        <v>1.8874605612499999</v>
      </c>
      <c r="R74" s="9">
        <f t="shared" si="3"/>
        <v>0</v>
      </c>
    </row>
    <row r="75" spans="1:20" x14ac:dyDescent="0.35">
      <c r="A75" t="s">
        <v>110</v>
      </c>
      <c r="B75">
        <v>72</v>
      </c>
      <c r="C75">
        <v>0.93053200000000003</v>
      </c>
      <c r="D75">
        <v>0.93053200000000003</v>
      </c>
      <c r="E75">
        <v>72</v>
      </c>
      <c r="F75">
        <v>72</v>
      </c>
      <c r="G75">
        <v>5</v>
      </c>
      <c r="H75" t="s">
        <v>110</v>
      </c>
      <c r="I75">
        <v>3</v>
      </c>
      <c r="J75">
        <v>4</v>
      </c>
      <c r="K75" t="s">
        <v>49</v>
      </c>
      <c r="L75">
        <v>0.93053247471800005</v>
      </c>
      <c r="M75" s="2">
        <v>0.93053248654999998</v>
      </c>
      <c r="N75" s="8"/>
      <c r="O75" s="9">
        <f t="shared" si="2"/>
        <v>1</v>
      </c>
      <c r="Q75" s="5">
        <v>0.93053248654999998</v>
      </c>
      <c r="R75" s="9">
        <f t="shared" si="3"/>
        <v>0</v>
      </c>
    </row>
    <row r="76" spans="1:20" x14ac:dyDescent="0.35">
      <c r="A76" t="s">
        <v>111</v>
      </c>
      <c r="B76">
        <v>73</v>
      </c>
      <c r="C76">
        <v>35.027138999999998</v>
      </c>
      <c r="D76">
        <v>35.027138999999998</v>
      </c>
      <c r="E76">
        <v>73</v>
      </c>
      <c r="F76">
        <v>73</v>
      </c>
      <c r="G76">
        <v>8</v>
      </c>
      <c r="H76" t="s">
        <v>111</v>
      </c>
      <c r="I76">
        <v>5</v>
      </c>
      <c r="J76">
        <v>5</v>
      </c>
      <c r="K76" t="s">
        <v>14</v>
      </c>
      <c r="L76">
        <v>35.027139479799999</v>
      </c>
      <c r="M76">
        <v>35.027138999999998</v>
      </c>
      <c r="N76" s="8"/>
      <c r="O76" s="9">
        <f t="shared" si="2"/>
        <v>1</v>
      </c>
      <c r="P76" s="6">
        <v>13.2970690365</v>
      </c>
      <c r="Q76" s="5">
        <v>21.728585492600001</v>
      </c>
      <c r="R76" s="9">
        <f t="shared" si="3"/>
        <v>0.37962189936494672</v>
      </c>
      <c r="T76" s="17"/>
    </row>
    <row r="77" spans="1:20" x14ac:dyDescent="0.35">
      <c r="A77" t="s">
        <v>112</v>
      </c>
      <c r="B77">
        <v>74</v>
      </c>
      <c r="C77">
        <v>1.854897</v>
      </c>
      <c r="D77">
        <v>1.854897</v>
      </c>
      <c r="E77">
        <v>74</v>
      </c>
      <c r="F77">
        <v>74</v>
      </c>
      <c r="G77">
        <v>1</v>
      </c>
      <c r="H77" t="s">
        <v>112</v>
      </c>
      <c r="I77">
        <v>2</v>
      </c>
      <c r="J77">
        <v>1</v>
      </c>
      <c r="K77" t="s">
        <v>74</v>
      </c>
      <c r="L77">
        <v>1.8548973173300001</v>
      </c>
      <c r="M77">
        <v>1.854897</v>
      </c>
      <c r="N77" s="8"/>
      <c r="O77" s="9">
        <f t="shared" si="2"/>
        <v>1</v>
      </c>
      <c r="P77" s="6">
        <v>0.94280576821100004</v>
      </c>
      <c r="Q77" s="5">
        <v>0.90871453888300002</v>
      </c>
      <c r="R77" s="9">
        <f t="shared" si="3"/>
        <v>0.50827931050133779</v>
      </c>
      <c r="T77" s="17"/>
    </row>
    <row r="78" spans="1:20" x14ac:dyDescent="0.35">
      <c r="A78" t="s">
        <v>113</v>
      </c>
      <c r="B78">
        <v>75.105999999999995</v>
      </c>
      <c r="C78">
        <v>24.239483</v>
      </c>
      <c r="D78">
        <v>24.239483</v>
      </c>
      <c r="E78">
        <v>75</v>
      </c>
      <c r="F78">
        <v>140</v>
      </c>
      <c r="G78">
        <v>3</v>
      </c>
      <c r="H78" t="s">
        <v>114</v>
      </c>
      <c r="I78">
        <v>3</v>
      </c>
      <c r="J78">
        <v>2</v>
      </c>
      <c r="K78" t="s">
        <v>37</v>
      </c>
      <c r="L78">
        <v>24.239482975800001</v>
      </c>
      <c r="M78" s="2">
        <v>23.67983974621</v>
      </c>
      <c r="N78" s="8">
        <v>0.55964325379000002</v>
      </c>
      <c r="O78" s="9">
        <f t="shared" si="2"/>
        <v>0.9769119145903401</v>
      </c>
      <c r="P78" s="6">
        <v>3.65000948491</v>
      </c>
      <c r="Q78" s="5">
        <v>20.029830261299999</v>
      </c>
      <c r="R78" s="9">
        <f t="shared" si="3"/>
        <v>0.154139957196889</v>
      </c>
      <c r="T78" s="17"/>
    </row>
    <row r="79" spans="1:20" x14ac:dyDescent="0.35">
      <c r="A79" t="s">
        <v>115</v>
      </c>
      <c r="B79">
        <v>76</v>
      </c>
      <c r="C79">
        <v>5.5724340000000003</v>
      </c>
      <c r="D79">
        <v>5.5724340000000003</v>
      </c>
      <c r="E79">
        <v>76</v>
      </c>
      <c r="F79">
        <v>76</v>
      </c>
      <c r="G79">
        <v>1</v>
      </c>
      <c r="H79" t="s">
        <v>115</v>
      </c>
      <c r="I79">
        <v>2</v>
      </c>
      <c r="J79">
        <v>1</v>
      </c>
      <c r="K79" t="s">
        <v>74</v>
      </c>
      <c r="L79">
        <v>5.5724337092400003</v>
      </c>
      <c r="M79" s="2">
        <v>5.5634458598599998</v>
      </c>
      <c r="N79" s="8">
        <v>8.988140140000489E-3</v>
      </c>
      <c r="O79" s="9">
        <f t="shared" si="2"/>
        <v>0.99838703515555316</v>
      </c>
      <c r="P79" s="6">
        <v>3.12493310765</v>
      </c>
      <c r="Q79" s="5">
        <v>2.4385127522099999</v>
      </c>
      <c r="R79" s="9">
        <f t="shared" si="3"/>
        <v>0.5616902161655325</v>
      </c>
      <c r="T79" s="17"/>
    </row>
    <row r="80" spans="1:20" x14ac:dyDescent="0.35">
      <c r="A80" t="s">
        <v>116</v>
      </c>
      <c r="B80" t="s">
        <v>20</v>
      </c>
      <c r="C80">
        <v>8.5001499999999997</v>
      </c>
      <c r="D80">
        <v>8.5001499999999997</v>
      </c>
      <c r="E80">
        <v>77</v>
      </c>
      <c r="F80">
        <v>134</v>
      </c>
      <c r="G80">
        <v>4</v>
      </c>
      <c r="H80" t="s">
        <v>21</v>
      </c>
      <c r="I80">
        <v>3</v>
      </c>
      <c r="J80">
        <v>3</v>
      </c>
      <c r="K80" t="s">
        <v>22</v>
      </c>
      <c r="L80">
        <v>5.0464524751699997</v>
      </c>
      <c r="M80" s="2">
        <v>8.5001501022429995</v>
      </c>
      <c r="N80" s="8"/>
      <c r="O80" s="9">
        <f t="shared" si="2"/>
        <v>1</v>
      </c>
      <c r="P80" s="6">
        <v>0.55041624149299995</v>
      </c>
      <c r="Q80" s="5">
        <v>7.9497338607500003</v>
      </c>
      <c r="R80" s="9">
        <f t="shared" si="3"/>
        <v>6.47537084489552E-2</v>
      </c>
      <c r="T80" s="17"/>
    </row>
    <row r="81" spans="1:20" x14ac:dyDescent="0.35">
      <c r="A81" t="s">
        <v>117</v>
      </c>
      <c r="B81">
        <v>78</v>
      </c>
      <c r="C81">
        <v>4.6110300000000004</v>
      </c>
      <c r="D81">
        <v>4.6110300000000004</v>
      </c>
      <c r="E81">
        <v>78</v>
      </c>
      <c r="F81">
        <v>78</v>
      </c>
      <c r="G81">
        <v>4</v>
      </c>
      <c r="H81" t="s">
        <v>117</v>
      </c>
      <c r="I81">
        <v>3</v>
      </c>
      <c r="J81">
        <v>3</v>
      </c>
      <c r="K81" t="s">
        <v>22</v>
      </c>
      <c r="L81">
        <v>4.6110300403700002</v>
      </c>
      <c r="M81">
        <v>4.6110300000000004</v>
      </c>
      <c r="N81" s="8"/>
      <c r="O81" s="9">
        <f t="shared" si="2"/>
        <v>1</v>
      </c>
      <c r="P81" s="6">
        <v>4.4413638230299997</v>
      </c>
      <c r="Q81" s="5">
        <v>0.15298766159900001</v>
      </c>
      <c r="R81" s="9">
        <f t="shared" si="3"/>
        <v>0.96320427822633969</v>
      </c>
      <c r="T81" s="17"/>
    </row>
    <row r="82" spans="1:20" x14ac:dyDescent="0.35">
      <c r="A82" t="s">
        <v>118</v>
      </c>
      <c r="B82" t="s">
        <v>20</v>
      </c>
      <c r="C82">
        <v>5.2437120000000004</v>
      </c>
      <c r="D82">
        <v>5.2437120000000004</v>
      </c>
      <c r="E82">
        <v>79</v>
      </c>
      <c r="F82">
        <v>134</v>
      </c>
      <c r="G82">
        <v>4</v>
      </c>
      <c r="H82" t="s">
        <v>21</v>
      </c>
      <c r="I82">
        <v>3</v>
      </c>
      <c r="J82">
        <v>3</v>
      </c>
      <c r="K82" t="s">
        <v>22</v>
      </c>
      <c r="L82">
        <v>5.0464524751699997</v>
      </c>
      <c r="M82">
        <v>5.2437120000000004</v>
      </c>
      <c r="N82" s="8"/>
      <c r="O82" s="9">
        <f t="shared" si="2"/>
        <v>1</v>
      </c>
      <c r="P82" s="6">
        <v>1.4403838181599999</v>
      </c>
      <c r="Q82" s="5">
        <v>3.7948394146400002</v>
      </c>
      <c r="R82" s="9">
        <f t="shared" si="3"/>
        <v>0.27468782003283165</v>
      </c>
      <c r="T82" s="17"/>
    </row>
    <row r="83" spans="1:20" x14ac:dyDescent="0.35">
      <c r="A83" t="s">
        <v>119</v>
      </c>
      <c r="B83" t="s">
        <v>120</v>
      </c>
      <c r="C83">
        <v>2.078452</v>
      </c>
      <c r="D83">
        <v>2.078452</v>
      </c>
      <c r="E83">
        <v>80</v>
      </c>
      <c r="F83">
        <v>141</v>
      </c>
      <c r="G83">
        <v>8</v>
      </c>
      <c r="H83" t="s">
        <v>119</v>
      </c>
      <c r="I83">
        <v>4</v>
      </c>
      <c r="J83">
        <v>5</v>
      </c>
      <c r="K83" t="s">
        <v>18</v>
      </c>
      <c r="L83">
        <v>2.0784519544700002</v>
      </c>
      <c r="M83" s="2">
        <v>2.0783519575809999</v>
      </c>
      <c r="N83" s="8"/>
      <c r="O83" s="9">
        <f t="shared" si="2"/>
        <v>1</v>
      </c>
      <c r="P83" s="6">
        <v>1.81313383323</v>
      </c>
      <c r="Q83" s="5">
        <v>0.26521812435100001</v>
      </c>
      <c r="R83" s="9">
        <f t="shared" si="3"/>
        <v>0.8723901775233065</v>
      </c>
      <c r="T83" s="17"/>
    </row>
    <row r="84" spans="1:20" x14ac:dyDescent="0.35">
      <c r="A84" t="s">
        <v>121</v>
      </c>
      <c r="B84" t="s">
        <v>120</v>
      </c>
      <c r="C84">
        <v>0.40560400000000002</v>
      </c>
      <c r="D84">
        <v>0.40560400000000002</v>
      </c>
      <c r="E84">
        <v>81</v>
      </c>
      <c r="F84">
        <v>141</v>
      </c>
      <c r="G84">
        <v>8</v>
      </c>
      <c r="H84" t="s">
        <v>119</v>
      </c>
      <c r="I84">
        <v>4</v>
      </c>
      <c r="J84">
        <v>5</v>
      </c>
      <c r="K84" t="s">
        <v>18</v>
      </c>
      <c r="L84">
        <v>2.0784519544700002</v>
      </c>
      <c r="M84" s="2">
        <v>0.40560399649013801</v>
      </c>
      <c r="N84" s="8"/>
      <c r="O84" s="9">
        <f t="shared" si="2"/>
        <v>1</v>
      </c>
      <c r="P84" s="6">
        <v>1.4635807613800001E-4</v>
      </c>
      <c r="Q84" s="5">
        <v>0.40545763841400001</v>
      </c>
      <c r="R84" s="9">
        <f t="shared" si="3"/>
        <v>3.6083982752758357E-4</v>
      </c>
      <c r="T84" s="17"/>
    </row>
    <row r="85" spans="1:20" x14ac:dyDescent="0.35">
      <c r="A85" t="s">
        <v>122</v>
      </c>
      <c r="B85">
        <v>82</v>
      </c>
      <c r="C85">
        <v>9.2007589999999997</v>
      </c>
      <c r="D85">
        <v>9.2007589999999997</v>
      </c>
      <c r="E85">
        <v>82</v>
      </c>
      <c r="F85">
        <v>82</v>
      </c>
      <c r="G85">
        <v>8</v>
      </c>
      <c r="H85" t="s">
        <v>122</v>
      </c>
      <c r="I85">
        <v>4</v>
      </c>
      <c r="J85">
        <v>5</v>
      </c>
      <c r="K85" t="s">
        <v>18</v>
      </c>
      <c r="L85">
        <v>9.2007588644199991</v>
      </c>
      <c r="M85" s="2">
        <v>8.0874496168200007</v>
      </c>
      <c r="N85" s="8">
        <v>1.1133093831799989</v>
      </c>
      <c r="O85" s="9">
        <f t="shared" si="2"/>
        <v>0.87899809318122568</v>
      </c>
      <c r="Q85" s="5">
        <v>8.0874496168200007</v>
      </c>
      <c r="R85" s="9">
        <f t="shared" si="3"/>
        <v>0</v>
      </c>
    </row>
    <row r="86" spans="1:20" x14ac:dyDescent="0.35">
      <c r="A86" t="s">
        <v>123</v>
      </c>
      <c r="B86" t="s">
        <v>120</v>
      </c>
      <c r="C86">
        <v>0.82851600000000003</v>
      </c>
      <c r="D86">
        <v>0.82851600000000003</v>
      </c>
      <c r="E86">
        <v>83</v>
      </c>
      <c r="F86">
        <v>141</v>
      </c>
      <c r="G86">
        <v>8</v>
      </c>
      <c r="H86" t="s">
        <v>119</v>
      </c>
      <c r="I86">
        <v>4</v>
      </c>
      <c r="J86">
        <v>5</v>
      </c>
      <c r="K86" t="s">
        <v>18</v>
      </c>
      <c r="L86">
        <v>2.0784519544700002</v>
      </c>
      <c r="M86" s="2">
        <v>0.82851617251800003</v>
      </c>
      <c r="N86" s="8"/>
      <c r="O86" s="9">
        <f t="shared" si="2"/>
        <v>1</v>
      </c>
      <c r="Q86" s="5">
        <v>0.82851617251800003</v>
      </c>
      <c r="R86" s="9">
        <f t="shared" si="3"/>
        <v>0</v>
      </c>
    </row>
    <row r="87" spans="1:20" x14ac:dyDescent="0.35">
      <c r="A87" t="s">
        <v>124</v>
      </c>
      <c r="B87">
        <v>84</v>
      </c>
      <c r="C87">
        <v>6.871429</v>
      </c>
      <c r="D87">
        <v>6.871429</v>
      </c>
      <c r="E87">
        <v>84</v>
      </c>
      <c r="F87">
        <v>84</v>
      </c>
      <c r="G87">
        <v>2</v>
      </c>
      <c r="H87" t="s">
        <v>124</v>
      </c>
      <c r="I87">
        <v>2</v>
      </c>
      <c r="J87">
        <v>1</v>
      </c>
      <c r="K87" t="s">
        <v>74</v>
      </c>
      <c r="L87">
        <v>6.8714288887299997</v>
      </c>
      <c r="M87">
        <v>6.871429</v>
      </c>
      <c r="N87" s="8"/>
      <c r="O87" s="9">
        <f t="shared" si="2"/>
        <v>1</v>
      </c>
      <c r="Q87" s="5">
        <v>6.8683421632000003</v>
      </c>
      <c r="R87" s="9">
        <f t="shared" si="3"/>
        <v>0</v>
      </c>
    </row>
    <row r="88" spans="1:20" x14ac:dyDescent="0.35">
      <c r="A88" t="s">
        <v>125</v>
      </c>
      <c r="B88">
        <v>85</v>
      </c>
      <c r="C88">
        <v>0.74969300000000005</v>
      </c>
      <c r="D88">
        <v>0.74969300000000005</v>
      </c>
      <c r="E88">
        <v>85</v>
      </c>
      <c r="F88">
        <v>85</v>
      </c>
      <c r="G88">
        <v>2</v>
      </c>
      <c r="H88" t="s">
        <v>125</v>
      </c>
      <c r="I88">
        <v>2</v>
      </c>
      <c r="J88">
        <v>1</v>
      </c>
      <c r="K88" t="s">
        <v>74</v>
      </c>
      <c r="L88">
        <v>0.74969296242899996</v>
      </c>
      <c r="M88" s="2">
        <v>0.74969297481499997</v>
      </c>
      <c r="N88" s="8"/>
      <c r="O88" s="9">
        <f t="shared" si="2"/>
        <v>1</v>
      </c>
      <c r="Q88" s="5">
        <v>0.74969297481499997</v>
      </c>
      <c r="R88" s="9">
        <f t="shared" si="3"/>
        <v>0</v>
      </c>
    </row>
    <row r="89" spans="1:20" x14ac:dyDescent="0.35">
      <c r="A89" t="s">
        <v>126</v>
      </c>
      <c r="B89">
        <v>86</v>
      </c>
      <c r="C89">
        <v>30.728092</v>
      </c>
      <c r="D89">
        <v>30.728092</v>
      </c>
      <c r="E89">
        <v>86</v>
      </c>
      <c r="F89">
        <v>86</v>
      </c>
      <c r="G89">
        <v>12</v>
      </c>
      <c r="H89" t="s">
        <v>126</v>
      </c>
      <c r="I89">
        <v>6</v>
      </c>
      <c r="J89">
        <v>7</v>
      </c>
      <c r="K89" t="s">
        <v>52</v>
      </c>
      <c r="L89">
        <v>30.728091676799998</v>
      </c>
      <c r="M89" s="2">
        <v>30.624389672029999</v>
      </c>
      <c r="N89" s="8">
        <v>0.10370232797000156</v>
      </c>
      <c r="O89" s="9">
        <f t="shared" si="2"/>
        <v>0.99662516214901986</v>
      </c>
      <c r="P89" s="6">
        <v>1.3640653255299999</v>
      </c>
      <c r="Q89" s="5">
        <v>29.260324346499999</v>
      </c>
      <c r="R89" s="9">
        <f t="shared" si="3"/>
        <v>4.4541796265603097E-2</v>
      </c>
      <c r="T89" s="17"/>
    </row>
    <row r="90" spans="1:20" x14ac:dyDescent="0.35">
      <c r="A90" t="s">
        <v>127</v>
      </c>
      <c r="B90">
        <v>87</v>
      </c>
      <c r="C90">
        <v>29.657104</v>
      </c>
      <c r="D90">
        <v>8.0143280000000008</v>
      </c>
      <c r="E90">
        <v>87</v>
      </c>
      <c r="F90">
        <v>87</v>
      </c>
      <c r="G90">
        <v>4</v>
      </c>
      <c r="H90" t="s">
        <v>127</v>
      </c>
      <c r="I90">
        <v>3</v>
      </c>
      <c r="J90">
        <v>3</v>
      </c>
      <c r="K90" t="s">
        <v>22</v>
      </c>
      <c r="L90">
        <v>29.657104327300001</v>
      </c>
      <c r="M90" s="2">
        <v>1.4764187700789999</v>
      </c>
      <c r="N90" s="8">
        <v>28.180685229921</v>
      </c>
      <c r="O90" s="9">
        <f t="shared" si="2"/>
        <v>4.9782971731798221E-2</v>
      </c>
      <c r="P90" s="6">
        <v>1.3201787840999999</v>
      </c>
      <c r="Q90" s="5">
        <v>0.15623998597899999</v>
      </c>
      <c r="R90" s="9">
        <f t="shared" si="3"/>
        <v>0.89417637519560933</v>
      </c>
      <c r="T90" s="17"/>
    </row>
    <row r="91" spans="1:20" x14ac:dyDescent="0.35">
      <c r="A91" t="s">
        <v>128</v>
      </c>
      <c r="B91">
        <v>88</v>
      </c>
      <c r="C91">
        <v>0.20819799999999999</v>
      </c>
      <c r="D91">
        <v>0.20819799999999999</v>
      </c>
      <c r="E91">
        <v>88</v>
      </c>
      <c r="F91">
        <v>88</v>
      </c>
      <c r="G91">
        <v>4</v>
      </c>
      <c r="H91" t="s">
        <v>128</v>
      </c>
      <c r="I91">
        <v>3</v>
      </c>
      <c r="J91">
        <v>3</v>
      </c>
      <c r="K91" t="s">
        <v>22</v>
      </c>
      <c r="L91">
        <v>0.208197776512</v>
      </c>
      <c r="M91" s="2">
        <v>0.20819777794288999</v>
      </c>
      <c r="N91" s="8"/>
      <c r="O91" s="9">
        <f t="shared" si="2"/>
        <v>1</v>
      </c>
      <c r="P91" s="6">
        <v>0.202308808797</v>
      </c>
      <c r="Q91" s="5">
        <v>5.8889691458899997E-3</v>
      </c>
      <c r="R91" s="9">
        <f t="shared" si="3"/>
        <v>0.97171454371859156</v>
      </c>
      <c r="T91" s="17"/>
    </row>
    <row r="92" spans="1:20" x14ac:dyDescent="0.35">
      <c r="A92" t="s">
        <v>129</v>
      </c>
      <c r="B92">
        <v>89</v>
      </c>
      <c r="C92">
        <v>28.564688</v>
      </c>
      <c r="D92">
        <v>28.564688</v>
      </c>
      <c r="E92">
        <v>89</v>
      </c>
      <c r="F92">
        <v>89</v>
      </c>
      <c r="G92">
        <v>11</v>
      </c>
      <c r="H92" t="s">
        <v>129</v>
      </c>
      <c r="I92">
        <v>6</v>
      </c>
      <c r="J92">
        <v>7</v>
      </c>
      <c r="K92" t="s">
        <v>24</v>
      </c>
      <c r="L92">
        <v>28.564688346299999</v>
      </c>
      <c r="M92" s="2">
        <v>28.463731372200002</v>
      </c>
      <c r="N92" s="8">
        <v>0.1009566277999987</v>
      </c>
      <c r="O92" s="9">
        <f t="shared" si="2"/>
        <v>0.99646568421121917</v>
      </c>
      <c r="P92" s="6">
        <v>13.0287917691</v>
      </c>
      <c r="Q92" s="5">
        <v>15.4349396031</v>
      </c>
      <c r="R92" s="9">
        <f t="shared" si="3"/>
        <v>0.45773309193835982</v>
      </c>
      <c r="T92" s="17"/>
    </row>
    <row r="93" spans="1:20" x14ac:dyDescent="0.35">
      <c r="A93" t="s">
        <v>130</v>
      </c>
      <c r="B93">
        <v>90</v>
      </c>
      <c r="C93">
        <v>25.043015</v>
      </c>
      <c r="D93">
        <v>25.043015</v>
      </c>
      <c r="E93">
        <v>90</v>
      </c>
      <c r="F93">
        <v>90</v>
      </c>
      <c r="G93">
        <v>2</v>
      </c>
      <c r="H93" t="s">
        <v>130</v>
      </c>
      <c r="I93">
        <v>2</v>
      </c>
      <c r="J93">
        <v>1</v>
      </c>
      <c r="K93" t="s">
        <v>74</v>
      </c>
      <c r="L93">
        <v>25.043014917099999</v>
      </c>
      <c r="M93" s="2">
        <v>25.043015001260002</v>
      </c>
      <c r="N93" s="8"/>
      <c r="O93" s="9">
        <f t="shared" si="2"/>
        <v>1</v>
      </c>
      <c r="P93" s="6">
        <v>5.1498588061600001</v>
      </c>
      <c r="Q93" s="5">
        <v>19.893156195100001</v>
      </c>
      <c r="R93" s="9">
        <f t="shared" si="3"/>
        <v>0.20564052714502998</v>
      </c>
      <c r="T93" s="17"/>
    </row>
    <row r="94" spans="1:20" x14ac:dyDescent="0.35">
      <c r="A94" t="s">
        <v>131</v>
      </c>
      <c r="B94">
        <v>91</v>
      </c>
      <c r="C94">
        <v>3.2329729999999999</v>
      </c>
      <c r="D94">
        <v>3.2329729999999999</v>
      </c>
      <c r="E94">
        <v>91</v>
      </c>
      <c r="F94">
        <v>91</v>
      </c>
      <c r="G94">
        <v>12</v>
      </c>
      <c r="H94" t="s">
        <v>131</v>
      </c>
      <c r="I94">
        <v>6</v>
      </c>
      <c r="J94">
        <v>7</v>
      </c>
      <c r="K94" t="s">
        <v>52</v>
      </c>
      <c r="L94">
        <v>3.2329733267499998</v>
      </c>
      <c r="M94" s="2">
        <v>3.232973326752</v>
      </c>
      <c r="N94" s="8"/>
      <c r="O94" s="9">
        <f t="shared" si="2"/>
        <v>1</v>
      </c>
      <c r="P94" s="6">
        <v>2.9547137233299998</v>
      </c>
      <c r="Q94" s="5">
        <v>0.27825960342200001</v>
      </c>
      <c r="R94" s="9">
        <f t="shared" si="3"/>
        <v>0.91393074569484523</v>
      </c>
      <c r="T94" s="17"/>
    </row>
    <row r="95" spans="1:20" x14ac:dyDescent="0.35">
      <c r="A95" t="s">
        <v>132</v>
      </c>
      <c r="B95">
        <v>92</v>
      </c>
      <c r="C95">
        <v>21.465125</v>
      </c>
      <c r="D95">
        <v>21.465125</v>
      </c>
      <c r="E95">
        <v>92</v>
      </c>
      <c r="F95">
        <v>92</v>
      </c>
      <c r="G95">
        <v>3</v>
      </c>
      <c r="H95" t="s">
        <v>132</v>
      </c>
      <c r="I95">
        <v>3</v>
      </c>
      <c r="J95">
        <v>2</v>
      </c>
      <c r="K95" t="s">
        <v>37</v>
      </c>
      <c r="L95">
        <v>21.465125294500002</v>
      </c>
      <c r="M95" s="2">
        <v>21.46512545261</v>
      </c>
      <c r="N95" s="8"/>
      <c r="O95" s="9">
        <f t="shared" si="2"/>
        <v>1</v>
      </c>
      <c r="P95" s="6">
        <v>4.8213372315100003</v>
      </c>
      <c r="Q95" s="5">
        <v>16.643788221099999</v>
      </c>
      <c r="R95" s="9">
        <f t="shared" si="3"/>
        <v>0.22461258109832111</v>
      </c>
      <c r="T95" s="17"/>
    </row>
    <row r="96" spans="1:20" x14ac:dyDescent="0.35">
      <c r="A96" t="s">
        <v>133</v>
      </c>
      <c r="B96">
        <v>93</v>
      </c>
      <c r="C96">
        <v>3.0802529999999999</v>
      </c>
      <c r="D96">
        <v>3.0802529999999999</v>
      </c>
      <c r="E96">
        <v>93</v>
      </c>
      <c r="F96">
        <v>93</v>
      </c>
      <c r="G96">
        <v>3</v>
      </c>
      <c r="H96" t="s">
        <v>133</v>
      </c>
      <c r="I96">
        <v>3</v>
      </c>
      <c r="J96">
        <v>2</v>
      </c>
      <c r="K96" t="s">
        <v>37</v>
      </c>
      <c r="L96">
        <v>3.0802526330700002</v>
      </c>
      <c r="M96" s="2">
        <v>3.0802526722399999</v>
      </c>
      <c r="N96" s="8"/>
      <c r="O96" s="9">
        <f t="shared" si="2"/>
        <v>1</v>
      </c>
      <c r="Q96" s="5">
        <v>3.0802526722399999</v>
      </c>
      <c r="R96" s="9">
        <f t="shared" si="3"/>
        <v>0</v>
      </c>
    </row>
    <row r="97" spans="1:20" x14ac:dyDescent="0.35">
      <c r="A97" t="s">
        <v>134</v>
      </c>
      <c r="B97">
        <v>94</v>
      </c>
      <c r="C97">
        <v>1.346984</v>
      </c>
      <c r="D97">
        <v>1.346984</v>
      </c>
      <c r="E97">
        <v>94</v>
      </c>
      <c r="F97">
        <v>94</v>
      </c>
      <c r="G97">
        <v>3</v>
      </c>
      <c r="H97" t="s">
        <v>134</v>
      </c>
      <c r="I97">
        <v>3</v>
      </c>
      <c r="J97">
        <v>2</v>
      </c>
      <c r="K97" t="s">
        <v>37</v>
      </c>
      <c r="L97">
        <v>1.3469843218499999</v>
      </c>
      <c r="M97" s="2">
        <v>1.34441405371</v>
      </c>
      <c r="N97" s="8">
        <v>2.5699462899999581E-3</v>
      </c>
      <c r="O97" s="9">
        <f t="shared" si="2"/>
        <v>0.99809207363264896</v>
      </c>
      <c r="Q97" s="5">
        <v>1.34441405371</v>
      </c>
      <c r="R97" s="9">
        <f t="shared" si="3"/>
        <v>0</v>
      </c>
    </row>
    <row r="98" spans="1:20" x14ac:dyDescent="0.35">
      <c r="A98" t="s">
        <v>135</v>
      </c>
      <c r="B98">
        <v>95</v>
      </c>
      <c r="C98">
        <v>7.4311670000000003</v>
      </c>
      <c r="D98">
        <v>7.4311670000000003</v>
      </c>
      <c r="E98">
        <v>95</v>
      </c>
      <c r="F98">
        <v>95</v>
      </c>
      <c r="G98">
        <v>12</v>
      </c>
      <c r="H98" t="s">
        <v>135</v>
      </c>
      <c r="I98">
        <v>6</v>
      </c>
      <c r="J98">
        <v>7</v>
      </c>
      <c r="K98" t="s">
        <v>24</v>
      </c>
      <c r="L98">
        <v>7.4311665281500003</v>
      </c>
      <c r="M98" s="2">
        <v>7.4311665281400003</v>
      </c>
      <c r="N98" s="8"/>
      <c r="O98" s="9">
        <f t="shared" si="2"/>
        <v>1</v>
      </c>
      <c r="P98" s="6">
        <v>1.6289096357699999</v>
      </c>
      <c r="Q98" s="5">
        <v>5.80225689237</v>
      </c>
      <c r="R98" s="9">
        <f t="shared" si="3"/>
        <v>0.21919972182048669</v>
      </c>
      <c r="T98" s="17"/>
    </row>
    <row r="99" spans="1:20" x14ac:dyDescent="0.35">
      <c r="A99" t="s">
        <v>136</v>
      </c>
      <c r="B99" t="s">
        <v>99</v>
      </c>
      <c r="C99">
        <v>2.0246E-2</v>
      </c>
      <c r="D99">
        <v>2.0246E-2</v>
      </c>
      <c r="E99">
        <v>96</v>
      </c>
      <c r="F99">
        <v>137</v>
      </c>
      <c r="G99">
        <v>3</v>
      </c>
      <c r="H99" t="s">
        <v>100</v>
      </c>
      <c r="I99">
        <v>3</v>
      </c>
      <c r="J99">
        <v>2</v>
      </c>
      <c r="K99" t="s">
        <v>37</v>
      </c>
      <c r="L99">
        <v>40.1488210606</v>
      </c>
      <c r="M99" s="2">
        <v>2.02461895142E-2</v>
      </c>
      <c r="N99" s="8"/>
      <c r="O99" s="9">
        <f t="shared" si="2"/>
        <v>1</v>
      </c>
      <c r="Q99" s="5">
        <v>2.02461895142E-2</v>
      </c>
      <c r="R99" s="9">
        <f t="shared" si="3"/>
        <v>0</v>
      </c>
    </row>
    <row r="100" spans="1:20" x14ac:dyDescent="0.35">
      <c r="A100" t="s">
        <v>137</v>
      </c>
      <c r="B100">
        <v>97</v>
      </c>
      <c r="C100">
        <v>1.5632820000000001</v>
      </c>
      <c r="D100">
        <v>1.5632820000000001</v>
      </c>
      <c r="E100">
        <v>97</v>
      </c>
      <c r="F100">
        <v>97</v>
      </c>
      <c r="G100">
        <v>8</v>
      </c>
      <c r="H100" t="s">
        <v>137</v>
      </c>
      <c r="I100">
        <v>4</v>
      </c>
      <c r="J100">
        <v>5</v>
      </c>
      <c r="K100" t="s">
        <v>59</v>
      </c>
      <c r="L100">
        <v>1.5632823791199999</v>
      </c>
      <c r="M100">
        <v>1.5632820000000001</v>
      </c>
      <c r="N100" s="8"/>
      <c r="O100" s="9">
        <f t="shared" si="2"/>
        <v>1</v>
      </c>
      <c r="P100" s="6">
        <v>0.27875785440799999</v>
      </c>
      <c r="Q100" s="5">
        <v>1.2842935845200001</v>
      </c>
      <c r="R100" s="9">
        <f t="shared" si="3"/>
        <v>0.17831578333787504</v>
      </c>
      <c r="T100" s="17"/>
    </row>
    <row r="101" spans="1:20" x14ac:dyDescent="0.35">
      <c r="A101" t="s">
        <v>138</v>
      </c>
      <c r="B101">
        <v>98</v>
      </c>
      <c r="C101">
        <v>0.296157</v>
      </c>
      <c r="D101">
        <v>0.296157</v>
      </c>
      <c r="E101">
        <v>98</v>
      </c>
      <c r="F101">
        <v>98</v>
      </c>
      <c r="G101">
        <v>3</v>
      </c>
      <c r="H101" t="s">
        <v>138</v>
      </c>
      <c r="I101">
        <v>3</v>
      </c>
      <c r="J101">
        <v>2</v>
      </c>
      <c r="K101" t="s">
        <v>22</v>
      </c>
      <c r="L101">
        <v>0.29615692948799999</v>
      </c>
      <c r="M101" s="2">
        <v>0.29615693182300001</v>
      </c>
      <c r="N101" s="8"/>
      <c r="O101" s="9">
        <f t="shared" si="2"/>
        <v>1</v>
      </c>
      <c r="Q101" s="5">
        <v>0.29615693182300001</v>
      </c>
      <c r="R101" s="9">
        <f t="shared" si="3"/>
        <v>0</v>
      </c>
    </row>
    <row r="102" spans="1:20" x14ac:dyDescent="0.35">
      <c r="A102" t="s">
        <v>139</v>
      </c>
      <c r="B102">
        <v>99</v>
      </c>
      <c r="C102">
        <v>0.35666799999999999</v>
      </c>
      <c r="D102">
        <v>0.35666799999999999</v>
      </c>
      <c r="E102">
        <v>99</v>
      </c>
      <c r="F102">
        <v>99</v>
      </c>
      <c r="G102">
        <v>3</v>
      </c>
      <c r="H102" t="s">
        <v>139</v>
      </c>
      <c r="I102">
        <v>3</v>
      </c>
      <c r="J102">
        <v>2</v>
      </c>
      <c r="K102" t="s">
        <v>37</v>
      </c>
      <c r="L102">
        <v>0.35666797164000003</v>
      </c>
      <c r="M102" s="2">
        <v>0.32443156681800001</v>
      </c>
      <c r="N102" s="8">
        <v>3.2236433181999979E-2</v>
      </c>
      <c r="O102" s="9">
        <f t="shared" si="2"/>
        <v>0.90961781493714045</v>
      </c>
      <c r="Q102" s="5">
        <v>0.32443156681800001</v>
      </c>
      <c r="R102" s="9">
        <f t="shared" si="3"/>
        <v>0</v>
      </c>
    </row>
    <row r="103" spans="1:20" x14ac:dyDescent="0.35">
      <c r="A103" t="s">
        <v>140</v>
      </c>
      <c r="B103">
        <v>100</v>
      </c>
      <c r="C103">
        <v>4.2922409999999998</v>
      </c>
      <c r="D103">
        <v>4.2922409999999998</v>
      </c>
      <c r="E103">
        <v>100</v>
      </c>
      <c r="F103">
        <v>100</v>
      </c>
      <c r="G103">
        <v>8</v>
      </c>
      <c r="H103" t="s">
        <v>140</v>
      </c>
      <c r="I103">
        <v>4</v>
      </c>
      <c r="J103">
        <v>5</v>
      </c>
      <c r="K103" t="s">
        <v>59</v>
      </c>
      <c r="L103">
        <v>4.2922410158800002</v>
      </c>
      <c r="M103" s="2">
        <v>4.2922410201379995</v>
      </c>
      <c r="N103" s="8"/>
      <c r="O103" s="9">
        <f t="shared" si="2"/>
        <v>1</v>
      </c>
      <c r="P103" s="6">
        <v>0.28563646728800002</v>
      </c>
      <c r="Q103" s="5">
        <v>4.0066045528499998</v>
      </c>
      <c r="R103" s="9">
        <f t="shared" si="3"/>
        <v>6.6547164045046223E-2</v>
      </c>
      <c r="T103" s="17"/>
    </row>
    <row r="104" spans="1:20" x14ac:dyDescent="0.35">
      <c r="A104" t="s">
        <v>141</v>
      </c>
      <c r="B104">
        <v>101</v>
      </c>
      <c r="C104">
        <v>5.2691879999999998</v>
      </c>
      <c r="D104">
        <v>5.2691879999999998</v>
      </c>
      <c r="E104">
        <v>101</v>
      </c>
      <c r="F104">
        <v>101</v>
      </c>
      <c r="G104">
        <v>8</v>
      </c>
      <c r="H104" t="s">
        <v>141</v>
      </c>
      <c r="I104">
        <v>4</v>
      </c>
      <c r="J104">
        <v>5</v>
      </c>
      <c r="K104" t="s">
        <v>59</v>
      </c>
      <c r="L104">
        <v>5.2691877983099999</v>
      </c>
      <c r="M104">
        <v>5.2691879999999998</v>
      </c>
      <c r="N104" s="8"/>
      <c r="O104" s="9">
        <f t="shared" si="2"/>
        <v>1</v>
      </c>
      <c r="Q104" s="5">
        <v>5.2226587872200003</v>
      </c>
      <c r="R104" s="9">
        <f t="shared" si="3"/>
        <v>0</v>
      </c>
    </row>
    <row r="105" spans="1:20" x14ac:dyDescent="0.35">
      <c r="A105" t="s">
        <v>142</v>
      </c>
      <c r="B105">
        <v>102</v>
      </c>
      <c r="C105">
        <v>9.7206869999999999</v>
      </c>
      <c r="D105">
        <v>9.7206869999999999</v>
      </c>
      <c r="E105">
        <v>102</v>
      </c>
      <c r="F105">
        <v>102</v>
      </c>
      <c r="G105">
        <v>5</v>
      </c>
      <c r="H105" t="s">
        <v>142</v>
      </c>
      <c r="I105">
        <v>4</v>
      </c>
      <c r="J105">
        <v>4</v>
      </c>
      <c r="K105" t="s">
        <v>16</v>
      </c>
      <c r="L105">
        <v>9.7206869521700003</v>
      </c>
      <c r="M105" s="2">
        <v>5.8578483529699996</v>
      </c>
      <c r="N105" s="8">
        <v>3.8628386470300002</v>
      </c>
      <c r="O105" s="9">
        <f t="shared" si="2"/>
        <v>0.60261670321963867</v>
      </c>
      <c r="Q105" s="5">
        <v>5.8578483529699996</v>
      </c>
      <c r="R105" s="9">
        <f t="shared" si="3"/>
        <v>0</v>
      </c>
    </row>
    <row r="106" spans="1:20" x14ac:dyDescent="0.35">
      <c r="A106" t="s">
        <v>143</v>
      </c>
      <c r="B106">
        <v>103</v>
      </c>
      <c r="C106">
        <v>12.621992000000001</v>
      </c>
      <c r="D106">
        <v>12.621992000000001</v>
      </c>
      <c r="E106">
        <v>103</v>
      </c>
      <c r="F106">
        <v>103</v>
      </c>
      <c r="G106">
        <v>3</v>
      </c>
      <c r="H106" t="s">
        <v>143</v>
      </c>
      <c r="I106">
        <v>3</v>
      </c>
      <c r="J106">
        <v>2</v>
      </c>
      <c r="K106" t="s">
        <v>37</v>
      </c>
      <c r="L106">
        <v>12.621992369999999</v>
      </c>
      <c r="M106">
        <v>12.621992000000001</v>
      </c>
      <c r="N106" s="8"/>
      <c r="O106" s="9">
        <f t="shared" si="2"/>
        <v>1</v>
      </c>
      <c r="P106" s="6">
        <v>0.81127829884799996</v>
      </c>
      <c r="Q106" s="5">
        <v>11.8084952983</v>
      </c>
      <c r="R106" s="9">
        <f t="shared" si="3"/>
        <v>6.4274981227051955E-2</v>
      </c>
      <c r="T106" s="17"/>
    </row>
    <row r="107" spans="1:20" x14ac:dyDescent="0.35">
      <c r="A107" t="s">
        <v>144</v>
      </c>
      <c r="B107" t="s">
        <v>35</v>
      </c>
      <c r="C107">
        <v>1.2220070000000001</v>
      </c>
      <c r="D107">
        <v>1.2220070000000001</v>
      </c>
      <c r="E107">
        <v>104</v>
      </c>
      <c r="F107">
        <v>130</v>
      </c>
      <c r="G107">
        <v>3</v>
      </c>
      <c r="H107" t="s">
        <v>36</v>
      </c>
      <c r="I107">
        <v>3</v>
      </c>
      <c r="J107">
        <v>2</v>
      </c>
      <c r="K107" t="s">
        <v>37</v>
      </c>
      <c r="L107">
        <v>0.95279655580199996</v>
      </c>
      <c r="M107" s="2">
        <v>1.2220071161799999</v>
      </c>
      <c r="N107" s="8"/>
      <c r="O107" s="9">
        <f t="shared" si="2"/>
        <v>1</v>
      </c>
      <c r="Q107" s="5">
        <v>1.2220071161799999</v>
      </c>
      <c r="R107" s="9">
        <f t="shared" si="3"/>
        <v>0</v>
      </c>
    </row>
    <row r="108" spans="1:20" ht="13.5" customHeight="1" x14ac:dyDescent="0.35">
      <c r="A108" t="s">
        <v>145</v>
      </c>
      <c r="B108">
        <v>105</v>
      </c>
      <c r="C108">
        <v>18.926041000000001</v>
      </c>
      <c r="D108">
        <v>2.2663739999999999</v>
      </c>
      <c r="E108">
        <v>105</v>
      </c>
      <c r="F108">
        <v>105</v>
      </c>
      <c r="G108">
        <v>5</v>
      </c>
      <c r="H108" t="s">
        <v>145</v>
      </c>
      <c r="I108">
        <v>3</v>
      </c>
      <c r="J108">
        <v>4</v>
      </c>
      <c r="K108" t="s">
        <v>49</v>
      </c>
      <c r="L108" t="s">
        <v>146</v>
      </c>
      <c r="M108" s="2">
        <v>0</v>
      </c>
      <c r="N108">
        <v>18.926041000000001</v>
      </c>
      <c r="O108" s="9">
        <f t="shared" si="2"/>
        <v>0</v>
      </c>
      <c r="R108" s="9">
        <v>0</v>
      </c>
    </row>
    <row r="109" spans="1:20" x14ac:dyDescent="0.35">
      <c r="A109" t="s">
        <v>147</v>
      </c>
      <c r="B109">
        <v>75.105999999999995</v>
      </c>
      <c r="C109">
        <v>0.34393499999999999</v>
      </c>
      <c r="D109">
        <v>0.34393499999999999</v>
      </c>
      <c r="E109">
        <v>106</v>
      </c>
      <c r="F109">
        <v>140</v>
      </c>
      <c r="G109">
        <v>3</v>
      </c>
      <c r="H109" t="s">
        <v>114</v>
      </c>
      <c r="I109">
        <v>3</v>
      </c>
      <c r="J109">
        <v>2</v>
      </c>
      <c r="K109" t="s">
        <v>37</v>
      </c>
      <c r="L109">
        <v>24.239482975800001</v>
      </c>
      <c r="M109" s="2">
        <v>0.32770257952699999</v>
      </c>
      <c r="N109">
        <v>1.6232420472999998E-2</v>
      </c>
      <c r="O109" s="9">
        <f t="shared" si="2"/>
        <v>0.95280381329902453</v>
      </c>
      <c r="Q109" s="5">
        <v>0.32770257952699999</v>
      </c>
      <c r="R109" s="9">
        <f t="shared" si="3"/>
        <v>0</v>
      </c>
    </row>
    <row r="110" spans="1:20" x14ac:dyDescent="0.35">
      <c r="A110" t="s">
        <v>148</v>
      </c>
      <c r="B110">
        <v>107</v>
      </c>
      <c r="C110">
        <v>2.2654000000000001E-2</v>
      </c>
      <c r="D110">
        <v>2.2654000000000001E-2</v>
      </c>
      <c r="E110">
        <v>107</v>
      </c>
      <c r="F110">
        <v>107</v>
      </c>
      <c r="G110">
        <v>5</v>
      </c>
      <c r="H110" t="s">
        <v>148</v>
      </c>
      <c r="I110">
        <v>3</v>
      </c>
      <c r="J110">
        <v>4</v>
      </c>
      <c r="K110" t="s">
        <v>49</v>
      </c>
      <c r="L110">
        <v>2.2654132185600001E-2</v>
      </c>
      <c r="M110">
        <v>2.2654000000000001E-2</v>
      </c>
      <c r="O110" s="9">
        <f t="shared" si="2"/>
        <v>1</v>
      </c>
      <c r="Q110" s="5">
        <v>9.16170297546E-3</v>
      </c>
      <c r="R110" s="9">
        <f t="shared" si="3"/>
        <v>0</v>
      </c>
    </row>
    <row r="111" spans="1:20" x14ac:dyDescent="0.35">
      <c r="A111" t="s">
        <v>149</v>
      </c>
      <c r="B111">
        <v>108</v>
      </c>
      <c r="C111">
        <v>1.457247</v>
      </c>
      <c r="D111">
        <v>1.457247</v>
      </c>
      <c r="E111">
        <v>108</v>
      </c>
      <c r="F111">
        <v>108</v>
      </c>
      <c r="G111">
        <v>5</v>
      </c>
      <c r="H111" t="s">
        <v>149</v>
      </c>
      <c r="I111">
        <v>3</v>
      </c>
      <c r="J111">
        <v>4</v>
      </c>
      <c r="K111" t="s">
        <v>49</v>
      </c>
      <c r="L111">
        <v>1.4572471201899999</v>
      </c>
      <c r="M111" s="2">
        <v>1.45724489606</v>
      </c>
      <c r="O111" s="9">
        <f t="shared" si="2"/>
        <v>1</v>
      </c>
      <c r="Q111" s="5">
        <v>1.45724489606</v>
      </c>
      <c r="R111" s="9">
        <f t="shared" si="3"/>
        <v>0</v>
      </c>
    </row>
    <row r="112" spans="1:20" x14ac:dyDescent="0.35">
      <c r="A112" t="s">
        <v>150</v>
      </c>
      <c r="B112" t="s">
        <v>99</v>
      </c>
      <c r="C112">
        <v>1.267185</v>
      </c>
      <c r="D112">
        <v>1.267185</v>
      </c>
      <c r="E112">
        <v>109</v>
      </c>
      <c r="F112">
        <v>137</v>
      </c>
      <c r="G112">
        <v>3</v>
      </c>
      <c r="H112" t="s">
        <v>100</v>
      </c>
      <c r="I112">
        <v>3</v>
      </c>
      <c r="J112">
        <v>2</v>
      </c>
      <c r="K112" t="s">
        <v>37</v>
      </c>
      <c r="L112">
        <v>40.1488210606</v>
      </c>
      <c r="M112" s="2">
        <v>9.4275128642200001E-2</v>
      </c>
      <c r="N112">
        <v>1.1729098713577999</v>
      </c>
      <c r="O112" s="9">
        <f t="shared" si="2"/>
        <v>7.4397288984797014E-2</v>
      </c>
      <c r="Q112" s="5">
        <v>9.4275128642200001E-2</v>
      </c>
      <c r="R112" s="9">
        <f t="shared" si="3"/>
        <v>0</v>
      </c>
    </row>
    <row r="113" spans="1:20" x14ac:dyDescent="0.35">
      <c r="A113" t="s">
        <v>151</v>
      </c>
      <c r="B113">
        <v>110</v>
      </c>
      <c r="C113">
        <v>6.4729549999999998</v>
      </c>
      <c r="D113">
        <v>3.2137769999999999</v>
      </c>
      <c r="E113">
        <v>110</v>
      </c>
      <c r="F113">
        <v>110</v>
      </c>
      <c r="G113">
        <v>6</v>
      </c>
      <c r="H113" t="s">
        <v>151</v>
      </c>
      <c r="I113">
        <v>4</v>
      </c>
      <c r="J113">
        <v>8</v>
      </c>
      <c r="K113" t="s">
        <v>18</v>
      </c>
      <c r="L113" t="s">
        <v>146</v>
      </c>
      <c r="M113" s="2">
        <v>0</v>
      </c>
      <c r="N113">
        <v>6.4729549999999998</v>
      </c>
      <c r="O113" s="9">
        <f t="shared" si="2"/>
        <v>0</v>
      </c>
      <c r="R113" s="9">
        <v>0</v>
      </c>
    </row>
    <row r="114" spans="1:20" x14ac:dyDescent="0.35">
      <c r="A114" t="s">
        <v>152</v>
      </c>
      <c r="B114">
        <v>111</v>
      </c>
      <c r="C114">
        <v>1.267587</v>
      </c>
      <c r="D114">
        <v>1.267587</v>
      </c>
      <c r="E114">
        <v>111</v>
      </c>
      <c r="F114">
        <v>111</v>
      </c>
      <c r="G114">
        <v>5</v>
      </c>
      <c r="H114" t="s">
        <v>152</v>
      </c>
      <c r="I114">
        <v>3</v>
      </c>
      <c r="J114">
        <v>4</v>
      </c>
      <c r="K114" t="s">
        <v>49</v>
      </c>
      <c r="L114" t="s">
        <v>146</v>
      </c>
      <c r="M114" s="2">
        <v>1.1892937095670999</v>
      </c>
      <c r="N114" s="7">
        <v>7.829329043290012E-2</v>
      </c>
      <c r="O114" s="9">
        <f t="shared" si="2"/>
        <v>0.93823438514839608</v>
      </c>
      <c r="P114" s="6">
        <v>1.1672553890199999</v>
      </c>
      <c r="Q114" s="5">
        <v>2.2038320547100001E-2</v>
      </c>
      <c r="R114" s="9">
        <f t="shared" si="3"/>
        <v>0.98146940459718579</v>
      </c>
      <c r="T114" s="17"/>
    </row>
    <row r="115" spans="1:20" x14ac:dyDescent="0.35">
      <c r="A115" t="s">
        <v>153</v>
      </c>
      <c r="B115">
        <v>112</v>
      </c>
      <c r="C115">
        <v>6.434958</v>
      </c>
      <c r="D115">
        <v>6.434958</v>
      </c>
      <c r="E115">
        <v>112</v>
      </c>
      <c r="F115">
        <v>112</v>
      </c>
      <c r="G115">
        <v>8</v>
      </c>
      <c r="H115" t="s">
        <v>153</v>
      </c>
      <c r="I115">
        <v>4</v>
      </c>
      <c r="J115">
        <v>5</v>
      </c>
      <c r="K115" t="s">
        <v>59</v>
      </c>
      <c r="L115">
        <v>6.4349582725800003</v>
      </c>
      <c r="M115" s="2">
        <v>6.4349582754799997</v>
      </c>
      <c r="N115" s="7"/>
      <c r="O115" s="9">
        <f t="shared" si="2"/>
        <v>1</v>
      </c>
      <c r="P115" s="6">
        <v>5.1578901676899997</v>
      </c>
      <c r="Q115" s="5">
        <v>1.2770681077899999</v>
      </c>
      <c r="R115" s="9">
        <f t="shared" si="3"/>
        <v>0.80154213079264447</v>
      </c>
      <c r="T115" s="17"/>
    </row>
    <row r="116" spans="1:20" x14ac:dyDescent="0.35">
      <c r="A116" t="s">
        <v>154</v>
      </c>
      <c r="B116">
        <v>113</v>
      </c>
      <c r="C116">
        <v>0.71809699999999999</v>
      </c>
      <c r="D116">
        <v>0.71809699999999999</v>
      </c>
      <c r="E116">
        <v>113</v>
      </c>
      <c r="F116">
        <v>113</v>
      </c>
      <c r="G116">
        <v>1</v>
      </c>
      <c r="H116" t="s">
        <v>154</v>
      </c>
      <c r="I116">
        <v>2</v>
      </c>
      <c r="J116">
        <v>1</v>
      </c>
      <c r="K116" t="s">
        <v>74</v>
      </c>
      <c r="L116">
        <v>0.71809732424999995</v>
      </c>
      <c r="M116" s="2">
        <v>0.71809732841499996</v>
      </c>
      <c r="N116" s="7"/>
      <c r="O116" s="9">
        <f t="shared" si="2"/>
        <v>1</v>
      </c>
      <c r="Q116" s="5">
        <v>0.71809732841499996</v>
      </c>
      <c r="R116" s="9">
        <f t="shared" si="3"/>
        <v>0</v>
      </c>
    </row>
    <row r="117" spans="1:20" x14ac:dyDescent="0.35">
      <c r="A117" t="s">
        <v>155</v>
      </c>
      <c r="B117">
        <v>27.114000000000001</v>
      </c>
      <c r="C117">
        <v>4.3523100000000001</v>
      </c>
      <c r="D117">
        <v>4.3523100000000001</v>
      </c>
      <c r="E117">
        <v>114</v>
      </c>
      <c r="F117">
        <v>132</v>
      </c>
      <c r="G117">
        <v>8</v>
      </c>
      <c r="H117" t="s">
        <v>58</v>
      </c>
      <c r="I117">
        <v>4</v>
      </c>
      <c r="J117">
        <v>5</v>
      </c>
      <c r="K117" t="s">
        <v>59</v>
      </c>
      <c r="L117">
        <v>1.7946741505399999</v>
      </c>
      <c r="M117">
        <v>4.3523100000000001</v>
      </c>
      <c r="N117" s="7"/>
      <c r="O117" s="9">
        <f t="shared" si="2"/>
        <v>1</v>
      </c>
      <c r="Q117" s="5">
        <v>4.3280418693199998</v>
      </c>
      <c r="R117" s="9">
        <f t="shared" si="3"/>
        <v>0</v>
      </c>
    </row>
    <row r="118" spans="1:20" x14ac:dyDescent="0.35">
      <c r="A118" t="s">
        <v>156</v>
      </c>
      <c r="B118">
        <v>115</v>
      </c>
      <c r="C118">
        <v>0.19344600000000001</v>
      </c>
      <c r="D118">
        <v>0.19344600000000001</v>
      </c>
      <c r="E118">
        <v>115</v>
      </c>
      <c r="F118">
        <v>115</v>
      </c>
      <c r="G118">
        <v>5</v>
      </c>
      <c r="H118" t="s">
        <v>156</v>
      </c>
      <c r="I118">
        <v>3</v>
      </c>
      <c r="J118">
        <v>4</v>
      </c>
      <c r="K118" t="s">
        <v>22</v>
      </c>
      <c r="L118">
        <v>0.193446117497</v>
      </c>
      <c r="M118" s="2">
        <v>0.193446117753</v>
      </c>
      <c r="N118" s="7"/>
      <c r="O118" s="9">
        <f t="shared" si="2"/>
        <v>1</v>
      </c>
      <c r="Q118" s="5">
        <v>0.193446117753</v>
      </c>
      <c r="R118" s="9">
        <f t="shared" si="3"/>
        <v>0</v>
      </c>
    </row>
    <row r="119" spans="1:20" x14ac:dyDescent="0.35">
      <c r="A119" t="s">
        <v>157</v>
      </c>
      <c r="B119">
        <v>116.121</v>
      </c>
      <c r="C119">
        <v>1.892995</v>
      </c>
      <c r="D119">
        <v>1.892995</v>
      </c>
      <c r="E119">
        <v>116</v>
      </c>
      <c r="F119">
        <v>129</v>
      </c>
      <c r="G119">
        <v>3</v>
      </c>
      <c r="H119" t="s">
        <v>158</v>
      </c>
      <c r="I119">
        <v>3</v>
      </c>
      <c r="J119">
        <v>2</v>
      </c>
      <c r="K119" t="s">
        <v>37</v>
      </c>
      <c r="L119">
        <v>1.8929948864899999</v>
      </c>
      <c r="M119" s="2">
        <v>1.8929949242599999</v>
      </c>
      <c r="N119" s="7"/>
      <c r="O119" s="9">
        <f t="shared" si="2"/>
        <v>1</v>
      </c>
      <c r="Q119" s="5">
        <v>1.8929949242599999</v>
      </c>
      <c r="R119" s="9">
        <f t="shared" si="3"/>
        <v>0</v>
      </c>
    </row>
    <row r="120" spans="1:20" x14ac:dyDescent="0.35">
      <c r="A120" t="s">
        <v>159</v>
      </c>
      <c r="B120">
        <v>117</v>
      </c>
      <c r="C120">
        <v>4.0884689999999999</v>
      </c>
      <c r="D120">
        <v>4.0884689999999999</v>
      </c>
      <c r="E120">
        <v>117</v>
      </c>
      <c r="F120">
        <v>117</v>
      </c>
      <c r="G120">
        <v>10</v>
      </c>
      <c r="H120" t="s">
        <v>159</v>
      </c>
      <c r="I120">
        <v>5</v>
      </c>
      <c r="J120">
        <v>6</v>
      </c>
      <c r="K120" t="s">
        <v>14</v>
      </c>
      <c r="L120">
        <v>4.08846904386</v>
      </c>
      <c r="M120" s="2">
        <v>4.0884690262839998</v>
      </c>
      <c r="N120" s="7"/>
      <c r="O120" s="9">
        <f t="shared" si="2"/>
        <v>1</v>
      </c>
      <c r="P120" s="6">
        <v>3.2959555199500001</v>
      </c>
      <c r="Q120" s="5">
        <v>0.79251350633399997</v>
      </c>
      <c r="R120" s="9">
        <f t="shared" si="3"/>
        <v>0.80615885769487816</v>
      </c>
      <c r="T120" s="17"/>
    </row>
    <row r="121" spans="1:20" x14ac:dyDescent="0.35">
      <c r="A121" t="s">
        <v>160</v>
      </c>
      <c r="B121">
        <v>118</v>
      </c>
      <c r="C121">
        <v>5.1783039999999998</v>
      </c>
      <c r="D121">
        <v>5.1783039999999998</v>
      </c>
      <c r="E121">
        <v>118</v>
      </c>
      <c r="F121">
        <v>118</v>
      </c>
      <c r="G121">
        <v>5</v>
      </c>
      <c r="H121" t="s">
        <v>160</v>
      </c>
      <c r="I121">
        <v>3</v>
      </c>
      <c r="J121">
        <v>4</v>
      </c>
      <c r="K121" t="s">
        <v>49</v>
      </c>
      <c r="L121">
        <v>5.1783040300099996</v>
      </c>
      <c r="M121" s="2">
        <v>5.1783040508399996</v>
      </c>
      <c r="N121" s="7"/>
      <c r="O121" s="9">
        <f t="shared" si="2"/>
        <v>1</v>
      </c>
      <c r="Q121" s="5">
        <v>5.1783040508399996</v>
      </c>
      <c r="R121" s="9">
        <f t="shared" si="3"/>
        <v>0</v>
      </c>
    </row>
    <row r="122" spans="1:20" x14ac:dyDescent="0.35">
      <c r="A122" t="s">
        <v>161</v>
      </c>
      <c r="B122">
        <v>119</v>
      </c>
      <c r="C122">
        <v>14.139621</v>
      </c>
      <c r="D122">
        <v>14.139621</v>
      </c>
      <c r="E122">
        <v>119</v>
      </c>
      <c r="F122">
        <v>119</v>
      </c>
      <c r="G122">
        <v>10</v>
      </c>
      <c r="H122" t="s">
        <v>161</v>
      </c>
      <c r="I122">
        <v>5</v>
      </c>
      <c r="J122">
        <v>6</v>
      </c>
      <c r="K122" t="s">
        <v>14</v>
      </c>
      <c r="L122">
        <v>14.1396206963</v>
      </c>
      <c r="M122" s="2">
        <v>13.851569959700001</v>
      </c>
      <c r="N122" s="7">
        <v>0.28805104029999917</v>
      </c>
      <c r="O122" s="9">
        <f t="shared" si="2"/>
        <v>0.97962809326360312</v>
      </c>
      <c r="Q122" s="5">
        <v>13.851569959700001</v>
      </c>
      <c r="R122" s="9">
        <f t="shared" si="3"/>
        <v>0</v>
      </c>
    </row>
    <row r="123" spans="1:20" x14ac:dyDescent="0.35">
      <c r="A123" t="s">
        <v>162</v>
      </c>
      <c r="B123">
        <v>68.12</v>
      </c>
      <c r="C123">
        <v>16.616775000000001</v>
      </c>
      <c r="D123">
        <v>16.616775000000001</v>
      </c>
      <c r="E123">
        <v>120</v>
      </c>
      <c r="F123">
        <v>138</v>
      </c>
      <c r="G123">
        <v>8</v>
      </c>
      <c r="H123" t="s">
        <v>106</v>
      </c>
      <c r="I123">
        <v>4</v>
      </c>
      <c r="J123">
        <v>5</v>
      </c>
      <c r="K123" t="s">
        <v>18</v>
      </c>
      <c r="L123">
        <v>4.7527178337000002</v>
      </c>
      <c r="M123" s="2">
        <v>16.616775438299999</v>
      </c>
      <c r="N123" s="7"/>
      <c r="O123" s="9">
        <f t="shared" si="2"/>
        <v>1</v>
      </c>
      <c r="Q123" s="5">
        <v>16.616775438299999</v>
      </c>
      <c r="R123" s="9">
        <f t="shared" si="3"/>
        <v>0</v>
      </c>
    </row>
    <row r="124" spans="1:20" x14ac:dyDescent="0.35">
      <c r="A124" t="s">
        <v>163</v>
      </c>
      <c r="B124">
        <v>116.121</v>
      </c>
      <c r="C124">
        <v>1.279188</v>
      </c>
      <c r="D124">
        <v>1.279188</v>
      </c>
      <c r="E124">
        <v>121</v>
      </c>
      <c r="F124">
        <v>129</v>
      </c>
      <c r="G124">
        <v>3</v>
      </c>
      <c r="H124" t="s">
        <v>158</v>
      </c>
      <c r="I124">
        <v>3</v>
      </c>
      <c r="J124">
        <v>2</v>
      </c>
      <c r="K124" t="s">
        <v>37</v>
      </c>
      <c r="L124">
        <v>1.8929948864899999</v>
      </c>
      <c r="M124" s="2">
        <v>1.2791881084600001</v>
      </c>
      <c r="N124" s="7"/>
      <c r="O124" s="9">
        <f t="shared" si="2"/>
        <v>1</v>
      </c>
      <c r="Q124" s="5">
        <v>1.2791881084600001</v>
      </c>
      <c r="R124" s="9">
        <f t="shared" si="3"/>
        <v>0</v>
      </c>
    </row>
    <row r="125" spans="1:20" x14ac:dyDescent="0.35">
      <c r="A125" t="s">
        <v>164</v>
      </c>
      <c r="B125">
        <v>122</v>
      </c>
      <c r="C125">
        <v>3.0606170000000001</v>
      </c>
      <c r="D125">
        <v>3.0606170000000001</v>
      </c>
      <c r="E125">
        <v>122</v>
      </c>
      <c r="F125">
        <v>122</v>
      </c>
      <c r="G125">
        <v>4</v>
      </c>
      <c r="H125" t="s">
        <v>164</v>
      </c>
      <c r="I125">
        <v>3</v>
      </c>
      <c r="J125">
        <v>3</v>
      </c>
      <c r="K125" t="s">
        <v>22</v>
      </c>
      <c r="L125">
        <v>3.0606168553500002</v>
      </c>
      <c r="M125">
        <v>3.0606170000000001</v>
      </c>
      <c r="N125" s="7"/>
      <c r="O125" s="9">
        <f t="shared" si="2"/>
        <v>1</v>
      </c>
      <c r="P125" s="6">
        <v>1.31984240609</v>
      </c>
      <c r="Q125" s="5">
        <v>1.7375831150800001</v>
      </c>
      <c r="R125" s="9">
        <f t="shared" si="3"/>
        <v>0.4312340962916954</v>
      </c>
      <c r="T125" s="17"/>
    </row>
    <row r="126" spans="1:20" x14ac:dyDescent="0.35">
      <c r="A126" t="s">
        <v>165</v>
      </c>
      <c r="B126">
        <v>33.122999999999998</v>
      </c>
      <c r="C126">
        <v>0.35700399999999999</v>
      </c>
      <c r="D126">
        <v>0.35700399999999999</v>
      </c>
      <c r="E126">
        <v>123</v>
      </c>
      <c r="F126">
        <v>135</v>
      </c>
      <c r="G126">
        <v>5</v>
      </c>
      <c r="H126" t="s">
        <v>67</v>
      </c>
      <c r="I126">
        <v>4</v>
      </c>
      <c r="J126">
        <v>4</v>
      </c>
      <c r="K126" t="s">
        <v>16</v>
      </c>
      <c r="L126">
        <v>45.560553405900002</v>
      </c>
      <c r="M126" s="2">
        <v>0.35700359124800002</v>
      </c>
      <c r="N126" s="7"/>
      <c r="O126" s="9">
        <f t="shared" si="2"/>
        <v>1</v>
      </c>
      <c r="Q126" s="5">
        <v>0.35700359124800002</v>
      </c>
      <c r="R126" s="9">
        <f t="shared" si="3"/>
        <v>0</v>
      </c>
    </row>
    <row r="127" spans="1:20" x14ac:dyDescent="0.35">
      <c r="A127" t="s">
        <v>166</v>
      </c>
      <c r="B127" t="s">
        <v>99</v>
      </c>
      <c r="C127">
        <v>2.838244</v>
      </c>
      <c r="D127">
        <v>2.838244</v>
      </c>
      <c r="E127">
        <v>124</v>
      </c>
      <c r="F127">
        <v>137</v>
      </c>
      <c r="G127">
        <v>3</v>
      </c>
      <c r="H127" t="s">
        <v>100</v>
      </c>
      <c r="I127">
        <v>3</v>
      </c>
      <c r="J127">
        <v>2</v>
      </c>
      <c r="K127" t="s">
        <v>37</v>
      </c>
      <c r="L127">
        <v>40.1488210606</v>
      </c>
      <c r="M127" s="2">
        <v>0.56125368092399996</v>
      </c>
      <c r="N127" s="7">
        <v>2.2769903190759999</v>
      </c>
      <c r="O127" s="9">
        <f t="shared" si="2"/>
        <v>0.19774680433535663</v>
      </c>
      <c r="Q127" s="5">
        <v>0.56125368092399996</v>
      </c>
      <c r="R127" s="9">
        <f t="shared" si="3"/>
        <v>0</v>
      </c>
    </row>
    <row r="128" spans="1:20" x14ac:dyDescent="0.35">
      <c r="A128" t="s">
        <v>167</v>
      </c>
      <c r="B128">
        <v>125</v>
      </c>
      <c r="C128">
        <v>10.704814000000001</v>
      </c>
      <c r="D128">
        <v>10.704814000000001</v>
      </c>
      <c r="E128">
        <v>125</v>
      </c>
      <c r="F128">
        <v>125</v>
      </c>
      <c r="G128">
        <v>10</v>
      </c>
      <c r="H128" t="s">
        <v>167</v>
      </c>
      <c r="I128">
        <v>5</v>
      </c>
      <c r="J128">
        <v>6</v>
      </c>
      <c r="K128" t="s">
        <v>14</v>
      </c>
      <c r="L128">
        <v>10.7048136042</v>
      </c>
      <c r="M128" s="2">
        <v>10.7048136042</v>
      </c>
      <c r="N128" s="7"/>
      <c r="O128" s="9">
        <f t="shared" si="2"/>
        <v>1</v>
      </c>
      <c r="Q128" s="5">
        <v>10.7048136042</v>
      </c>
      <c r="R128" s="9">
        <f t="shared" si="3"/>
        <v>0</v>
      </c>
    </row>
    <row r="129" spans="1:20" x14ac:dyDescent="0.35">
      <c r="A129" t="s">
        <v>168</v>
      </c>
      <c r="B129">
        <v>126</v>
      </c>
      <c r="C129">
        <v>4.4109100000000003</v>
      </c>
      <c r="D129">
        <v>4.4109100000000003</v>
      </c>
      <c r="E129">
        <v>126</v>
      </c>
      <c r="F129">
        <v>126</v>
      </c>
      <c r="G129">
        <v>10</v>
      </c>
      <c r="H129" t="s">
        <v>168</v>
      </c>
      <c r="I129">
        <v>5</v>
      </c>
      <c r="J129">
        <v>6</v>
      </c>
      <c r="K129" t="s">
        <v>14</v>
      </c>
      <c r="L129">
        <v>4.4109101050000001</v>
      </c>
      <c r="M129" s="2">
        <v>4.4109101050000001</v>
      </c>
      <c r="N129" s="7"/>
      <c r="O129" s="9">
        <f t="shared" si="2"/>
        <v>1</v>
      </c>
      <c r="Q129" s="5">
        <v>4.4109101050000001</v>
      </c>
      <c r="R129" s="9">
        <f t="shared" si="3"/>
        <v>0</v>
      </c>
    </row>
    <row r="130" spans="1:20" x14ac:dyDescent="0.35">
      <c r="A130" t="s">
        <v>169</v>
      </c>
      <c r="B130">
        <v>127</v>
      </c>
      <c r="C130">
        <v>3.4089360000000002</v>
      </c>
      <c r="D130">
        <v>3.4089360000000002</v>
      </c>
      <c r="E130">
        <v>127</v>
      </c>
      <c r="F130">
        <v>127</v>
      </c>
      <c r="G130">
        <v>4</v>
      </c>
      <c r="H130" t="s">
        <v>169</v>
      </c>
      <c r="I130">
        <v>3</v>
      </c>
      <c r="J130">
        <v>3</v>
      </c>
      <c r="K130" t="s">
        <v>22</v>
      </c>
      <c r="L130">
        <v>3.40893553127</v>
      </c>
      <c r="M130" s="2">
        <v>3.4089355377199997</v>
      </c>
      <c r="N130" s="7"/>
      <c r="O130" s="9">
        <f t="shared" si="2"/>
        <v>1</v>
      </c>
      <c r="P130" s="6">
        <v>1.77668340786</v>
      </c>
      <c r="Q130" s="5">
        <v>1.6322521298599999</v>
      </c>
      <c r="R130" s="9">
        <f t="shared" si="3"/>
        <v>0.52118421959023031</v>
      </c>
      <c r="T130" s="17"/>
    </row>
    <row r="131" spans="1:20" x14ac:dyDescent="0.35">
      <c r="A131" t="s">
        <v>170</v>
      </c>
      <c r="B131">
        <v>128</v>
      </c>
      <c r="C131">
        <v>1.232375</v>
      </c>
      <c r="D131">
        <v>1.232375</v>
      </c>
      <c r="E131">
        <v>128</v>
      </c>
      <c r="F131">
        <v>128</v>
      </c>
      <c r="G131">
        <v>5</v>
      </c>
      <c r="H131" t="s">
        <v>170</v>
      </c>
      <c r="I131">
        <v>3</v>
      </c>
      <c r="J131">
        <v>4</v>
      </c>
      <c r="K131" t="s">
        <v>49</v>
      </c>
      <c r="L131">
        <v>1.23237537067</v>
      </c>
      <c r="M131" s="2">
        <v>1.2323753715100001</v>
      </c>
      <c r="N131" s="7"/>
      <c r="O131" s="9">
        <f t="shared" si="2"/>
        <v>1</v>
      </c>
      <c r="Q131" s="5">
        <v>1.2323753715100001</v>
      </c>
      <c r="R131" s="9">
        <f t="shared" si="3"/>
        <v>0</v>
      </c>
    </row>
  </sheetData>
  <sortState xmlns:xlrd2="http://schemas.microsoft.com/office/spreadsheetml/2017/richdata2" ref="S6:U58">
    <sortCondition ref="T4:T56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9"/>
  <sheetViews>
    <sheetView topLeftCell="B1" zoomScale="99" workbookViewId="0">
      <pane ySplit="3" topLeftCell="A25" activePane="bottomLeft" state="frozen"/>
      <selection pane="bottomLeft" activeCell="C26" sqref="C26"/>
    </sheetView>
  </sheetViews>
  <sheetFormatPr defaultRowHeight="14.5" x14ac:dyDescent="0.35"/>
  <cols>
    <col min="1" max="1" width="33.90625" bestFit="1" customWidth="1"/>
    <col min="2" max="7" width="8.90625" bestFit="1" customWidth="1"/>
    <col min="8" max="8" width="32.36328125" bestFit="1" customWidth="1"/>
    <col min="9" max="9" width="14.26953125" bestFit="1" customWidth="1"/>
    <col min="10" max="10" width="8.90625" bestFit="1" customWidth="1"/>
    <col min="12" max="12" width="8.90625" bestFit="1" customWidth="1"/>
    <col min="14" max="14" width="27.54296875" customWidth="1"/>
    <col min="15" max="15" width="10.1796875" bestFit="1" customWidth="1"/>
    <col min="16" max="16" width="8.90625" bestFit="1" customWidth="1"/>
    <col min="17" max="18" width="10.6328125" style="23" customWidth="1"/>
    <col min="19" max="19" width="8.90625" bestFit="1" customWidth="1"/>
  </cols>
  <sheetData>
    <row r="1" spans="1:19" x14ac:dyDescent="0.35">
      <c r="A1" t="s">
        <v>178</v>
      </c>
    </row>
    <row r="2" spans="1:19" x14ac:dyDescent="0.35">
      <c r="A2" s="1" t="s">
        <v>0</v>
      </c>
      <c r="N2" s="10" t="s">
        <v>175</v>
      </c>
      <c r="O2" s="11"/>
      <c r="P2" s="11"/>
      <c r="Q2" s="24"/>
      <c r="R2" s="25"/>
      <c r="S2" s="11"/>
    </row>
    <row r="3" spans="1:19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179</v>
      </c>
      <c r="N3" s="3" t="s">
        <v>171</v>
      </c>
      <c r="O3" s="1" t="s">
        <v>172</v>
      </c>
      <c r="P3" s="1" t="s">
        <v>173</v>
      </c>
      <c r="Q3" s="26" t="s">
        <v>176</v>
      </c>
      <c r="R3" s="27" t="s">
        <v>177</v>
      </c>
      <c r="S3" s="1" t="s">
        <v>174</v>
      </c>
    </row>
    <row r="4" spans="1:19" x14ac:dyDescent="0.35">
      <c r="A4" t="s">
        <v>13</v>
      </c>
      <c r="B4">
        <v>0</v>
      </c>
      <c r="C4">
        <v>1.6581429999999999</v>
      </c>
      <c r="D4">
        <v>1.6581429999999999</v>
      </c>
      <c r="E4">
        <v>0</v>
      </c>
      <c r="F4">
        <v>0</v>
      </c>
      <c r="G4">
        <v>10</v>
      </c>
      <c r="H4" t="s">
        <v>13</v>
      </c>
      <c r="I4">
        <v>5</v>
      </c>
      <c r="J4">
        <v>6</v>
      </c>
      <c r="K4" t="s">
        <v>14</v>
      </c>
      <c r="L4">
        <v>1.6581434342900001</v>
      </c>
      <c r="M4" s="18" t="s">
        <v>180</v>
      </c>
      <c r="N4" s="2">
        <v>1.6581434342900001</v>
      </c>
      <c r="P4" s="9">
        <f>N4/(N4+O4)</f>
        <v>1</v>
      </c>
      <c r="R4" s="28">
        <v>1.6581434342900001</v>
      </c>
      <c r="S4" s="9">
        <f>Q4/N4</f>
        <v>0</v>
      </c>
    </row>
    <row r="5" spans="1:19" s="18" customFormat="1" x14ac:dyDescent="0.35">
      <c r="A5" s="18" t="s">
        <v>15</v>
      </c>
      <c r="B5" s="18">
        <v>1</v>
      </c>
      <c r="C5" s="18">
        <v>16.022357</v>
      </c>
      <c r="D5" s="18">
        <v>16.022357</v>
      </c>
      <c r="E5" s="18">
        <v>1</v>
      </c>
      <c r="F5" s="18">
        <v>1</v>
      </c>
      <c r="G5" s="18">
        <v>5</v>
      </c>
      <c r="H5" s="18" t="s">
        <v>15</v>
      </c>
      <c r="I5" s="18">
        <v>4</v>
      </c>
      <c r="J5" s="18">
        <v>4</v>
      </c>
      <c r="K5" s="18" t="s">
        <v>16</v>
      </c>
      <c r="L5" s="18">
        <v>16.022357153000002</v>
      </c>
      <c r="M5" s="18" t="s">
        <v>180</v>
      </c>
      <c r="N5" s="22">
        <f>SUM(Q5:R5)</f>
        <v>15.75167091302</v>
      </c>
      <c r="P5" s="20">
        <f t="shared" ref="P5:P6" si="0">N5/(N5+O5)</f>
        <v>1</v>
      </c>
      <c r="Q5" s="29">
        <v>9.8609628849900002</v>
      </c>
      <c r="R5" s="29">
        <v>5.8907080280299997</v>
      </c>
      <c r="S5" s="20">
        <f>Q5/N5</f>
        <v>0.6260264666168931</v>
      </c>
    </row>
    <row r="6" spans="1:19" s="18" customFormat="1" x14ac:dyDescent="0.35">
      <c r="A6" s="18" t="s">
        <v>15</v>
      </c>
      <c r="B6" s="18">
        <v>1</v>
      </c>
      <c r="C6" s="18">
        <v>16.022357</v>
      </c>
      <c r="D6" s="18">
        <v>16.022357</v>
      </c>
      <c r="E6" s="18">
        <v>1</v>
      </c>
      <c r="F6" s="18">
        <v>1</v>
      </c>
      <c r="G6" s="18">
        <v>5</v>
      </c>
      <c r="H6" s="18" t="s">
        <v>15</v>
      </c>
      <c r="I6" s="18">
        <v>3</v>
      </c>
      <c r="J6" s="18">
        <v>4</v>
      </c>
      <c r="K6" s="18" t="s">
        <v>49</v>
      </c>
      <c r="L6" s="18">
        <v>16.022357153000002</v>
      </c>
      <c r="M6" s="18" t="s">
        <v>180</v>
      </c>
      <c r="N6" s="22">
        <f>Q6</f>
        <v>0.27068624491299997</v>
      </c>
      <c r="P6" s="20">
        <f t="shared" si="0"/>
        <v>1</v>
      </c>
      <c r="Q6" s="29">
        <v>0.27068624491299997</v>
      </c>
      <c r="R6" s="30"/>
      <c r="S6" s="20">
        <f>Q6/N6</f>
        <v>1</v>
      </c>
    </row>
    <row r="7" spans="1:19" x14ac:dyDescent="0.35">
      <c r="A7" t="s">
        <v>17</v>
      </c>
      <c r="B7">
        <v>2</v>
      </c>
      <c r="C7">
        <v>0.79186900000000005</v>
      </c>
      <c r="D7">
        <v>0.79186900000000005</v>
      </c>
      <c r="E7">
        <v>2</v>
      </c>
      <c r="F7">
        <v>2</v>
      </c>
      <c r="G7">
        <v>7</v>
      </c>
      <c r="H7" t="s">
        <v>17</v>
      </c>
      <c r="I7">
        <v>4</v>
      </c>
      <c r="J7">
        <v>5</v>
      </c>
      <c r="K7" t="s">
        <v>18</v>
      </c>
      <c r="L7">
        <v>0.79186894705699995</v>
      </c>
      <c r="M7" s="18" t="s">
        <v>180</v>
      </c>
      <c r="N7" s="2">
        <v>0.79186894961601006</v>
      </c>
      <c r="P7" s="9">
        <f t="shared" ref="P7:P71" si="1">N7/(N7+O7)</f>
        <v>1</v>
      </c>
      <c r="Q7" s="23">
        <v>1.25506323901E-3</v>
      </c>
      <c r="R7" s="28">
        <v>0.79061388637700003</v>
      </c>
      <c r="S7" s="9">
        <f t="shared" ref="S7:S71" si="2">Q7/N7</f>
        <v>1.5849380628178442E-3</v>
      </c>
    </row>
    <row r="8" spans="1:19" x14ac:dyDescent="0.35">
      <c r="A8" t="s">
        <v>19</v>
      </c>
      <c r="B8" t="s">
        <v>20</v>
      </c>
      <c r="C8">
        <v>5.0464520000000004</v>
      </c>
      <c r="D8">
        <v>5.0464520000000004</v>
      </c>
      <c r="E8">
        <v>3</v>
      </c>
      <c r="F8">
        <v>134</v>
      </c>
      <c r="G8">
        <v>4</v>
      </c>
      <c r="H8" t="s">
        <v>21</v>
      </c>
      <c r="I8">
        <v>3</v>
      </c>
      <c r="J8">
        <v>3</v>
      </c>
      <c r="K8" t="s">
        <v>22</v>
      </c>
      <c r="L8">
        <v>5.0464524751699997</v>
      </c>
      <c r="M8" s="18" t="s">
        <v>180</v>
      </c>
      <c r="N8" s="2">
        <v>5.0464524787</v>
      </c>
      <c r="P8" s="9">
        <f t="shared" si="1"/>
        <v>1</v>
      </c>
      <c r="R8" s="28">
        <v>5.0464524787</v>
      </c>
      <c r="S8" s="9">
        <f t="shared" si="2"/>
        <v>0</v>
      </c>
    </row>
    <row r="9" spans="1:19" x14ac:dyDescent="0.35">
      <c r="A9" s="18" t="s">
        <v>23</v>
      </c>
      <c r="B9" s="18">
        <v>4</v>
      </c>
      <c r="C9" s="18">
        <v>1.355755</v>
      </c>
      <c r="D9" s="18">
        <v>1.355755</v>
      </c>
      <c r="E9" s="18">
        <v>4</v>
      </c>
      <c r="F9" s="18">
        <v>4</v>
      </c>
      <c r="G9" s="18">
        <v>10</v>
      </c>
      <c r="H9" s="18" t="s">
        <v>23</v>
      </c>
      <c r="I9" s="18">
        <v>6</v>
      </c>
      <c r="J9" s="18">
        <v>6</v>
      </c>
      <c r="K9" s="18" t="s">
        <v>24</v>
      </c>
      <c r="L9" s="18"/>
      <c r="M9" s="18" t="s">
        <v>180</v>
      </c>
      <c r="N9" s="19">
        <f>SUM(Q9:R9)</f>
        <v>6.8531533330899994E-2</v>
      </c>
      <c r="O9" s="18"/>
      <c r="P9" s="20">
        <f t="shared" si="1"/>
        <v>1</v>
      </c>
      <c r="R9" s="29">
        <v>6.8531533330899994E-2</v>
      </c>
      <c r="S9" s="20">
        <f>Q9/N9</f>
        <v>0</v>
      </c>
    </row>
    <row r="10" spans="1:19" x14ac:dyDescent="0.35">
      <c r="A10" s="18" t="s">
        <v>23</v>
      </c>
      <c r="B10" s="18">
        <v>4</v>
      </c>
      <c r="C10" s="18">
        <v>1.355755</v>
      </c>
      <c r="D10" s="18">
        <v>1.355755</v>
      </c>
      <c r="E10" s="18">
        <v>4</v>
      </c>
      <c r="F10" s="18">
        <v>4</v>
      </c>
      <c r="G10" s="18">
        <v>10</v>
      </c>
      <c r="H10" s="18" t="s">
        <v>23</v>
      </c>
      <c r="I10" s="18">
        <v>5</v>
      </c>
      <c r="J10" s="18">
        <v>6</v>
      </c>
      <c r="K10" s="18" t="s">
        <v>24</v>
      </c>
      <c r="L10" s="18">
        <v>1.3557552499100001</v>
      </c>
      <c r="M10" s="18" t="s">
        <v>180</v>
      </c>
      <c r="N10" s="22">
        <f>SUM(Q10:R10)</f>
        <v>1.2872237165780001</v>
      </c>
      <c r="O10" s="18"/>
      <c r="P10" s="20">
        <f t="shared" si="1"/>
        <v>1</v>
      </c>
      <c r="Q10" s="29">
        <v>0.91429827804300001</v>
      </c>
      <c r="R10" s="29">
        <v>0.37292543853499999</v>
      </c>
      <c r="S10" s="20">
        <f>Q10/N10</f>
        <v>0.71028700471243811</v>
      </c>
    </row>
    <row r="11" spans="1:19" x14ac:dyDescent="0.35">
      <c r="A11" t="s">
        <v>25</v>
      </c>
      <c r="B11">
        <v>5</v>
      </c>
      <c r="C11">
        <v>63.158949999999997</v>
      </c>
      <c r="D11">
        <v>40.096080000000001</v>
      </c>
      <c r="E11">
        <v>5</v>
      </c>
      <c r="F11">
        <v>5</v>
      </c>
      <c r="G11">
        <v>5</v>
      </c>
      <c r="H11" t="s">
        <v>25</v>
      </c>
      <c r="I11">
        <v>4</v>
      </c>
      <c r="J11">
        <v>4</v>
      </c>
      <c r="K11" t="s">
        <v>16</v>
      </c>
      <c r="L11">
        <v>63.1589501013</v>
      </c>
      <c r="M11" s="18" t="s">
        <v>180</v>
      </c>
      <c r="N11" s="2">
        <v>0</v>
      </c>
      <c r="O11">
        <v>63.158949999999997</v>
      </c>
      <c r="P11" s="9">
        <f t="shared" si="1"/>
        <v>0</v>
      </c>
      <c r="R11" s="28"/>
      <c r="S11" s="9">
        <v>0</v>
      </c>
    </row>
    <row r="12" spans="1:19" x14ac:dyDescent="0.35">
      <c r="A12" t="s">
        <v>26</v>
      </c>
      <c r="B12">
        <v>6</v>
      </c>
      <c r="C12">
        <v>14.71143</v>
      </c>
      <c r="D12">
        <v>14.71143</v>
      </c>
      <c r="E12">
        <v>6</v>
      </c>
      <c r="F12">
        <v>6</v>
      </c>
      <c r="G12">
        <v>4</v>
      </c>
      <c r="H12" t="s">
        <v>26</v>
      </c>
      <c r="I12">
        <v>3</v>
      </c>
      <c r="J12">
        <v>3</v>
      </c>
      <c r="K12" t="s">
        <v>22</v>
      </c>
      <c r="L12">
        <v>14.7114297209</v>
      </c>
      <c r="M12" s="18" t="s">
        <v>180</v>
      </c>
      <c r="N12" s="2">
        <v>14.708983228744</v>
      </c>
      <c r="O12" s="7">
        <v>2.4467712560003463E-3</v>
      </c>
      <c r="P12" s="9">
        <f t="shared" si="1"/>
        <v>0.99983368229628256</v>
      </c>
      <c r="Q12" s="23">
        <v>14.2695069492</v>
      </c>
      <c r="R12" s="28">
        <v>0.43947627954399998</v>
      </c>
      <c r="S12" s="9">
        <f t="shared" si="2"/>
        <v>0.97012191307110995</v>
      </c>
    </row>
    <row r="13" spans="1:19" x14ac:dyDescent="0.35">
      <c r="A13" t="s">
        <v>27</v>
      </c>
      <c r="B13" t="s">
        <v>28</v>
      </c>
      <c r="C13">
        <v>3.1651829999999999</v>
      </c>
      <c r="D13">
        <v>3.1651829999999999</v>
      </c>
      <c r="E13">
        <v>7</v>
      </c>
      <c r="F13">
        <v>139</v>
      </c>
      <c r="G13">
        <v>4</v>
      </c>
      <c r="H13" t="s">
        <v>29</v>
      </c>
      <c r="I13">
        <v>3</v>
      </c>
      <c r="J13">
        <v>3</v>
      </c>
      <c r="K13" t="s">
        <v>22</v>
      </c>
      <c r="L13">
        <v>3.1651829302399999</v>
      </c>
      <c r="M13" s="18" t="s">
        <v>180</v>
      </c>
      <c r="N13" s="2">
        <v>3.1651829574699999</v>
      </c>
      <c r="O13" s="7"/>
      <c r="P13" s="9">
        <f t="shared" si="1"/>
        <v>1</v>
      </c>
      <c r="R13" s="28">
        <v>3.1651829574699999</v>
      </c>
      <c r="S13" s="9">
        <f t="shared" si="2"/>
        <v>0</v>
      </c>
    </row>
    <row r="14" spans="1:19" x14ac:dyDescent="0.35">
      <c r="A14" t="s">
        <v>30</v>
      </c>
      <c r="B14">
        <v>8</v>
      </c>
      <c r="C14">
        <v>0.88645700000000005</v>
      </c>
      <c r="D14">
        <v>0.88645700000000005</v>
      </c>
      <c r="E14">
        <v>8</v>
      </c>
      <c r="F14">
        <v>8</v>
      </c>
      <c r="G14">
        <v>3</v>
      </c>
      <c r="H14" t="s">
        <v>30</v>
      </c>
      <c r="I14">
        <v>3</v>
      </c>
      <c r="J14">
        <v>2</v>
      </c>
      <c r="K14" t="s">
        <v>22</v>
      </c>
      <c r="L14">
        <v>0.88645738800999996</v>
      </c>
      <c r="M14" s="18" t="s">
        <v>180</v>
      </c>
      <c r="N14" s="2">
        <v>0.88645739781199995</v>
      </c>
      <c r="O14" s="7"/>
      <c r="P14" s="9">
        <f t="shared" si="1"/>
        <v>1</v>
      </c>
      <c r="R14" s="28">
        <v>0.88645739781199995</v>
      </c>
      <c r="S14" s="9">
        <f t="shared" si="2"/>
        <v>0</v>
      </c>
    </row>
    <row r="15" spans="1:19" x14ac:dyDescent="0.35">
      <c r="A15" t="s">
        <v>31</v>
      </c>
      <c r="B15">
        <v>9</v>
      </c>
      <c r="C15">
        <v>78.648115000000004</v>
      </c>
      <c r="D15">
        <v>77.466880000000003</v>
      </c>
      <c r="E15">
        <v>9</v>
      </c>
      <c r="F15">
        <v>9</v>
      </c>
      <c r="G15">
        <v>11</v>
      </c>
      <c r="H15" t="s">
        <v>31</v>
      </c>
      <c r="I15">
        <v>6</v>
      </c>
      <c r="J15">
        <v>7</v>
      </c>
      <c r="K15" t="s">
        <v>24</v>
      </c>
      <c r="L15">
        <v>78.648114976499997</v>
      </c>
      <c r="M15" s="18" t="s">
        <v>180</v>
      </c>
      <c r="N15" s="2">
        <v>66.915993096699992</v>
      </c>
      <c r="O15" s="7">
        <v>10.550886903300011</v>
      </c>
      <c r="P15" s="9">
        <f t="shared" si="1"/>
        <v>0.86380131866289167</v>
      </c>
      <c r="Q15" s="23">
        <v>13.613867004899999</v>
      </c>
      <c r="R15" s="28">
        <v>53.302126091799998</v>
      </c>
      <c r="S15" s="9">
        <f t="shared" si="2"/>
        <v>0.20344713385971366</v>
      </c>
    </row>
    <row r="16" spans="1:19" x14ac:dyDescent="0.35">
      <c r="A16" t="s">
        <v>32</v>
      </c>
      <c r="B16">
        <v>10</v>
      </c>
      <c r="C16">
        <v>30.339255999999999</v>
      </c>
      <c r="D16">
        <v>30.339255999999999</v>
      </c>
      <c r="E16">
        <v>10</v>
      </c>
      <c r="F16">
        <v>10</v>
      </c>
      <c r="G16">
        <v>8</v>
      </c>
      <c r="H16" t="s">
        <v>32</v>
      </c>
      <c r="I16">
        <v>4</v>
      </c>
      <c r="J16">
        <v>5</v>
      </c>
      <c r="K16" t="s">
        <v>18</v>
      </c>
      <c r="L16">
        <v>30.339256348599999</v>
      </c>
      <c r="M16" s="18" t="s">
        <v>180</v>
      </c>
      <c r="N16" s="2">
        <v>30.333122720889996</v>
      </c>
      <c r="O16" s="7">
        <v>6.1332791100028317E-3</v>
      </c>
      <c r="P16" s="9">
        <f t="shared" si="1"/>
        <v>0.99979784345700495</v>
      </c>
      <c r="Q16" s="23">
        <v>22.019215701899999</v>
      </c>
      <c r="R16" s="28">
        <v>8.3139070189899993</v>
      </c>
      <c r="S16" s="9">
        <f t="shared" si="2"/>
        <v>0.72591325016252528</v>
      </c>
    </row>
    <row r="17" spans="1:19" x14ac:dyDescent="0.35">
      <c r="A17" t="s">
        <v>33</v>
      </c>
      <c r="B17">
        <v>11</v>
      </c>
      <c r="C17">
        <v>33.713000000000001</v>
      </c>
      <c r="D17">
        <v>33.713000000000001</v>
      </c>
      <c r="E17">
        <v>11</v>
      </c>
      <c r="F17">
        <v>11</v>
      </c>
      <c r="G17">
        <v>7</v>
      </c>
      <c r="H17" t="s">
        <v>33</v>
      </c>
      <c r="I17">
        <v>4</v>
      </c>
      <c r="J17">
        <v>5</v>
      </c>
      <c r="K17" t="s">
        <v>18</v>
      </c>
      <c r="L17">
        <v>33.712999944099998</v>
      </c>
      <c r="M17" s="18" t="s">
        <v>180</v>
      </c>
      <c r="N17" s="2">
        <v>33.712999970002564</v>
      </c>
      <c r="O17" s="7"/>
      <c r="P17" s="9">
        <f t="shared" si="1"/>
        <v>1</v>
      </c>
      <c r="Q17" s="23">
        <v>5.4577212025599996E-3</v>
      </c>
      <c r="R17" s="28">
        <v>33.707542248800003</v>
      </c>
      <c r="S17" s="9">
        <f t="shared" si="2"/>
        <v>1.6188773492172801E-4</v>
      </c>
    </row>
    <row r="18" spans="1:19" x14ac:dyDescent="0.35">
      <c r="A18" t="s">
        <v>34</v>
      </c>
      <c r="B18" t="s">
        <v>35</v>
      </c>
      <c r="C18">
        <v>0.95279700000000001</v>
      </c>
      <c r="D18">
        <v>0.95279700000000001</v>
      </c>
      <c r="E18">
        <v>12</v>
      </c>
      <c r="F18">
        <v>130</v>
      </c>
      <c r="G18">
        <v>3</v>
      </c>
      <c r="H18" t="s">
        <v>36</v>
      </c>
      <c r="I18">
        <v>3</v>
      </c>
      <c r="J18">
        <v>2</v>
      </c>
      <c r="K18" t="s">
        <v>37</v>
      </c>
      <c r="L18">
        <v>0.95279655580199996</v>
      </c>
      <c r="M18" s="18" t="s">
        <v>180</v>
      </c>
      <c r="N18" s="2">
        <v>0.93076731033399995</v>
      </c>
      <c r="O18" s="7">
        <v>2.2029689666000052E-2</v>
      </c>
      <c r="P18" s="9">
        <f t="shared" si="1"/>
        <v>0.97687892629174944</v>
      </c>
      <c r="R18" s="28">
        <v>0.93076731033399995</v>
      </c>
      <c r="S18" s="9">
        <f t="shared" si="2"/>
        <v>0</v>
      </c>
    </row>
    <row r="19" spans="1:19" x14ac:dyDescent="0.35">
      <c r="A19" t="s">
        <v>38</v>
      </c>
      <c r="B19" t="s">
        <v>20</v>
      </c>
      <c r="C19">
        <v>4.8005509999999996</v>
      </c>
      <c r="D19">
        <v>4.8005509999999996</v>
      </c>
      <c r="E19">
        <v>13</v>
      </c>
      <c r="F19">
        <v>134</v>
      </c>
      <c r="G19">
        <v>4</v>
      </c>
      <c r="H19" t="s">
        <v>21</v>
      </c>
      <c r="I19">
        <v>3</v>
      </c>
      <c r="J19">
        <v>3</v>
      </c>
      <c r="K19" t="s">
        <v>22</v>
      </c>
      <c r="L19">
        <v>5.0464524751699997</v>
      </c>
      <c r="M19" s="18" t="s">
        <v>180</v>
      </c>
      <c r="N19" s="2">
        <v>4.8005510012600006</v>
      </c>
      <c r="O19" s="7"/>
      <c r="P19" s="9">
        <f t="shared" si="1"/>
        <v>1</v>
      </c>
      <c r="Q19" s="23">
        <v>1.23030336295</v>
      </c>
      <c r="R19" s="28">
        <v>3.5702476383100001</v>
      </c>
      <c r="S19" s="9">
        <f t="shared" si="2"/>
        <v>0.25628378130491319</v>
      </c>
    </row>
    <row r="20" spans="1:19" x14ac:dyDescent="0.35">
      <c r="A20" t="s">
        <v>39</v>
      </c>
      <c r="B20">
        <v>14</v>
      </c>
      <c r="C20">
        <v>2.414209</v>
      </c>
      <c r="D20">
        <v>2.414209</v>
      </c>
      <c r="E20">
        <v>14</v>
      </c>
      <c r="F20">
        <v>14</v>
      </c>
      <c r="G20">
        <v>4</v>
      </c>
      <c r="H20" t="s">
        <v>39</v>
      </c>
      <c r="I20">
        <v>3</v>
      </c>
      <c r="J20">
        <v>3</v>
      </c>
      <c r="K20" t="s">
        <v>22</v>
      </c>
      <c r="L20">
        <v>2.4142090558399998</v>
      </c>
      <c r="M20" s="18" t="s">
        <v>180</v>
      </c>
      <c r="N20" s="2">
        <v>2.41420904249</v>
      </c>
      <c r="O20" s="7"/>
      <c r="P20" s="9">
        <f t="shared" si="1"/>
        <v>1</v>
      </c>
      <c r="R20" s="28">
        <v>2.41420904249</v>
      </c>
      <c r="S20" s="9">
        <f t="shared" si="2"/>
        <v>0</v>
      </c>
    </row>
    <row r="21" spans="1:19" x14ac:dyDescent="0.35">
      <c r="A21" t="s">
        <v>40</v>
      </c>
      <c r="B21">
        <v>15</v>
      </c>
      <c r="C21">
        <v>0.131383</v>
      </c>
      <c r="D21">
        <v>0.131383</v>
      </c>
      <c r="E21">
        <v>15</v>
      </c>
      <c r="F21">
        <v>15</v>
      </c>
      <c r="G21">
        <v>9</v>
      </c>
      <c r="H21" t="s">
        <v>40</v>
      </c>
      <c r="I21">
        <v>5</v>
      </c>
      <c r="J21">
        <v>6</v>
      </c>
      <c r="K21" t="s">
        <v>14</v>
      </c>
      <c r="L21">
        <v>0.13138254874399999</v>
      </c>
      <c r="M21" s="18" t="s">
        <v>180</v>
      </c>
      <c r="N21" s="2">
        <v>0.130456416075</v>
      </c>
      <c r="O21" s="7"/>
      <c r="P21" s="9">
        <f t="shared" si="1"/>
        <v>1</v>
      </c>
      <c r="R21" s="28">
        <v>0.130456416075</v>
      </c>
      <c r="S21" s="9">
        <f t="shared" si="2"/>
        <v>0</v>
      </c>
    </row>
    <row r="22" spans="1:19" x14ac:dyDescent="0.35">
      <c r="A22" t="s">
        <v>41</v>
      </c>
      <c r="B22" t="s">
        <v>42</v>
      </c>
      <c r="C22">
        <v>0.56296500000000005</v>
      </c>
      <c r="D22">
        <v>0.56296500000000005</v>
      </c>
      <c r="E22">
        <v>16</v>
      </c>
      <c r="F22">
        <v>131</v>
      </c>
      <c r="G22">
        <v>3</v>
      </c>
      <c r="H22" t="s">
        <v>43</v>
      </c>
      <c r="I22">
        <v>3</v>
      </c>
      <c r="J22">
        <v>2</v>
      </c>
      <c r="K22" t="s">
        <v>37</v>
      </c>
      <c r="L22">
        <v>0.56296511649299996</v>
      </c>
      <c r="M22" s="18" t="s">
        <v>180</v>
      </c>
      <c r="N22" s="2">
        <v>0.49651254955399998</v>
      </c>
      <c r="O22" s="7">
        <v>6.6452450446000066E-2</v>
      </c>
      <c r="P22" s="9">
        <f t="shared" si="1"/>
        <v>0.88195989014237108</v>
      </c>
      <c r="R22" s="28">
        <v>0.49651254955399998</v>
      </c>
      <c r="S22" s="9">
        <f t="shared" si="2"/>
        <v>0</v>
      </c>
    </row>
    <row r="23" spans="1:19" x14ac:dyDescent="0.35">
      <c r="A23" t="s">
        <v>44</v>
      </c>
      <c r="B23" t="s">
        <v>42</v>
      </c>
      <c r="C23">
        <v>8.2134280000000004</v>
      </c>
      <c r="D23">
        <v>8.2134280000000004</v>
      </c>
      <c r="E23">
        <v>17</v>
      </c>
      <c r="F23">
        <v>131</v>
      </c>
      <c r="G23">
        <v>3</v>
      </c>
      <c r="H23" t="s">
        <v>43</v>
      </c>
      <c r="I23">
        <v>3</v>
      </c>
      <c r="J23">
        <v>2</v>
      </c>
      <c r="K23" t="s">
        <v>37</v>
      </c>
      <c r="L23">
        <v>0.56296511649299996</v>
      </c>
      <c r="M23" s="18" t="s">
        <v>180</v>
      </c>
      <c r="N23" s="2">
        <v>8.2134275047899994</v>
      </c>
      <c r="O23" s="7"/>
      <c r="P23" s="9">
        <f t="shared" si="1"/>
        <v>1</v>
      </c>
      <c r="R23" s="28">
        <v>8.2134275047899994</v>
      </c>
      <c r="S23" s="9">
        <f t="shared" si="2"/>
        <v>0</v>
      </c>
    </row>
    <row r="24" spans="1:19" x14ac:dyDescent="0.35">
      <c r="A24" t="s">
        <v>45</v>
      </c>
      <c r="B24" t="s">
        <v>42</v>
      </c>
      <c r="C24">
        <v>9.2595150000000004</v>
      </c>
      <c r="D24">
        <v>9.2595150000000004</v>
      </c>
      <c r="E24">
        <v>18</v>
      </c>
      <c r="F24">
        <v>131</v>
      </c>
      <c r="G24">
        <v>3</v>
      </c>
      <c r="H24" t="s">
        <v>43</v>
      </c>
      <c r="I24">
        <v>3</v>
      </c>
      <c r="J24">
        <v>2</v>
      </c>
      <c r="K24" t="s">
        <v>37</v>
      </c>
      <c r="L24">
        <v>0.56296511649299996</v>
      </c>
      <c r="M24" s="18" t="s">
        <v>180</v>
      </c>
      <c r="N24" s="2">
        <v>9.2595150712900001</v>
      </c>
      <c r="O24" s="7"/>
      <c r="P24" s="9">
        <f t="shared" si="1"/>
        <v>1</v>
      </c>
      <c r="R24" s="28">
        <v>9.2595150712900001</v>
      </c>
      <c r="S24" s="9">
        <f t="shared" si="2"/>
        <v>0</v>
      </c>
    </row>
    <row r="25" spans="1:19" x14ac:dyDescent="0.35">
      <c r="A25" t="s">
        <v>46</v>
      </c>
      <c r="B25">
        <v>19</v>
      </c>
      <c r="C25">
        <v>49.400055000000002</v>
      </c>
      <c r="D25">
        <v>49.400055000000002</v>
      </c>
      <c r="E25">
        <v>19</v>
      </c>
      <c r="F25">
        <v>19</v>
      </c>
      <c r="G25">
        <v>6</v>
      </c>
      <c r="H25" t="s">
        <v>46</v>
      </c>
      <c r="I25">
        <v>4</v>
      </c>
      <c r="J25">
        <v>8</v>
      </c>
      <c r="K25" t="s">
        <v>18</v>
      </c>
      <c r="L25">
        <v>29.829392410099999</v>
      </c>
      <c r="M25" s="18" t="s">
        <v>180</v>
      </c>
      <c r="N25" s="2">
        <v>0</v>
      </c>
      <c r="O25">
        <v>49.400055000000002</v>
      </c>
      <c r="P25" s="9">
        <f t="shared" si="1"/>
        <v>0</v>
      </c>
      <c r="R25" s="28"/>
      <c r="S25" s="9">
        <v>0</v>
      </c>
    </row>
    <row r="26" spans="1:19" x14ac:dyDescent="0.35">
      <c r="A26" t="s">
        <v>47</v>
      </c>
      <c r="B26" t="s">
        <v>20</v>
      </c>
      <c r="C26">
        <v>6.8638310000000002</v>
      </c>
      <c r="D26">
        <v>6.8638310000000002</v>
      </c>
      <c r="E26">
        <v>20</v>
      </c>
      <c r="F26">
        <v>134</v>
      </c>
      <c r="G26">
        <v>4</v>
      </c>
      <c r="H26" t="s">
        <v>21</v>
      </c>
      <c r="I26">
        <v>3</v>
      </c>
      <c r="J26">
        <v>3</v>
      </c>
      <c r="K26" t="s">
        <v>22</v>
      </c>
      <c r="L26">
        <v>5.0464524751699997</v>
      </c>
      <c r="M26" s="18" t="s">
        <v>180</v>
      </c>
      <c r="N26" s="2">
        <v>6.8638305878399999</v>
      </c>
      <c r="O26" s="8"/>
      <c r="P26" s="9">
        <f t="shared" si="1"/>
        <v>1</v>
      </c>
      <c r="R26" s="28">
        <v>6.8638305878399999</v>
      </c>
      <c r="S26" s="9">
        <f t="shared" si="2"/>
        <v>0</v>
      </c>
    </row>
    <row r="27" spans="1:19" x14ac:dyDescent="0.35">
      <c r="A27" t="s">
        <v>48</v>
      </c>
      <c r="B27">
        <v>21</v>
      </c>
      <c r="C27">
        <v>4.878711</v>
      </c>
      <c r="D27">
        <v>4.878711</v>
      </c>
      <c r="E27">
        <v>21</v>
      </c>
      <c r="F27">
        <v>21</v>
      </c>
      <c r="G27">
        <v>5</v>
      </c>
      <c r="H27" t="s">
        <v>48</v>
      </c>
      <c r="I27">
        <v>3</v>
      </c>
      <c r="J27">
        <v>4</v>
      </c>
      <c r="K27" t="s">
        <v>49</v>
      </c>
      <c r="L27">
        <v>4.8787106447999999</v>
      </c>
      <c r="M27" s="18" t="s">
        <v>180</v>
      </c>
      <c r="N27" s="2">
        <v>4.8787106539599998</v>
      </c>
      <c r="O27" s="8"/>
      <c r="P27" s="9">
        <f t="shared" si="1"/>
        <v>1</v>
      </c>
      <c r="R27" s="28">
        <v>4.8787106539599998</v>
      </c>
      <c r="S27" s="9">
        <f t="shared" si="2"/>
        <v>0</v>
      </c>
    </row>
    <row r="28" spans="1:19" x14ac:dyDescent="0.35">
      <c r="A28" t="s">
        <v>50</v>
      </c>
      <c r="B28">
        <v>22</v>
      </c>
      <c r="C28">
        <v>3.1249579999999999</v>
      </c>
      <c r="D28">
        <v>3.1249579999999999</v>
      </c>
      <c r="E28">
        <v>22</v>
      </c>
      <c r="F28">
        <v>22</v>
      </c>
      <c r="G28">
        <v>4</v>
      </c>
      <c r="H28" t="s">
        <v>50</v>
      </c>
      <c r="I28">
        <v>3</v>
      </c>
      <c r="J28">
        <v>3</v>
      </c>
      <c r="K28" t="s">
        <v>22</v>
      </c>
      <c r="L28">
        <v>3.1249582129300002</v>
      </c>
      <c r="M28" s="18" t="s">
        <v>180</v>
      </c>
      <c r="N28" s="2">
        <v>3.1249582150499999</v>
      </c>
      <c r="O28" s="8"/>
      <c r="P28" s="9">
        <f t="shared" si="1"/>
        <v>1</v>
      </c>
      <c r="R28" s="28">
        <v>3.1249582150499999</v>
      </c>
      <c r="S28" s="9">
        <f t="shared" si="2"/>
        <v>0</v>
      </c>
    </row>
    <row r="29" spans="1:19" x14ac:dyDescent="0.35">
      <c r="A29" t="s">
        <v>51</v>
      </c>
      <c r="B29">
        <v>23</v>
      </c>
      <c r="C29">
        <v>20.823264000000002</v>
      </c>
      <c r="D29">
        <v>20.823264000000002</v>
      </c>
      <c r="E29">
        <v>23</v>
      </c>
      <c r="F29">
        <v>23</v>
      </c>
      <c r="G29">
        <v>12</v>
      </c>
      <c r="H29" t="s">
        <v>51</v>
      </c>
      <c r="I29">
        <v>6</v>
      </c>
      <c r="J29">
        <v>7</v>
      </c>
      <c r="K29" t="s">
        <v>52</v>
      </c>
      <c r="L29">
        <v>20.823264430799998</v>
      </c>
      <c r="M29" s="18" t="s">
        <v>180</v>
      </c>
      <c r="N29" s="2">
        <v>20.228591061061199</v>
      </c>
      <c r="O29" s="8">
        <v>0.59467293893880302</v>
      </c>
      <c r="P29" s="9">
        <f t="shared" si="1"/>
        <v>0.97144189599964714</v>
      </c>
      <c r="Q29" s="23">
        <v>3.3512688561200002E-2</v>
      </c>
      <c r="R29" s="28">
        <v>20.195078372499999</v>
      </c>
      <c r="S29" s="9">
        <f t="shared" si="2"/>
        <v>1.6566990978284137E-3</v>
      </c>
    </row>
    <row r="30" spans="1:19" x14ac:dyDescent="0.35">
      <c r="A30" t="s">
        <v>53</v>
      </c>
      <c r="B30">
        <v>24</v>
      </c>
      <c r="C30">
        <v>0.41487099999999999</v>
      </c>
      <c r="D30">
        <v>0.41487099999999999</v>
      </c>
      <c r="E30">
        <v>24</v>
      </c>
      <c r="F30">
        <v>24</v>
      </c>
      <c r="G30">
        <v>5</v>
      </c>
      <c r="H30" t="s">
        <v>53</v>
      </c>
      <c r="I30">
        <v>4</v>
      </c>
      <c r="J30">
        <v>4</v>
      </c>
      <c r="K30" t="s">
        <v>16</v>
      </c>
      <c r="L30">
        <v>0.414870594147</v>
      </c>
      <c r="M30" s="18" t="s">
        <v>180</v>
      </c>
      <c r="N30" s="2">
        <v>0.41487059399390003</v>
      </c>
      <c r="O30" s="8"/>
      <c r="P30" s="9">
        <f t="shared" si="1"/>
        <v>1</v>
      </c>
      <c r="Q30" s="23">
        <v>3.8229731662900002E-2</v>
      </c>
      <c r="R30" s="28">
        <v>0.37664086233100003</v>
      </c>
      <c r="S30" s="9">
        <f t="shared" si="2"/>
        <v>9.2148569255940338E-2</v>
      </c>
    </row>
    <row r="31" spans="1:19" x14ac:dyDescent="0.35">
      <c r="A31" t="s">
        <v>54</v>
      </c>
      <c r="B31">
        <v>25</v>
      </c>
      <c r="C31">
        <v>7.299525</v>
      </c>
      <c r="D31">
        <v>7.299525</v>
      </c>
      <c r="E31">
        <v>25</v>
      </c>
      <c r="F31">
        <v>25</v>
      </c>
      <c r="G31">
        <v>10</v>
      </c>
      <c r="H31" t="s">
        <v>54</v>
      </c>
      <c r="I31">
        <v>5</v>
      </c>
      <c r="J31">
        <v>6</v>
      </c>
      <c r="K31" t="s">
        <v>14</v>
      </c>
      <c r="L31">
        <v>7.29952492443</v>
      </c>
      <c r="M31" s="18" t="s">
        <v>180</v>
      </c>
      <c r="N31" s="2">
        <v>7.29952492443</v>
      </c>
      <c r="O31" s="8"/>
      <c r="P31" s="9">
        <f t="shared" si="1"/>
        <v>1</v>
      </c>
      <c r="Q31" s="23">
        <v>3.3703712389799998</v>
      </c>
      <c r="R31" s="28">
        <v>3.9291536854500002</v>
      </c>
      <c r="S31" s="9">
        <f t="shared" si="2"/>
        <v>0.46172473878403569</v>
      </c>
    </row>
    <row r="32" spans="1:19" x14ac:dyDescent="0.35">
      <c r="A32" t="s">
        <v>55</v>
      </c>
      <c r="B32">
        <v>26</v>
      </c>
      <c r="C32">
        <v>31.002099000000001</v>
      </c>
      <c r="D32">
        <v>31.002099000000001</v>
      </c>
      <c r="E32">
        <v>26</v>
      </c>
      <c r="F32">
        <v>26</v>
      </c>
      <c r="G32">
        <v>6</v>
      </c>
      <c r="H32" t="s">
        <v>55</v>
      </c>
      <c r="I32">
        <v>4</v>
      </c>
      <c r="J32">
        <v>8</v>
      </c>
      <c r="K32" t="s">
        <v>56</v>
      </c>
      <c r="L32">
        <v>31.0020993049</v>
      </c>
      <c r="M32" s="18" t="s">
        <v>180</v>
      </c>
      <c r="N32" s="2">
        <v>30.994941842500001</v>
      </c>
      <c r="O32" s="8">
        <v>7.1571575000000101E-3</v>
      </c>
      <c r="P32" s="9">
        <f t="shared" si="1"/>
        <v>0.99976913958309721</v>
      </c>
      <c r="Q32" s="23">
        <v>17.134623361900001</v>
      </c>
      <c r="R32" s="28">
        <v>13.8603184806</v>
      </c>
      <c r="S32" s="9">
        <f t="shared" si="2"/>
        <v>0.5528199874989006</v>
      </c>
    </row>
    <row r="33" spans="1:19" x14ac:dyDescent="0.35">
      <c r="A33" t="s">
        <v>57</v>
      </c>
      <c r="B33">
        <v>27.114000000000001</v>
      </c>
      <c r="C33">
        <v>1.7946740000000001</v>
      </c>
      <c r="D33">
        <v>1.7946740000000001</v>
      </c>
      <c r="E33">
        <v>27</v>
      </c>
      <c r="F33">
        <v>132</v>
      </c>
      <c r="G33">
        <v>8</v>
      </c>
      <c r="H33" t="s">
        <v>58</v>
      </c>
      <c r="I33">
        <v>4</v>
      </c>
      <c r="J33">
        <v>5</v>
      </c>
      <c r="K33" t="s">
        <v>59</v>
      </c>
      <c r="L33">
        <v>1.7946741505399999</v>
      </c>
      <c r="M33" s="18" t="s">
        <v>180</v>
      </c>
      <c r="N33">
        <v>1.7946740000000001</v>
      </c>
      <c r="P33" s="9">
        <f t="shared" si="1"/>
        <v>1</v>
      </c>
      <c r="R33" s="28">
        <v>1.77354053019</v>
      </c>
      <c r="S33" s="9">
        <f t="shared" si="2"/>
        <v>0</v>
      </c>
    </row>
    <row r="34" spans="1:19" x14ac:dyDescent="0.35">
      <c r="A34" t="s">
        <v>60</v>
      </c>
      <c r="B34">
        <v>28.69</v>
      </c>
      <c r="C34">
        <v>2.1916280000000001</v>
      </c>
      <c r="D34">
        <v>2.1916280000000001</v>
      </c>
      <c r="E34">
        <v>28</v>
      </c>
      <c r="F34">
        <v>133</v>
      </c>
      <c r="G34">
        <v>5</v>
      </c>
      <c r="H34" t="s">
        <v>61</v>
      </c>
      <c r="I34">
        <v>4</v>
      </c>
      <c r="J34">
        <v>4</v>
      </c>
      <c r="K34" t="s">
        <v>16</v>
      </c>
      <c r="L34">
        <v>2.19162847022</v>
      </c>
      <c r="M34" s="18" t="s">
        <v>180</v>
      </c>
      <c r="N34" s="2">
        <v>2.1916284682590002</v>
      </c>
      <c r="O34" s="8"/>
      <c r="P34" s="9">
        <f t="shared" si="1"/>
        <v>1</v>
      </c>
      <c r="Q34" s="23">
        <v>0.41545334056900002</v>
      </c>
      <c r="R34" s="28">
        <v>1.77617512769</v>
      </c>
      <c r="S34" s="9">
        <f t="shared" si="2"/>
        <v>0.18956376346901102</v>
      </c>
    </row>
    <row r="35" spans="1:19" x14ac:dyDescent="0.35">
      <c r="A35" t="s">
        <v>62</v>
      </c>
      <c r="B35">
        <v>29</v>
      </c>
      <c r="C35">
        <v>0.52239599999999997</v>
      </c>
      <c r="D35">
        <v>0.52239599999999997</v>
      </c>
      <c r="E35">
        <v>29</v>
      </c>
      <c r="F35">
        <v>29</v>
      </c>
      <c r="G35">
        <v>3</v>
      </c>
      <c r="H35" t="s">
        <v>62</v>
      </c>
      <c r="I35">
        <v>3</v>
      </c>
      <c r="J35">
        <v>2</v>
      </c>
      <c r="K35" t="s">
        <v>22</v>
      </c>
      <c r="L35">
        <v>0.522396462146</v>
      </c>
      <c r="M35" s="18" t="s">
        <v>180</v>
      </c>
      <c r="N35" s="2">
        <v>0.52239647245800003</v>
      </c>
      <c r="O35" s="8"/>
      <c r="P35" s="9">
        <f t="shared" si="1"/>
        <v>1</v>
      </c>
      <c r="R35" s="28">
        <v>0.52239647245800003</v>
      </c>
      <c r="S35" s="9">
        <f t="shared" si="2"/>
        <v>0</v>
      </c>
    </row>
    <row r="36" spans="1:19" x14ac:dyDescent="0.35">
      <c r="A36" t="s">
        <v>63</v>
      </c>
      <c r="B36">
        <v>30</v>
      </c>
      <c r="C36">
        <v>1.4566049999999999</v>
      </c>
      <c r="D36">
        <v>1.4566049999999999</v>
      </c>
      <c r="E36">
        <v>30</v>
      </c>
      <c r="F36">
        <v>30</v>
      </c>
      <c r="G36">
        <v>4</v>
      </c>
      <c r="H36" t="s">
        <v>63</v>
      </c>
      <c r="I36">
        <v>3</v>
      </c>
      <c r="J36">
        <v>3</v>
      </c>
      <c r="K36" t="s">
        <v>22</v>
      </c>
      <c r="L36">
        <v>1.4566048300400001</v>
      </c>
      <c r="M36" s="18" t="s">
        <v>180</v>
      </c>
      <c r="N36" s="2">
        <v>1.4566048272900001</v>
      </c>
      <c r="O36" s="8"/>
      <c r="P36" s="9">
        <f t="shared" si="1"/>
        <v>1</v>
      </c>
      <c r="R36" s="28">
        <v>1.4566048272900001</v>
      </c>
      <c r="S36" s="9">
        <f t="shared" si="2"/>
        <v>0</v>
      </c>
    </row>
    <row r="37" spans="1:19" x14ac:dyDescent="0.35">
      <c r="A37" t="s">
        <v>64</v>
      </c>
      <c r="B37">
        <v>31</v>
      </c>
      <c r="C37">
        <v>5.9551600000000002</v>
      </c>
      <c r="D37">
        <v>5.9551600000000002</v>
      </c>
      <c r="E37">
        <v>31</v>
      </c>
      <c r="F37">
        <v>31</v>
      </c>
      <c r="G37">
        <v>5</v>
      </c>
      <c r="H37" t="s">
        <v>64</v>
      </c>
      <c r="I37">
        <v>3</v>
      </c>
      <c r="J37">
        <v>4</v>
      </c>
      <c r="K37" t="s">
        <v>49</v>
      </c>
      <c r="L37">
        <v>5.95516018019</v>
      </c>
      <c r="M37" s="18" t="s">
        <v>180</v>
      </c>
      <c r="N37" s="2">
        <v>5.9551601748599996</v>
      </c>
      <c r="O37" s="8"/>
      <c r="P37" s="9">
        <f t="shared" si="1"/>
        <v>1</v>
      </c>
      <c r="Q37" s="23">
        <v>4.2356067615299997</v>
      </c>
      <c r="R37" s="28">
        <v>1.7195534133299999</v>
      </c>
      <c r="S37" s="9">
        <f t="shared" si="2"/>
        <v>0.71124984671458902</v>
      </c>
    </row>
    <row r="38" spans="1:19" x14ac:dyDescent="0.35">
      <c r="A38" s="18" t="s">
        <v>65</v>
      </c>
      <c r="B38" s="18">
        <v>32</v>
      </c>
      <c r="C38" s="18">
        <v>6.1311840000000002</v>
      </c>
      <c r="D38" s="18">
        <v>6.1311840000000002</v>
      </c>
      <c r="E38" s="18">
        <v>32</v>
      </c>
      <c r="F38" s="18">
        <v>32</v>
      </c>
      <c r="G38" s="18">
        <v>8</v>
      </c>
      <c r="H38" s="18" t="s">
        <v>65</v>
      </c>
      <c r="I38" s="18">
        <v>5</v>
      </c>
      <c r="J38" s="18">
        <v>5</v>
      </c>
      <c r="K38" s="18" t="s">
        <v>14</v>
      </c>
      <c r="L38" s="18">
        <v>6.13118448085</v>
      </c>
      <c r="M38" s="18" t="s">
        <v>180</v>
      </c>
      <c r="N38" s="31">
        <f>SUM(R38)</f>
        <v>0.94347188431100004</v>
      </c>
      <c r="O38" s="32"/>
      <c r="P38" s="20">
        <f t="shared" si="1"/>
        <v>1</v>
      </c>
      <c r="R38" s="21">
        <v>0.94347188431100004</v>
      </c>
      <c r="S38" s="20">
        <f t="shared" si="2"/>
        <v>0</v>
      </c>
    </row>
    <row r="39" spans="1:19" x14ac:dyDescent="0.35">
      <c r="A39" s="18" t="s">
        <v>65</v>
      </c>
      <c r="B39" s="18">
        <v>32</v>
      </c>
      <c r="C39" s="18">
        <v>6.1311840000000002</v>
      </c>
      <c r="D39" s="18">
        <v>6.1311840000000002</v>
      </c>
      <c r="E39" s="18">
        <v>32</v>
      </c>
      <c r="F39" s="18">
        <v>32</v>
      </c>
      <c r="G39" s="18">
        <v>8</v>
      </c>
      <c r="H39" s="18" t="s">
        <v>65</v>
      </c>
      <c r="I39" s="18">
        <v>4</v>
      </c>
      <c r="J39" s="18">
        <v>5</v>
      </c>
      <c r="K39" s="18" t="s">
        <v>59</v>
      </c>
      <c r="L39" s="18">
        <v>6.13118448085</v>
      </c>
      <c r="M39" s="18" t="s">
        <v>180</v>
      </c>
      <c r="N39" s="31">
        <f>SUM(Q39:R39)</f>
        <v>5.1877126008359999</v>
      </c>
      <c r="O39" s="32"/>
      <c r="P39" s="20">
        <f t="shared" si="1"/>
        <v>1</v>
      </c>
      <c r="Q39" s="29">
        <v>0.27987240850599998</v>
      </c>
      <c r="R39" s="21">
        <v>4.9078401923300001</v>
      </c>
      <c r="S39" s="20">
        <f t="shared" si="2"/>
        <v>5.3949096652134994E-2</v>
      </c>
    </row>
    <row r="40" spans="1:19" x14ac:dyDescent="0.35">
      <c r="A40" t="s">
        <v>66</v>
      </c>
      <c r="B40">
        <v>33.122999999999998</v>
      </c>
      <c r="C40">
        <v>45.560552999999999</v>
      </c>
      <c r="D40">
        <v>45.560552999999999</v>
      </c>
      <c r="E40">
        <v>33</v>
      </c>
      <c r="F40">
        <v>135</v>
      </c>
      <c r="G40">
        <v>5</v>
      </c>
      <c r="H40" t="s">
        <v>67</v>
      </c>
      <c r="I40">
        <v>4</v>
      </c>
      <c r="J40">
        <v>4</v>
      </c>
      <c r="K40" t="s">
        <v>16</v>
      </c>
      <c r="L40">
        <v>45.560553405900002</v>
      </c>
      <c r="M40" s="18" t="s">
        <v>180</v>
      </c>
      <c r="N40" s="2">
        <v>45.5603665573</v>
      </c>
      <c r="O40" s="8"/>
      <c r="P40" s="9">
        <f t="shared" si="1"/>
        <v>1</v>
      </c>
      <c r="Q40" s="23">
        <v>10.9823595915</v>
      </c>
      <c r="R40" s="28">
        <v>34.5780069658</v>
      </c>
      <c r="S40" s="9">
        <f t="shared" si="2"/>
        <v>0.24105072942483449</v>
      </c>
    </row>
    <row r="41" spans="1:19" x14ac:dyDescent="0.35">
      <c r="A41" t="s">
        <v>68</v>
      </c>
      <c r="B41">
        <v>34</v>
      </c>
      <c r="C41">
        <v>2.1601240000000002</v>
      </c>
      <c r="D41">
        <v>2.1601240000000002</v>
      </c>
      <c r="E41">
        <v>34</v>
      </c>
      <c r="F41">
        <v>34</v>
      </c>
      <c r="G41">
        <v>3</v>
      </c>
      <c r="H41" t="s">
        <v>68</v>
      </c>
      <c r="I41">
        <v>3</v>
      </c>
      <c r="J41">
        <v>2</v>
      </c>
      <c r="K41" t="s">
        <v>37</v>
      </c>
      <c r="L41">
        <v>2.1601235082299999</v>
      </c>
      <c r="M41" s="18" t="s">
        <v>180</v>
      </c>
      <c r="N41" s="2">
        <v>2.1601235263380003</v>
      </c>
      <c r="O41" s="8"/>
      <c r="P41" s="9">
        <f t="shared" si="1"/>
        <v>1</v>
      </c>
      <c r="Q41" s="23">
        <v>1.7181971648700001</v>
      </c>
      <c r="R41" s="28">
        <v>0.44192636146800002</v>
      </c>
      <c r="S41" s="9">
        <f t="shared" si="2"/>
        <v>0.79541616204829446</v>
      </c>
    </row>
    <row r="42" spans="1:19" x14ac:dyDescent="0.35">
      <c r="A42" t="s">
        <v>69</v>
      </c>
      <c r="B42">
        <v>35</v>
      </c>
      <c r="C42">
        <v>3.8469999999999997E-2</v>
      </c>
      <c r="D42">
        <v>3.8469999999999997E-2</v>
      </c>
      <c r="E42">
        <v>35</v>
      </c>
      <c r="F42">
        <v>35</v>
      </c>
      <c r="G42">
        <v>0</v>
      </c>
      <c r="H42" t="s">
        <v>69</v>
      </c>
      <c r="I42">
        <v>6</v>
      </c>
      <c r="J42">
        <v>7</v>
      </c>
      <c r="K42" t="s">
        <v>24</v>
      </c>
      <c r="L42">
        <v>3.8469554400000001E-2</v>
      </c>
      <c r="M42" s="18" t="s">
        <v>180</v>
      </c>
      <c r="N42" s="2">
        <v>3.8469554399899998E-2</v>
      </c>
      <c r="O42" s="8"/>
      <c r="P42" s="9">
        <f t="shared" si="1"/>
        <v>1</v>
      </c>
      <c r="R42" s="28">
        <v>3.8469554399899998E-2</v>
      </c>
      <c r="S42" s="9">
        <f t="shared" si="2"/>
        <v>0</v>
      </c>
    </row>
    <row r="43" spans="1:19" x14ac:dyDescent="0.35">
      <c r="A43" t="s">
        <v>70</v>
      </c>
      <c r="B43">
        <v>36</v>
      </c>
      <c r="C43">
        <v>0.37882700000000002</v>
      </c>
      <c r="D43">
        <v>0.37882700000000002</v>
      </c>
      <c r="E43">
        <v>36</v>
      </c>
      <c r="F43">
        <v>36</v>
      </c>
      <c r="G43">
        <v>4</v>
      </c>
      <c r="H43" t="s">
        <v>70</v>
      </c>
      <c r="I43">
        <v>3</v>
      </c>
      <c r="J43">
        <v>3</v>
      </c>
      <c r="K43" t="s">
        <v>22</v>
      </c>
      <c r="L43">
        <v>0.37882714669599998</v>
      </c>
      <c r="M43" s="18" t="s">
        <v>180</v>
      </c>
      <c r="N43" s="2">
        <v>0.378827146846</v>
      </c>
      <c r="O43" s="8"/>
      <c r="P43" s="9">
        <f t="shared" si="1"/>
        <v>1</v>
      </c>
      <c r="R43" s="28">
        <v>0.378827146846</v>
      </c>
      <c r="S43" s="9">
        <f t="shared" si="2"/>
        <v>0</v>
      </c>
    </row>
    <row r="44" spans="1:19" x14ac:dyDescent="0.35">
      <c r="A44" t="s">
        <v>71</v>
      </c>
      <c r="B44">
        <v>37.549999999999997</v>
      </c>
      <c r="C44">
        <v>52.367818999999997</v>
      </c>
      <c r="D44">
        <v>30.299720000000001</v>
      </c>
      <c r="E44">
        <v>37</v>
      </c>
      <c r="F44">
        <v>136</v>
      </c>
      <c r="G44">
        <v>6</v>
      </c>
      <c r="H44" t="s">
        <v>72</v>
      </c>
      <c r="I44">
        <v>4</v>
      </c>
      <c r="J44">
        <v>8</v>
      </c>
      <c r="K44" t="s">
        <v>56</v>
      </c>
      <c r="L44">
        <v>3.8777505849199998</v>
      </c>
      <c r="M44" s="18" t="s">
        <v>180</v>
      </c>
      <c r="N44" s="2">
        <v>14.18959731610013</v>
      </c>
      <c r="O44" s="8">
        <v>38.178221683899899</v>
      </c>
      <c r="P44" s="9">
        <f t="shared" si="1"/>
        <v>0.27096024976904465</v>
      </c>
      <c r="Q44" s="23">
        <v>2.3920000001300002E-3</v>
      </c>
      <c r="R44" s="28">
        <v>14.1872053161</v>
      </c>
      <c r="S44" s="9">
        <f t="shared" si="2"/>
        <v>1.6857419888976932E-4</v>
      </c>
    </row>
    <row r="45" spans="1:19" x14ac:dyDescent="0.35">
      <c r="A45" t="s">
        <v>73</v>
      </c>
      <c r="B45">
        <v>38</v>
      </c>
      <c r="C45">
        <v>3.1575340000000001</v>
      </c>
      <c r="D45">
        <v>3.1575340000000001</v>
      </c>
      <c r="E45">
        <v>38</v>
      </c>
      <c r="F45">
        <v>38</v>
      </c>
      <c r="G45">
        <v>1</v>
      </c>
      <c r="H45" t="s">
        <v>73</v>
      </c>
      <c r="I45">
        <v>2</v>
      </c>
      <c r="J45">
        <v>1</v>
      </c>
      <c r="K45" t="s">
        <v>74</v>
      </c>
      <c r="L45">
        <v>3.1575342168199998</v>
      </c>
      <c r="M45" s="18" t="s">
        <v>180</v>
      </c>
      <c r="N45" s="2">
        <v>3.1575342404</v>
      </c>
      <c r="O45" s="8"/>
      <c r="P45" s="9">
        <f t="shared" si="1"/>
        <v>1</v>
      </c>
      <c r="R45" s="28">
        <v>3.1575342404</v>
      </c>
      <c r="S45" s="9">
        <f t="shared" si="2"/>
        <v>0</v>
      </c>
    </row>
    <row r="46" spans="1:19" x14ac:dyDescent="0.35">
      <c r="A46" t="s">
        <v>75</v>
      </c>
      <c r="B46">
        <v>39</v>
      </c>
      <c r="C46">
        <v>0.73549900000000001</v>
      </c>
      <c r="D46">
        <v>0.73549900000000001</v>
      </c>
      <c r="E46">
        <v>39</v>
      </c>
      <c r="F46">
        <v>39</v>
      </c>
      <c r="G46">
        <v>1</v>
      </c>
      <c r="H46" t="s">
        <v>75</v>
      </c>
      <c r="I46">
        <v>2</v>
      </c>
      <c r="J46">
        <v>1</v>
      </c>
      <c r="K46" t="s">
        <v>74</v>
      </c>
      <c r="L46">
        <v>0.73549853194000003</v>
      </c>
      <c r="M46" s="18" t="s">
        <v>180</v>
      </c>
      <c r="N46" s="2">
        <v>0.73549854190099995</v>
      </c>
      <c r="O46" s="8"/>
      <c r="P46" s="9">
        <f t="shared" si="1"/>
        <v>1</v>
      </c>
      <c r="R46" s="28">
        <v>0.73549854190099995</v>
      </c>
      <c r="S46" s="9">
        <f t="shared" si="2"/>
        <v>0</v>
      </c>
    </row>
    <row r="47" spans="1:19" x14ac:dyDescent="0.35">
      <c r="A47" t="s">
        <v>76</v>
      </c>
      <c r="B47">
        <v>40</v>
      </c>
      <c r="C47">
        <v>8.1468260000000008</v>
      </c>
      <c r="D47">
        <v>8.1468260000000008</v>
      </c>
      <c r="E47">
        <v>40</v>
      </c>
      <c r="F47">
        <v>40</v>
      </c>
      <c r="G47">
        <v>9</v>
      </c>
      <c r="H47" t="s">
        <v>76</v>
      </c>
      <c r="I47">
        <v>5</v>
      </c>
      <c r="J47">
        <v>6</v>
      </c>
      <c r="K47" t="s">
        <v>14</v>
      </c>
      <c r="L47">
        <v>8.1468263213800007</v>
      </c>
      <c r="M47" s="18" t="s">
        <v>180</v>
      </c>
      <c r="N47" s="2">
        <v>8.1468262943499994</v>
      </c>
      <c r="O47" s="8"/>
      <c r="P47" s="9">
        <f t="shared" si="1"/>
        <v>1</v>
      </c>
      <c r="Q47" s="23">
        <v>2.2317807995800001</v>
      </c>
      <c r="R47" s="28">
        <v>5.9150454947700002</v>
      </c>
      <c r="S47" s="9">
        <f t="shared" si="2"/>
        <v>0.27394481224274886</v>
      </c>
    </row>
    <row r="48" spans="1:19" x14ac:dyDescent="0.35">
      <c r="A48" t="s">
        <v>77</v>
      </c>
      <c r="B48">
        <v>41</v>
      </c>
      <c r="C48">
        <v>2.551904</v>
      </c>
      <c r="D48">
        <v>2.551904</v>
      </c>
      <c r="E48">
        <v>41</v>
      </c>
      <c r="F48">
        <v>41</v>
      </c>
      <c r="G48">
        <v>3</v>
      </c>
      <c r="H48" t="s">
        <v>77</v>
      </c>
      <c r="I48">
        <v>3</v>
      </c>
      <c r="J48">
        <v>2</v>
      </c>
      <c r="K48" t="s">
        <v>37</v>
      </c>
      <c r="L48">
        <v>2.5519036067199998</v>
      </c>
      <c r="M48" s="18" t="s">
        <v>180</v>
      </c>
      <c r="N48" s="2">
        <v>2.5519036198445999</v>
      </c>
      <c r="O48" s="8"/>
      <c r="P48" s="9">
        <f t="shared" si="1"/>
        <v>1</v>
      </c>
      <c r="Q48" s="23">
        <v>2.5259665958799999</v>
      </c>
      <c r="R48" s="28">
        <v>2.5937023964600001E-2</v>
      </c>
      <c r="S48" s="9">
        <f t="shared" si="2"/>
        <v>0.98983620550443063</v>
      </c>
    </row>
    <row r="49" spans="1:19" x14ac:dyDescent="0.35">
      <c r="A49" t="s">
        <v>78</v>
      </c>
      <c r="B49">
        <v>42</v>
      </c>
      <c r="C49">
        <v>0.80975900000000001</v>
      </c>
      <c r="D49">
        <v>0.80975900000000001</v>
      </c>
      <c r="E49">
        <v>42</v>
      </c>
      <c r="F49">
        <v>42</v>
      </c>
      <c r="G49">
        <v>8</v>
      </c>
      <c r="H49" t="s">
        <v>78</v>
      </c>
      <c r="I49">
        <v>4</v>
      </c>
      <c r="J49">
        <v>5</v>
      </c>
      <c r="K49" t="s">
        <v>18</v>
      </c>
      <c r="L49">
        <v>0.809758848862</v>
      </c>
      <c r="M49" s="18" t="s">
        <v>180</v>
      </c>
      <c r="N49" s="2">
        <v>0.80975885095269995</v>
      </c>
      <c r="O49" s="8"/>
      <c r="P49" s="9">
        <f t="shared" si="1"/>
        <v>1</v>
      </c>
      <c r="Q49" s="23">
        <v>1.00422442117E-2</v>
      </c>
      <c r="R49" s="28">
        <v>0.79971660674099998</v>
      </c>
      <c r="S49" s="9">
        <f t="shared" si="2"/>
        <v>1.2401524478411157E-2</v>
      </c>
    </row>
    <row r="50" spans="1:19" x14ac:dyDescent="0.35">
      <c r="A50" t="s">
        <v>79</v>
      </c>
      <c r="B50">
        <v>43</v>
      </c>
      <c r="C50">
        <v>1.167386</v>
      </c>
      <c r="D50">
        <v>1.167386</v>
      </c>
      <c r="E50">
        <v>43</v>
      </c>
      <c r="F50">
        <v>43</v>
      </c>
      <c r="G50">
        <v>4</v>
      </c>
      <c r="H50" t="s">
        <v>79</v>
      </c>
      <c r="I50">
        <v>3</v>
      </c>
      <c r="J50">
        <v>3</v>
      </c>
      <c r="K50" t="s">
        <v>22</v>
      </c>
      <c r="L50">
        <v>1.1673860179</v>
      </c>
      <c r="M50" s="18" t="s">
        <v>180</v>
      </c>
      <c r="N50" s="2">
        <v>1.1673860263</v>
      </c>
      <c r="O50" s="8"/>
      <c r="P50" s="9">
        <f t="shared" si="1"/>
        <v>1</v>
      </c>
      <c r="R50" s="28">
        <v>1.1673860263</v>
      </c>
      <c r="S50" s="9">
        <f t="shared" si="2"/>
        <v>0</v>
      </c>
    </row>
    <row r="51" spans="1:19" x14ac:dyDescent="0.35">
      <c r="A51" t="s">
        <v>80</v>
      </c>
      <c r="B51" t="s">
        <v>28</v>
      </c>
      <c r="C51">
        <v>0.26042199999999999</v>
      </c>
      <c r="D51">
        <v>0.26042199999999999</v>
      </c>
      <c r="E51">
        <v>44</v>
      </c>
      <c r="F51">
        <v>139</v>
      </c>
      <c r="G51">
        <v>4</v>
      </c>
      <c r="H51" t="s">
        <v>29</v>
      </c>
      <c r="I51">
        <v>3</v>
      </c>
      <c r="J51">
        <v>3</v>
      </c>
      <c r="K51" t="s">
        <v>22</v>
      </c>
      <c r="L51">
        <v>3.1651829302399999</v>
      </c>
      <c r="M51" s="18" t="s">
        <v>180</v>
      </c>
      <c r="N51" s="2">
        <v>0.26042194776400002</v>
      </c>
      <c r="O51" s="8"/>
      <c r="P51" s="9">
        <f t="shared" si="1"/>
        <v>1</v>
      </c>
      <c r="R51" s="28">
        <v>0.26042194776400002</v>
      </c>
      <c r="S51" s="9">
        <f t="shared" si="2"/>
        <v>0</v>
      </c>
    </row>
    <row r="52" spans="1:19" x14ac:dyDescent="0.35">
      <c r="A52" t="s">
        <v>81</v>
      </c>
      <c r="B52" t="s">
        <v>28</v>
      </c>
      <c r="C52">
        <v>2.517954</v>
      </c>
      <c r="D52">
        <v>2.517954</v>
      </c>
      <c r="E52">
        <v>45</v>
      </c>
      <c r="F52">
        <v>139</v>
      </c>
      <c r="G52">
        <v>4</v>
      </c>
      <c r="H52" t="s">
        <v>29</v>
      </c>
      <c r="I52">
        <v>3</v>
      </c>
      <c r="J52">
        <v>3</v>
      </c>
      <c r="K52" t="s">
        <v>22</v>
      </c>
      <c r="L52">
        <v>3.1651829302399999</v>
      </c>
      <c r="M52" s="18" t="s">
        <v>180</v>
      </c>
      <c r="N52" s="2">
        <v>2.5179542932899999</v>
      </c>
      <c r="O52" s="8"/>
      <c r="P52" s="9">
        <f t="shared" si="1"/>
        <v>1</v>
      </c>
      <c r="R52" s="28">
        <v>2.5179542932899999</v>
      </c>
      <c r="S52" s="9">
        <f t="shared" si="2"/>
        <v>0</v>
      </c>
    </row>
    <row r="53" spans="1:19" x14ac:dyDescent="0.35">
      <c r="A53" t="s">
        <v>82</v>
      </c>
      <c r="B53">
        <v>46</v>
      </c>
      <c r="C53">
        <v>1.577696</v>
      </c>
      <c r="D53">
        <v>1.577696</v>
      </c>
      <c r="E53">
        <v>46</v>
      </c>
      <c r="F53">
        <v>46</v>
      </c>
      <c r="G53">
        <v>4</v>
      </c>
      <c r="H53" t="s">
        <v>82</v>
      </c>
      <c r="I53">
        <v>3</v>
      </c>
      <c r="J53">
        <v>3</v>
      </c>
      <c r="K53" t="s">
        <v>22</v>
      </c>
      <c r="L53">
        <v>1.5776957144499999</v>
      </c>
      <c r="M53" s="18" t="s">
        <v>180</v>
      </c>
      <c r="N53" s="2">
        <v>1.577695730544</v>
      </c>
      <c r="O53" s="8"/>
      <c r="P53" s="9">
        <f t="shared" si="1"/>
        <v>1</v>
      </c>
      <c r="Q53" s="23">
        <v>5.9578095534000002E-2</v>
      </c>
      <c r="R53" s="28">
        <v>1.5181176350100001</v>
      </c>
      <c r="S53" s="9">
        <f t="shared" si="2"/>
        <v>3.7762728503712865E-2</v>
      </c>
    </row>
    <row r="54" spans="1:19" x14ac:dyDescent="0.35">
      <c r="A54" t="s">
        <v>83</v>
      </c>
      <c r="B54">
        <v>47</v>
      </c>
      <c r="C54">
        <v>4.2635579999999997</v>
      </c>
      <c r="D54">
        <v>4.2635579999999997</v>
      </c>
      <c r="E54">
        <v>47</v>
      </c>
      <c r="F54">
        <v>47</v>
      </c>
      <c r="G54">
        <v>4</v>
      </c>
      <c r="H54" t="s">
        <v>83</v>
      </c>
      <c r="I54">
        <v>3</v>
      </c>
      <c r="J54">
        <v>3</v>
      </c>
      <c r="K54" t="s">
        <v>22</v>
      </c>
      <c r="L54">
        <v>4.2635581304499999</v>
      </c>
      <c r="M54" s="18" t="s">
        <v>180</v>
      </c>
      <c r="N54">
        <v>4.2635579999999997</v>
      </c>
      <c r="O54" s="8"/>
      <c r="P54" s="9">
        <f t="shared" si="1"/>
        <v>1</v>
      </c>
      <c r="Q54" s="23">
        <v>2.2671541865899999E-3</v>
      </c>
      <c r="R54" s="28">
        <v>4.2590664810899996</v>
      </c>
      <c r="S54" s="9">
        <f t="shared" si="2"/>
        <v>5.3175169344242535E-4</v>
      </c>
    </row>
    <row r="55" spans="1:19" x14ac:dyDescent="0.35">
      <c r="A55" t="s">
        <v>84</v>
      </c>
      <c r="B55">
        <v>48</v>
      </c>
      <c r="C55">
        <v>0.101964</v>
      </c>
      <c r="D55">
        <v>0.101964</v>
      </c>
      <c r="E55">
        <v>48</v>
      </c>
      <c r="F55">
        <v>48</v>
      </c>
      <c r="G55">
        <v>0</v>
      </c>
      <c r="H55" t="s">
        <v>84</v>
      </c>
      <c r="I55">
        <v>3</v>
      </c>
      <c r="J55">
        <v>3</v>
      </c>
      <c r="K55" t="s">
        <v>22</v>
      </c>
      <c r="L55">
        <v>0.1019636367</v>
      </c>
      <c r="M55" s="18" t="s">
        <v>180</v>
      </c>
      <c r="N55" s="2">
        <v>0.10196363671899999</v>
      </c>
      <c r="O55" s="8"/>
      <c r="P55" s="9">
        <f t="shared" si="1"/>
        <v>1</v>
      </c>
      <c r="R55" s="28">
        <v>0.10196363671899999</v>
      </c>
      <c r="S55" s="9">
        <f t="shared" si="2"/>
        <v>0</v>
      </c>
    </row>
    <row r="56" spans="1:19" x14ac:dyDescent="0.35">
      <c r="A56" t="s">
        <v>14</v>
      </c>
      <c r="B56">
        <v>49</v>
      </c>
      <c r="C56">
        <v>44.960520000000002</v>
      </c>
      <c r="D56">
        <v>44.960520000000002</v>
      </c>
      <c r="E56">
        <v>49</v>
      </c>
      <c r="F56">
        <v>49</v>
      </c>
      <c r="G56">
        <v>9</v>
      </c>
      <c r="H56" t="s">
        <v>14</v>
      </c>
      <c r="I56">
        <v>5</v>
      </c>
      <c r="J56">
        <v>6</v>
      </c>
      <c r="K56" t="s">
        <v>14</v>
      </c>
      <c r="L56">
        <v>44.960519830499997</v>
      </c>
      <c r="M56" s="18" t="s">
        <v>180</v>
      </c>
      <c r="N56">
        <v>44.960520000000002</v>
      </c>
      <c r="O56" s="8"/>
      <c r="P56" s="9">
        <f t="shared" si="1"/>
        <v>1</v>
      </c>
      <c r="Q56" s="23">
        <v>0.84346712166299997</v>
      </c>
      <c r="R56" s="28">
        <v>44.114375102799997</v>
      </c>
      <c r="S56" s="9">
        <f t="shared" si="2"/>
        <v>1.8760172739616891E-2</v>
      </c>
    </row>
    <row r="57" spans="1:19" x14ac:dyDescent="0.35">
      <c r="A57" t="s">
        <v>85</v>
      </c>
      <c r="B57">
        <v>50</v>
      </c>
      <c r="C57">
        <v>1.1301620000000001</v>
      </c>
      <c r="D57">
        <v>1.1301620000000001</v>
      </c>
      <c r="E57">
        <v>50</v>
      </c>
      <c r="F57">
        <v>50</v>
      </c>
      <c r="G57">
        <v>3</v>
      </c>
      <c r="H57" t="s">
        <v>85</v>
      </c>
      <c r="I57">
        <v>3</v>
      </c>
      <c r="J57">
        <v>2</v>
      </c>
      <c r="K57" t="s">
        <v>37</v>
      </c>
      <c r="L57">
        <v>1.1301621019000001</v>
      </c>
      <c r="M57" s="18" t="s">
        <v>180</v>
      </c>
      <c r="N57" s="2">
        <v>1.06942375705</v>
      </c>
      <c r="O57" s="8">
        <v>6.0738242950000097E-2</v>
      </c>
      <c r="P57" s="9">
        <f t="shared" si="1"/>
        <v>0.94625704726402049</v>
      </c>
      <c r="R57" s="28">
        <v>1.06942375705</v>
      </c>
      <c r="S57" s="9">
        <f t="shared" si="2"/>
        <v>0</v>
      </c>
    </row>
    <row r="58" spans="1:19" x14ac:dyDescent="0.35">
      <c r="A58" t="s">
        <v>86</v>
      </c>
      <c r="B58" t="s">
        <v>35</v>
      </c>
      <c r="C58">
        <v>0.88590899999999995</v>
      </c>
      <c r="D58">
        <v>0.88590899999999995</v>
      </c>
      <c r="E58">
        <v>51</v>
      </c>
      <c r="F58">
        <v>130</v>
      </c>
      <c r="G58">
        <v>3</v>
      </c>
      <c r="H58" t="s">
        <v>36</v>
      </c>
      <c r="I58">
        <v>3</v>
      </c>
      <c r="J58">
        <v>2</v>
      </c>
      <c r="K58" t="s">
        <v>37</v>
      </c>
      <c r="L58">
        <v>0.95279655580199996</v>
      </c>
      <c r="M58" s="18" t="s">
        <v>180</v>
      </c>
      <c r="N58" s="2">
        <v>0.88590893490599998</v>
      </c>
      <c r="O58" s="8"/>
      <c r="P58" s="9">
        <f t="shared" si="1"/>
        <v>1</v>
      </c>
      <c r="R58" s="28">
        <v>0.88590893490599998</v>
      </c>
      <c r="S58" s="9">
        <f t="shared" si="2"/>
        <v>0</v>
      </c>
    </row>
    <row r="59" spans="1:19" x14ac:dyDescent="0.35">
      <c r="A59" t="s">
        <v>87</v>
      </c>
      <c r="B59">
        <v>52</v>
      </c>
      <c r="C59">
        <v>0.96719599999999994</v>
      </c>
      <c r="D59">
        <v>0.96719599999999994</v>
      </c>
      <c r="E59">
        <v>52</v>
      </c>
      <c r="F59">
        <v>52</v>
      </c>
      <c r="G59">
        <v>7</v>
      </c>
      <c r="H59" t="s">
        <v>87</v>
      </c>
      <c r="I59">
        <v>4</v>
      </c>
      <c r="J59">
        <v>5</v>
      </c>
      <c r="K59" t="s">
        <v>18</v>
      </c>
      <c r="L59">
        <v>0.96719616116200002</v>
      </c>
      <c r="M59" s="18" t="s">
        <v>180</v>
      </c>
      <c r="N59" s="2">
        <v>0.967196162232</v>
      </c>
      <c r="O59" s="8"/>
      <c r="P59" s="9">
        <f t="shared" si="1"/>
        <v>1</v>
      </c>
      <c r="R59" s="28">
        <v>0.967196162232</v>
      </c>
      <c r="S59" s="9">
        <f t="shared" si="2"/>
        <v>0</v>
      </c>
    </row>
    <row r="60" spans="1:19" x14ac:dyDescent="0.35">
      <c r="A60" t="s">
        <v>88</v>
      </c>
      <c r="B60">
        <v>53</v>
      </c>
      <c r="C60">
        <v>4.7573249999999998</v>
      </c>
      <c r="D60">
        <v>4.7573249999999998</v>
      </c>
      <c r="E60">
        <v>53</v>
      </c>
      <c r="F60">
        <v>53</v>
      </c>
      <c r="G60">
        <v>5</v>
      </c>
      <c r="H60" t="s">
        <v>88</v>
      </c>
      <c r="I60">
        <v>3</v>
      </c>
      <c r="J60">
        <v>4</v>
      </c>
      <c r="K60" t="s">
        <v>49</v>
      </c>
      <c r="L60">
        <v>4.75732457264</v>
      </c>
      <c r="M60" s="18" t="s">
        <v>180</v>
      </c>
      <c r="N60" s="2">
        <v>4.75732459473</v>
      </c>
      <c r="O60" s="8"/>
      <c r="P60" s="9">
        <f t="shared" si="1"/>
        <v>1</v>
      </c>
      <c r="R60" s="28">
        <v>4.75732459473</v>
      </c>
      <c r="S60" s="9">
        <f t="shared" si="2"/>
        <v>0</v>
      </c>
    </row>
    <row r="61" spans="1:19" x14ac:dyDescent="0.35">
      <c r="A61" t="s">
        <v>89</v>
      </c>
      <c r="B61">
        <v>54</v>
      </c>
      <c r="C61">
        <v>3.5260570000000002</v>
      </c>
      <c r="D61">
        <v>3.5260570000000002</v>
      </c>
      <c r="E61">
        <v>54</v>
      </c>
      <c r="F61">
        <v>54</v>
      </c>
      <c r="G61">
        <v>10</v>
      </c>
      <c r="H61" t="s">
        <v>89</v>
      </c>
      <c r="I61">
        <v>5</v>
      </c>
      <c r="J61">
        <v>6</v>
      </c>
      <c r="K61" t="s">
        <v>14</v>
      </c>
      <c r="L61">
        <v>3.5260571328800001</v>
      </c>
      <c r="M61" s="18" t="s">
        <v>180</v>
      </c>
      <c r="N61">
        <v>3.5260570000000002</v>
      </c>
      <c r="O61" s="8"/>
      <c r="P61" s="9">
        <f t="shared" si="1"/>
        <v>1</v>
      </c>
      <c r="R61" s="28">
        <v>3.5253429838599999</v>
      </c>
      <c r="S61" s="9">
        <f t="shared" si="2"/>
        <v>0</v>
      </c>
    </row>
    <row r="62" spans="1:19" x14ac:dyDescent="0.35">
      <c r="A62" t="s">
        <v>90</v>
      </c>
      <c r="B62">
        <v>37.549999999999997</v>
      </c>
      <c r="C62">
        <v>3.8777509999999999</v>
      </c>
      <c r="D62">
        <v>3.8777509999999999</v>
      </c>
      <c r="E62">
        <v>55</v>
      </c>
      <c r="F62">
        <v>136</v>
      </c>
      <c r="G62">
        <v>6</v>
      </c>
      <c r="H62" t="s">
        <v>72</v>
      </c>
      <c r="I62">
        <v>4</v>
      </c>
      <c r="J62">
        <v>8</v>
      </c>
      <c r="K62" t="s">
        <v>56</v>
      </c>
      <c r="L62">
        <v>3.8777505849199998</v>
      </c>
      <c r="M62" s="18" t="s">
        <v>180</v>
      </c>
      <c r="N62" s="2">
        <v>3.8777505842300002</v>
      </c>
      <c r="O62" s="8"/>
      <c r="P62" s="9">
        <f t="shared" si="1"/>
        <v>1</v>
      </c>
      <c r="Q62" s="23">
        <v>2.3137783734499999</v>
      </c>
      <c r="R62" s="28">
        <v>1.56397221078</v>
      </c>
      <c r="S62" s="9">
        <f t="shared" si="2"/>
        <v>0.59668055569629774</v>
      </c>
    </row>
    <row r="63" spans="1:19" x14ac:dyDescent="0.35">
      <c r="A63" t="s">
        <v>91</v>
      </c>
      <c r="B63">
        <v>56</v>
      </c>
      <c r="C63">
        <v>0.90254400000000001</v>
      </c>
      <c r="D63">
        <v>0.90254400000000001</v>
      </c>
      <c r="E63">
        <v>56</v>
      </c>
      <c r="F63">
        <v>56</v>
      </c>
      <c r="G63">
        <v>10</v>
      </c>
      <c r="H63" t="s">
        <v>91</v>
      </c>
      <c r="I63">
        <v>5</v>
      </c>
      <c r="J63">
        <v>6</v>
      </c>
      <c r="K63" t="s">
        <v>24</v>
      </c>
      <c r="L63">
        <v>0.90254443456300004</v>
      </c>
      <c r="M63" s="18" t="s">
        <v>180</v>
      </c>
      <c r="N63" s="2">
        <v>0.90254443456440003</v>
      </c>
      <c r="O63" s="8"/>
      <c r="P63" s="9">
        <f t="shared" si="1"/>
        <v>1</v>
      </c>
      <c r="Q63" s="23">
        <v>8.0504885314000001E-3</v>
      </c>
      <c r="R63" s="28">
        <v>0.89449394603300003</v>
      </c>
      <c r="S63" s="9">
        <f t="shared" si="2"/>
        <v>8.9197697344236045E-3</v>
      </c>
    </row>
    <row r="64" spans="1:19" x14ac:dyDescent="0.35">
      <c r="A64" t="s">
        <v>92</v>
      </c>
      <c r="B64">
        <v>57</v>
      </c>
      <c r="C64">
        <v>1.9255709999999999</v>
      </c>
      <c r="D64">
        <v>1.9255709999999999</v>
      </c>
      <c r="E64">
        <v>57</v>
      </c>
      <c r="F64">
        <v>57</v>
      </c>
      <c r="G64">
        <v>1</v>
      </c>
      <c r="H64" t="s">
        <v>92</v>
      </c>
      <c r="I64">
        <v>2</v>
      </c>
      <c r="J64">
        <v>1</v>
      </c>
      <c r="K64" t="s">
        <v>74</v>
      </c>
      <c r="L64">
        <v>1.9255714076699999</v>
      </c>
      <c r="M64" s="18" t="s">
        <v>180</v>
      </c>
      <c r="N64" s="2">
        <v>1.92557141728</v>
      </c>
      <c r="O64" s="8"/>
      <c r="P64" s="9">
        <f t="shared" si="1"/>
        <v>1</v>
      </c>
      <c r="R64" s="28">
        <v>1.92557141728</v>
      </c>
      <c r="S64" s="9">
        <f t="shared" si="2"/>
        <v>0</v>
      </c>
    </row>
    <row r="65" spans="1:19" x14ac:dyDescent="0.35">
      <c r="A65" t="s">
        <v>93</v>
      </c>
      <c r="B65">
        <v>58</v>
      </c>
      <c r="C65">
        <v>2.7128019999999999</v>
      </c>
      <c r="D65">
        <v>2.7128019999999999</v>
      </c>
      <c r="E65">
        <v>58</v>
      </c>
      <c r="F65">
        <v>58</v>
      </c>
      <c r="G65">
        <v>4</v>
      </c>
      <c r="H65" t="s">
        <v>93</v>
      </c>
      <c r="I65">
        <v>3</v>
      </c>
      <c r="J65">
        <v>3</v>
      </c>
      <c r="K65" t="s">
        <v>22</v>
      </c>
      <c r="L65">
        <v>2.7128020537799999</v>
      </c>
      <c r="M65" s="18" t="s">
        <v>180</v>
      </c>
      <c r="N65" s="2">
        <v>2.7128021372800002</v>
      </c>
      <c r="O65" s="8"/>
      <c r="P65" s="9">
        <f t="shared" si="1"/>
        <v>1</v>
      </c>
      <c r="R65" s="28">
        <v>2.7128021372800002</v>
      </c>
      <c r="S65" s="9">
        <f t="shared" si="2"/>
        <v>0</v>
      </c>
    </row>
    <row r="66" spans="1:19" x14ac:dyDescent="0.35">
      <c r="A66" t="s">
        <v>94</v>
      </c>
      <c r="B66">
        <v>59</v>
      </c>
      <c r="C66">
        <v>5.0591140000000001</v>
      </c>
      <c r="D66">
        <v>5.0591140000000001</v>
      </c>
      <c r="E66">
        <v>59</v>
      </c>
      <c r="F66">
        <v>59</v>
      </c>
      <c r="G66">
        <v>7</v>
      </c>
      <c r="H66" t="s">
        <v>94</v>
      </c>
      <c r="I66">
        <v>4</v>
      </c>
      <c r="J66">
        <v>5</v>
      </c>
      <c r="K66" t="s">
        <v>56</v>
      </c>
      <c r="L66">
        <v>5.0591135820100002</v>
      </c>
      <c r="M66" s="18" t="s">
        <v>180</v>
      </c>
      <c r="N66" s="2">
        <v>4.9303200780200003</v>
      </c>
      <c r="O66" s="8">
        <v>0.12879392197999984</v>
      </c>
      <c r="P66" s="9">
        <f t="shared" si="1"/>
        <v>0.97454219810425302</v>
      </c>
      <c r="R66" s="28">
        <v>4.9303200780200003</v>
      </c>
      <c r="S66" s="9">
        <f t="shared" si="2"/>
        <v>0</v>
      </c>
    </row>
    <row r="67" spans="1:19" x14ac:dyDescent="0.35">
      <c r="A67" t="s">
        <v>95</v>
      </c>
      <c r="B67">
        <v>60</v>
      </c>
      <c r="C67">
        <v>1.1394280000000001</v>
      </c>
      <c r="D67">
        <v>1.1394280000000001</v>
      </c>
      <c r="E67">
        <v>60</v>
      </c>
      <c r="F67">
        <v>60</v>
      </c>
      <c r="G67">
        <v>3</v>
      </c>
      <c r="H67" t="s">
        <v>95</v>
      </c>
      <c r="I67">
        <v>3</v>
      </c>
      <c r="J67">
        <v>2</v>
      </c>
      <c r="K67" t="s">
        <v>22</v>
      </c>
      <c r="L67">
        <v>1.1394284857500001</v>
      </c>
      <c r="M67" s="18" t="s">
        <v>180</v>
      </c>
      <c r="N67" s="2">
        <v>1.13942849028</v>
      </c>
      <c r="O67" s="8"/>
      <c r="P67" s="9">
        <f t="shared" si="1"/>
        <v>1</v>
      </c>
      <c r="R67" s="28">
        <v>1.13942849028</v>
      </c>
      <c r="S67" s="9">
        <f t="shared" si="2"/>
        <v>0</v>
      </c>
    </row>
    <row r="68" spans="1:19" x14ac:dyDescent="0.35">
      <c r="A68" t="s">
        <v>96</v>
      </c>
      <c r="B68">
        <v>61</v>
      </c>
      <c r="C68">
        <v>0.97065199999999996</v>
      </c>
      <c r="D68">
        <v>0.97065199999999996</v>
      </c>
      <c r="E68">
        <v>61</v>
      </c>
      <c r="F68">
        <v>61</v>
      </c>
      <c r="G68">
        <v>5</v>
      </c>
      <c r="H68" t="s">
        <v>96</v>
      </c>
      <c r="I68">
        <v>4</v>
      </c>
      <c r="J68">
        <v>5</v>
      </c>
      <c r="K68" t="s">
        <v>16</v>
      </c>
      <c r="L68">
        <v>0.97065179782199995</v>
      </c>
      <c r="M68" s="18" t="s">
        <v>180</v>
      </c>
      <c r="N68" s="2">
        <v>0.97065179724100004</v>
      </c>
      <c r="O68" s="8"/>
      <c r="P68" s="9">
        <f t="shared" si="1"/>
        <v>1</v>
      </c>
      <c r="R68" s="28">
        <v>0.97065179724100004</v>
      </c>
      <c r="S68" s="9">
        <f t="shared" si="2"/>
        <v>0</v>
      </c>
    </row>
    <row r="69" spans="1:19" x14ac:dyDescent="0.35">
      <c r="A69" t="s">
        <v>97</v>
      </c>
      <c r="B69">
        <v>62</v>
      </c>
      <c r="C69">
        <v>7.1874630000000002</v>
      </c>
      <c r="D69">
        <v>7.1874630000000002</v>
      </c>
      <c r="E69">
        <v>62</v>
      </c>
      <c r="F69">
        <v>62</v>
      </c>
      <c r="G69">
        <v>12</v>
      </c>
      <c r="H69" t="s">
        <v>97</v>
      </c>
      <c r="I69">
        <v>6</v>
      </c>
      <c r="J69">
        <v>7</v>
      </c>
      <c r="K69" t="s">
        <v>24</v>
      </c>
      <c r="L69">
        <v>7.1874630166399998</v>
      </c>
      <c r="M69" s="18" t="s">
        <v>180</v>
      </c>
      <c r="N69">
        <v>7.1874630000000002</v>
      </c>
      <c r="O69" s="8"/>
      <c r="P69" s="9">
        <f t="shared" si="1"/>
        <v>1</v>
      </c>
      <c r="R69" s="28">
        <v>7.1698179135900002</v>
      </c>
      <c r="S69" s="9">
        <f t="shared" si="2"/>
        <v>0</v>
      </c>
    </row>
    <row r="70" spans="1:19" x14ac:dyDescent="0.35">
      <c r="A70" t="s">
        <v>98</v>
      </c>
      <c r="B70" t="s">
        <v>99</v>
      </c>
      <c r="C70">
        <v>40.148822000000003</v>
      </c>
      <c r="D70">
        <v>40.148822000000003</v>
      </c>
      <c r="E70">
        <v>63</v>
      </c>
      <c r="F70">
        <v>137</v>
      </c>
      <c r="G70">
        <v>3</v>
      </c>
      <c r="H70" t="s">
        <v>100</v>
      </c>
      <c r="I70">
        <v>3</v>
      </c>
      <c r="J70">
        <v>2</v>
      </c>
      <c r="K70" t="s">
        <v>37</v>
      </c>
      <c r="L70">
        <v>40.1488210606</v>
      </c>
      <c r="M70" s="18" t="s">
        <v>180</v>
      </c>
      <c r="N70" s="2">
        <v>39.811695416740001</v>
      </c>
      <c r="O70" s="8">
        <v>0.33712658326000167</v>
      </c>
      <c r="P70" s="9">
        <f t="shared" si="1"/>
        <v>0.99160307659188607</v>
      </c>
      <c r="Q70" s="23">
        <v>1.99200792784</v>
      </c>
      <c r="R70" s="28">
        <v>37.819687488900001</v>
      </c>
      <c r="S70" s="9">
        <f t="shared" si="2"/>
        <v>5.0035747209158078E-2</v>
      </c>
    </row>
    <row r="71" spans="1:19" x14ac:dyDescent="0.35">
      <c r="A71" t="s">
        <v>101</v>
      </c>
      <c r="B71">
        <v>64</v>
      </c>
      <c r="C71">
        <v>7.7408390000000002</v>
      </c>
      <c r="D71">
        <v>7.7408390000000002</v>
      </c>
      <c r="E71">
        <v>64</v>
      </c>
      <c r="F71">
        <v>64</v>
      </c>
      <c r="G71">
        <v>5</v>
      </c>
      <c r="H71" t="s">
        <v>101</v>
      </c>
      <c r="I71">
        <v>4</v>
      </c>
      <c r="J71">
        <v>4</v>
      </c>
      <c r="K71" t="s">
        <v>16</v>
      </c>
      <c r="L71">
        <v>7.7408393904599997</v>
      </c>
      <c r="M71" s="18" t="s">
        <v>180</v>
      </c>
      <c r="N71" s="2">
        <v>7.7408393919699998</v>
      </c>
      <c r="O71" s="8"/>
      <c r="P71" s="9">
        <f t="shared" si="1"/>
        <v>1</v>
      </c>
      <c r="R71" s="28">
        <v>7.7408393919699998</v>
      </c>
      <c r="S71" s="9">
        <f t="shared" si="2"/>
        <v>0</v>
      </c>
    </row>
    <row r="72" spans="1:19" x14ac:dyDescent="0.35">
      <c r="A72" t="s">
        <v>102</v>
      </c>
      <c r="B72">
        <v>65</v>
      </c>
      <c r="C72">
        <v>1.0306660000000001</v>
      </c>
      <c r="D72">
        <v>1.0306660000000001</v>
      </c>
      <c r="E72">
        <v>65</v>
      </c>
      <c r="F72">
        <v>65</v>
      </c>
      <c r="G72">
        <v>4</v>
      </c>
      <c r="H72" t="s">
        <v>102</v>
      </c>
      <c r="I72">
        <v>3</v>
      </c>
      <c r="J72">
        <v>3</v>
      </c>
      <c r="K72" t="s">
        <v>22</v>
      </c>
      <c r="L72">
        <v>1.0306658959399999</v>
      </c>
      <c r="M72" s="18" t="s">
        <v>180</v>
      </c>
      <c r="N72" s="2">
        <v>1.03062030796</v>
      </c>
      <c r="O72" s="8"/>
      <c r="P72" s="9">
        <f t="shared" ref="P72:P136" si="3">N72/(N72+O72)</f>
        <v>1</v>
      </c>
      <c r="R72" s="28">
        <v>1.03062030796</v>
      </c>
      <c r="S72" s="9">
        <f t="shared" ref="S72:S136" si="4">Q72/N72</f>
        <v>0</v>
      </c>
    </row>
    <row r="73" spans="1:19" x14ac:dyDescent="0.35">
      <c r="A73" t="s">
        <v>103</v>
      </c>
      <c r="B73">
        <v>66</v>
      </c>
      <c r="C73">
        <v>22.330669</v>
      </c>
      <c r="D73">
        <v>22.330669</v>
      </c>
      <c r="E73">
        <v>66</v>
      </c>
      <c r="F73">
        <v>66</v>
      </c>
      <c r="G73">
        <v>3</v>
      </c>
      <c r="H73" t="s">
        <v>103</v>
      </c>
      <c r="I73">
        <v>3</v>
      </c>
      <c r="J73">
        <v>2</v>
      </c>
      <c r="K73" t="s">
        <v>37</v>
      </c>
      <c r="L73">
        <v>22.330669026700001</v>
      </c>
      <c r="M73" s="18" t="s">
        <v>180</v>
      </c>
      <c r="N73" s="2">
        <v>21.950300116171</v>
      </c>
      <c r="O73" s="8">
        <v>0.38036888382900003</v>
      </c>
      <c r="P73" s="9">
        <f t="shared" si="3"/>
        <v>0.9829665253723926</v>
      </c>
      <c r="Q73" s="23">
        <v>21.043135181</v>
      </c>
      <c r="R73" s="28">
        <v>0.90716493517100005</v>
      </c>
      <c r="S73" s="9">
        <f t="shared" si="4"/>
        <v>0.95867186642688851</v>
      </c>
    </row>
    <row r="74" spans="1:19" x14ac:dyDescent="0.35">
      <c r="A74" t="s">
        <v>104</v>
      </c>
      <c r="B74">
        <v>67</v>
      </c>
      <c r="C74">
        <v>5.2211090000000002</v>
      </c>
      <c r="D74">
        <v>5.2211090000000002</v>
      </c>
      <c r="E74">
        <v>67</v>
      </c>
      <c r="F74">
        <v>67</v>
      </c>
      <c r="G74">
        <v>8</v>
      </c>
      <c r="H74" t="s">
        <v>104</v>
      </c>
      <c r="I74">
        <v>4</v>
      </c>
      <c r="J74">
        <v>5</v>
      </c>
      <c r="K74" t="s">
        <v>18</v>
      </c>
      <c r="L74">
        <v>5.2211085629499996</v>
      </c>
      <c r="M74" s="18" t="s">
        <v>180</v>
      </c>
      <c r="N74" s="2">
        <v>5.2211085629599996</v>
      </c>
      <c r="O74" s="8"/>
      <c r="P74" s="9">
        <f t="shared" si="3"/>
        <v>1</v>
      </c>
      <c r="R74" s="28">
        <v>5.2211085629599996</v>
      </c>
      <c r="S74" s="9">
        <f t="shared" si="4"/>
        <v>0</v>
      </c>
    </row>
    <row r="75" spans="1:19" x14ac:dyDescent="0.35">
      <c r="A75" t="s">
        <v>105</v>
      </c>
      <c r="B75">
        <v>68.12</v>
      </c>
      <c r="C75">
        <v>4.7527179999999998</v>
      </c>
      <c r="D75">
        <v>4.7527179999999998</v>
      </c>
      <c r="E75">
        <v>68</v>
      </c>
      <c r="F75">
        <v>138</v>
      </c>
      <c r="G75">
        <v>8</v>
      </c>
      <c r="H75" t="s">
        <v>106</v>
      </c>
      <c r="I75">
        <v>4</v>
      </c>
      <c r="J75">
        <v>5</v>
      </c>
      <c r="K75" t="s">
        <v>18</v>
      </c>
      <c r="L75">
        <v>4.7527178337000002</v>
      </c>
      <c r="M75" s="18" t="s">
        <v>180</v>
      </c>
      <c r="N75" s="2">
        <v>4.7399058645501002</v>
      </c>
      <c r="O75" s="8">
        <v>1.2812135449899564E-2</v>
      </c>
      <c r="P75" s="9">
        <f t="shared" si="3"/>
        <v>0.99730425086236985</v>
      </c>
      <c r="Q75" s="23">
        <v>5.2480000000999999E-3</v>
      </c>
      <c r="R75" s="28">
        <v>4.7346578645499999</v>
      </c>
      <c r="S75" s="9">
        <f t="shared" si="4"/>
        <v>1.1071949844721498E-3</v>
      </c>
    </row>
    <row r="76" spans="1:19" x14ac:dyDescent="0.35">
      <c r="A76" t="s">
        <v>107</v>
      </c>
      <c r="B76">
        <v>28.69</v>
      </c>
      <c r="C76">
        <v>4.9543189999999999</v>
      </c>
      <c r="D76">
        <v>4.9543189999999999</v>
      </c>
      <c r="E76">
        <v>69</v>
      </c>
      <c r="F76">
        <v>133</v>
      </c>
      <c r="G76">
        <v>5</v>
      </c>
      <c r="H76" t="s">
        <v>61</v>
      </c>
      <c r="I76">
        <v>4</v>
      </c>
      <c r="J76">
        <v>4</v>
      </c>
      <c r="K76" t="s">
        <v>16</v>
      </c>
      <c r="L76">
        <v>2.19162847022</v>
      </c>
      <c r="M76" s="18" t="s">
        <v>180</v>
      </c>
      <c r="N76" s="2">
        <v>4.9543194594099997</v>
      </c>
      <c r="O76" s="8"/>
      <c r="P76" s="9">
        <f t="shared" si="3"/>
        <v>1</v>
      </c>
      <c r="R76" s="28">
        <v>4.9543194594099997</v>
      </c>
      <c r="S76" s="9">
        <f t="shared" si="4"/>
        <v>0</v>
      </c>
    </row>
    <row r="77" spans="1:19" x14ac:dyDescent="0.35">
      <c r="A77" t="s">
        <v>108</v>
      </c>
      <c r="B77">
        <v>70</v>
      </c>
      <c r="C77">
        <v>4.5653759999999997</v>
      </c>
      <c r="D77">
        <v>4.5653759999999997</v>
      </c>
      <c r="E77">
        <v>70</v>
      </c>
      <c r="F77">
        <v>70</v>
      </c>
      <c r="G77">
        <v>3</v>
      </c>
      <c r="H77" t="s">
        <v>108</v>
      </c>
      <c r="I77">
        <v>3</v>
      </c>
      <c r="J77">
        <v>2</v>
      </c>
      <c r="K77" t="s">
        <v>37</v>
      </c>
      <c r="L77">
        <v>4.5653755607999997</v>
      </c>
      <c r="M77" s="18" t="s">
        <v>180</v>
      </c>
      <c r="N77">
        <v>4.5653759999999997</v>
      </c>
      <c r="O77" s="8">
        <v>0</v>
      </c>
      <c r="P77" s="9">
        <f t="shared" si="3"/>
        <v>1</v>
      </c>
      <c r="R77" s="28">
        <v>4.5647876460300001</v>
      </c>
      <c r="S77" s="9">
        <f t="shared" si="4"/>
        <v>0</v>
      </c>
    </row>
    <row r="78" spans="1:19" x14ac:dyDescent="0.35">
      <c r="A78" t="s">
        <v>109</v>
      </c>
      <c r="B78">
        <v>71</v>
      </c>
      <c r="C78">
        <v>1.8874610000000001</v>
      </c>
      <c r="D78">
        <v>1.8874610000000001</v>
      </c>
      <c r="E78">
        <v>71</v>
      </c>
      <c r="F78">
        <v>71</v>
      </c>
      <c r="G78">
        <v>3</v>
      </c>
      <c r="H78" t="s">
        <v>109</v>
      </c>
      <c r="I78">
        <v>3</v>
      </c>
      <c r="J78">
        <v>2</v>
      </c>
      <c r="K78" t="s">
        <v>22</v>
      </c>
      <c r="L78">
        <v>1.8874605390100001</v>
      </c>
      <c r="M78" s="18" t="s">
        <v>180</v>
      </c>
      <c r="N78" s="2">
        <v>1.8874605612499999</v>
      </c>
      <c r="O78" s="8"/>
      <c r="P78" s="9">
        <f t="shared" si="3"/>
        <v>1</v>
      </c>
      <c r="R78" s="28">
        <v>1.8874605612499999</v>
      </c>
      <c r="S78" s="9">
        <f t="shared" si="4"/>
        <v>0</v>
      </c>
    </row>
    <row r="79" spans="1:19" x14ac:dyDescent="0.35">
      <c r="A79" t="s">
        <v>110</v>
      </c>
      <c r="B79">
        <v>72</v>
      </c>
      <c r="C79">
        <v>0.93053200000000003</v>
      </c>
      <c r="D79">
        <v>0.93053200000000003</v>
      </c>
      <c r="E79">
        <v>72</v>
      </c>
      <c r="F79">
        <v>72</v>
      </c>
      <c r="G79">
        <v>5</v>
      </c>
      <c r="H79" t="s">
        <v>110</v>
      </c>
      <c r="I79">
        <v>3</v>
      </c>
      <c r="J79">
        <v>4</v>
      </c>
      <c r="K79" t="s">
        <v>49</v>
      </c>
      <c r="L79">
        <v>0.93053247471800005</v>
      </c>
      <c r="M79" s="18" t="s">
        <v>180</v>
      </c>
      <c r="N79" s="2">
        <v>0.93053248654999998</v>
      </c>
      <c r="O79" s="8"/>
      <c r="P79" s="9">
        <f t="shared" si="3"/>
        <v>1</v>
      </c>
      <c r="R79" s="28">
        <v>0.93053248654999998</v>
      </c>
      <c r="S79" s="9">
        <f t="shared" si="4"/>
        <v>0</v>
      </c>
    </row>
    <row r="80" spans="1:19" x14ac:dyDescent="0.35">
      <c r="A80" t="s">
        <v>111</v>
      </c>
      <c r="B80">
        <v>73</v>
      </c>
      <c r="C80">
        <v>35.027138999999998</v>
      </c>
      <c r="D80">
        <v>35.027138999999998</v>
      </c>
      <c r="E80">
        <v>73</v>
      </c>
      <c r="F80">
        <v>73</v>
      </c>
      <c r="G80">
        <v>8</v>
      </c>
      <c r="H80" t="s">
        <v>111</v>
      </c>
      <c r="I80">
        <v>5</v>
      </c>
      <c r="J80">
        <v>5</v>
      </c>
      <c r="K80" t="s">
        <v>14</v>
      </c>
      <c r="L80">
        <v>35.027139479799999</v>
      </c>
      <c r="M80" s="18" t="s">
        <v>180</v>
      </c>
      <c r="N80">
        <v>35.027138999999998</v>
      </c>
      <c r="O80" s="8"/>
      <c r="P80" s="9">
        <f t="shared" si="3"/>
        <v>1</v>
      </c>
      <c r="Q80" s="23">
        <v>13.2970690365</v>
      </c>
      <c r="R80" s="28">
        <v>21.728585492600001</v>
      </c>
      <c r="S80" s="9">
        <f t="shared" si="4"/>
        <v>0.37962189936494672</v>
      </c>
    </row>
    <row r="81" spans="1:19" x14ac:dyDescent="0.35">
      <c r="A81" t="s">
        <v>112</v>
      </c>
      <c r="B81">
        <v>74</v>
      </c>
      <c r="C81">
        <v>1.854897</v>
      </c>
      <c r="D81">
        <v>1.854897</v>
      </c>
      <c r="E81">
        <v>74</v>
      </c>
      <c r="F81">
        <v>74</v>
      </c>
      <c r="G81">
        <v>1</v>
      </c>
      <c r="H81" t="s">
        <v>112</v>
      </c>
      <c r="I81">
        <v>2</v>
      </c>
      <c r="J81">
        <v>1</v>
      </c>
      <c r="K81" t="s">
        <v>74</v>
      </c>
      <c r="L81">
        <v>1.8548973173300001</v>
      </c>
      <c r="M81" s="18" t="s">
        <v>180</v>
      </c>
      <c r="N81">
        <v>1.854897</v>
      </c>
      <c r="O81" s="8"/>
      <c r="P81" s="9">
        <f t="shared" si="3"/>
        <v>1</v>
      </c>
      <c r="Q81" s="23">
        <v>0.94280576821100004</v>
      </c>
      <c r="R81" s="28">
        <v>0.90871453888300002</v>
      </c>
      <c r="S81" s="9">
        <f t="shared" si="4"/>
        <v>0.50827931050133779</v>
      </c>
    </row>
    <row r="82" spans="1:19" x14ac:dyDescent="0.35">
      <c r="A82" t="s">
        <v>113</v>
      </c>
      <c r="B82">
        <v>75.105999999999995</v>
      </c>
      <c r="C82">
        <v>24.239483</v>
      </c>
      <c r="D82">
        <v>24.239483</v>
      </c>
      <c r="E82">
        <v>75</v>
      </c>
      <c r="F82">
        <v>140</v>
      </c>
      <c r="G82">
        <v>3</v>
      </c>
      <c r="H82" t="s">
        <v>114</v>
      </c>
      <c r="I82">
        <v>3</v>
      </c>
      <c r="J82">
        <v>2</v>
      </c>
      <c r="K82" t="s">
        <v>37</v>
      </c>
      <c r="L82">
        <v>24.239482975800001</v>
      </c>
      <c r="M82" s="18" t="s">
        <v>180</v>
      </c>
      <c r="N82" s="2">
        <v>23.67983974621</v>
      </c>
      <c r="O82" s="8">
        <v>0.55964325379000002</v>
      </c>
      <c r="P82" s="9">
        <f t="shared" si="3"/>
        <v>0.9769119145903401</v>
      </c>
      <c r="Q82" s="23">
        <v>3.65000948491</v>
      </c>
      <c r="R82" s="28">
        <v>20.029830261299999</v>
      </c>
      <c r="S82" s="9">
        <f t="shared" si="4"/>
        <v>0.154139957196889</v>
      </c>
    </row>
    <row r="83" spans="1:19" x14ac:dyDescent="0.35">
      <c r="A83" s="18" t="s">
        <v>115</v>
      </c>
      <c r="B83" s="18">
        <v>76</v>
      </c>
      <c r="C83" s="18">
        <v>5.5724340000000003</v>
      </c>
      <c r="D83" s="18">
        <v>5.5724340000000003</v>
      </c>
      <c r="E83" s="18">
        <v>76</v>
      </c>
      <c r="F83" s="18">
        <v>76</v>
      </c>
      <c r="G83" s="18">
        <v>1</v>
      </c>
      <c r="H83" s="18" t="s">
        <v>115</v>
      </c>
      <c r="I83" s="18">
        <v>2</v>
      </c>
      <c r="J83" s="18">
        <v>1</v>
      </c>
      <c r="K83" s="18" t="s">
        <v>74</v>
      </c>
      <c r="L83" s="18">
        <v>5.5724337092400003</v>
      </c>
      <c r="M83" s="18" t="s">
        <v>181</v>
      </c>
      <c r="N83" s="22">
        <f>SUM(Q83:R83)</f>
        <v>3.4160412915</v>
      </c>
      <c r="O83" s="32"/>
      <c r="P83" s="20">
        <f t="shared" si="3"/>
        <v>1</v>
      </c>
      <c r="Q83" s="21">
        <v>3.12493310765</v>
      </c>
      <c r="R83" s="21">
        <v>0.29110818384999998</v>
      </c>
      <c r="S83" s="20">
        <f t="shared" si="4"/>
        <v>0.91478200671216914</v>
      </c>
    </row>
    <row r="84" spans="1:19" x14ac:dyDescent="0.35">
      <c r="A84" s="18" t="s">
        <v>115</v>
      </c>
      <c r="B84" s="18">
        <v>76</v>
      </c>
      <c r="C84" s="18">
        <v>5.5724340000000003</v>
      </c>
      <c r="D84" s="18">
        <v>5.5724340000000003</v>
      </c>
      <c r="E84" s="18">
        <v>76</v>
      </c>
      <c r="F84" s="18">
        <v>76</v>
      </c>
      <c r="G84" s="18">
        <v>1</v>
      </c>
      <c r="H84" s="18" t="s">
        <v>115</v>
      </c>
      <c r="I84" s="18">
        <v>2</v>
      </c>
      <c r="J84" s="18">
        <v>1</v>
      </c>
      <c r="K84" s="18" t="s">
        <v>74</v>
      </c>
      <c r="L84" s="18">
        <v>5.5724337092400003</v>
      </c>
      <c r="M84" s="18" t="s">
        <v>180</v>
      </c>
      <c r="N84" s="31">
        <f>SUM(Q84:R84)</f>
        <v>2.1474045683599998</v>
      </c>
      <c r="O84" s="32">
        <v>8.988140140000489E-3</v>
      </c>
      <c r="P84" s="20">
        <f t="shared" si="3"/>
        <v>0.99583186304397553</v>
      </c>
      <c r="Q84" s="23">
        <v>0</v>
      </c>
      <c r="R84" s="21">
        <v>2.1474045683599998</v>
      </c>
      <c r="S84" s="20">
        <f t="shared" si="4"/>
        <v>0</v>
      </c>
    </row>
    <row r="85" spans="1:19" x14ac:dyDescent="0.35">
      <c r="A85" t="s">
        <v>116</v>
      </c>
      <c r="B85" t="s">
        <v>20</v>
      </c>
      <c r="C85">
        <v>8.5001499999999997</v>
      </c>
      <c r="D85">
        <v>8.5001499999999997</v>
      </c>
      <c r="E85">
        <v>77</v>
      </c>
      <c r="F85">
        <v>134</v>
      </c>
      <c r="G85">
        <v>4</v>
      </c>
      <c r="H85" t="s">
        <v>21</v>
      </c>
      <c r="I85">
        <v>3</v>
      </c>
      <c r="J85">
        <v>3</v>
      </c>
      <c r="K85" t="s">
        <v>22</v>
      </c>
      <c r="L85">
        <v>5.0464524751699997</v>
      </c>
      <c r="M85" s="18" t="s">
        <v>180</v>
      </c>
      <c r="N85" s="2">
        <v>8.5001501022429995</v>
      </c>
      <c r="O85" s="8"/>
      <c r="P85" s="9">
        <f t="shared" si="3"/>
        <v>1</v>
      </c>
      <c r="Q85" s="23">
        <v>0.55041624149299995</v>
      </c>
      <c r="R85" s="28">
        <v>7.9497338607500003</v>
      </c>
      <c r="S85" s="9">
        <f t="shared" si="4"/>
        <v>6.47537084489552E-2</v>
      </c>
    </row>
    <row r="86" spans="1:19" x14ac:dyDescent="0.35">
      <c r="A86" t="s">
        <v>117</v>
      </c>
      <c r="B86">
        <v>78</v>
      </c>
      <c r="C86">
        <v>4.6110300000000004</v>
      </c>
      <c r="D86">
        <v>4.6110300000000004</v>
      </c>
      <c r="E86">
        <v>78</v>
      </c>
      <c r="F86">
        <v>78</v>
      </c>
      <c r="G86">
        <v>4</v>
      </c>
      <c r="H86" t="s">
        <v>117</v>
      </c>
      <c r="I86">
        <v>3</v>
      </c>
      <c r="J86">
        <v>3</v>
      </c>
      <c r="K86" t="s">
        <v>22</v>
      </c>
      <c r="L86">
        <v>4.6110300403700002</v>
      </c>
      <c r="M86" s="18" t="s">
        <v>180</v>
      </c>
      <c r="N86">
        <v>4.6110300000000004</v>
      </c>
      <c r="O86" s="8"/>
      <c r="P86" s="9">
        <f t="shared" si="3"/>
        <v>1</v>
      </c>
      <c r="Q86" s="23">
        <v>4.4413638230299997</v>
      </c>
      <c r="R86" s="28">
        <v>0.15298766159900001</v>
      </c>
      <c r="S86" s="9">
        <f t="shared" si="4"/>
        <v>0.96320427822633969</v>
      </c>
    </row>
    <row r="87" spans="1:19" x14ac:dyDescent="0.35">
      <c r="A87" t="s">
        <v>118</v>
      </c>
      <c r="B87" t="s">
        <v>20</v>
      </c>
      <c r="C87">
        <v>5.2437120000000004</v>
      </c>
      <c r="D87">
        <v>5.2437120000000004</v>
      </c>
      <c r="E87">
        <v>79</v>
      </c>
      <c r="F87">
        <v>134</v>
      </c>
      <c r="G87">
        <v>4</v>
      </c>
      <c r="H87" t="s">
        <v>21</v>
      </c>
      <c r="I87">
        <v>3</v>
      </c>
      <c r="J87">
        <v>3</v>
      </c>
      <c r="K87" t="s">
        <v>22</v>
      </c>
      <c r="L87">
        <v>5.0464524751699997</v>
      </c>
      <c r="M87" s="18" t="s">
        <v>180</v>
      </c>
      <c r="N87">
        <v>5.2437120000000004</v>
      </c>
      <c r="O87" s="8"/>
      <c r="P87" s="9">
        <f t="shared" si="3"/>
        <v>1</v>
      </c>
      <c r="Q87" s="23">
        <v>1.4403838181599999</v>
      </c>
      <c r="R87" s="28">
        <v>3.7948394146400002</v>
      </c>
      <c r="S87" s="9">
        <f t="shared" si="4"/>
        <v>0.27468782003283165</v>
      </c>
    </row>
    <row r="88" spans="1:19" x14ac:dyDescent="0.35">
      <c r="A88" t="s">
        <v>119</v>
      </c>
      <c r="B88" t="s">
        <v>120</v>
      </c>
      <c r="C88">
        <v>2.078452</v>
      </c>
      <c r="D88">
        <v>2.078452</v>
      </c>
      <c r="E88">
        <v>80</v>
      </c>
      <c r="F88">
        <v>141</v>
      </c>
      <c r="G88">
        <v>8</v>
      </c>
      <c r="H88" t="s">
        <v>119</v>
      </c>
      <c r="I88">
        <v>4</v>
      </c>
      <c r="J88">
        <v>5</v>
      </c>
      <c r="K88" t="s">
        <v>18</v>
      </c>
      <c r="L88">
        <v>2.0784519544700002</v>
      </c>
      <c r="M88" s="18" t="s">
        <v>180</v>
      </c>
      <c r="N88" s="2">
        <v>2.0783519575809999</v>
      </c>
      <c r="O88" s="8"/>
      <c r="P88" s="9">
        <f t="shared" si="3"/>
        <v>1</v>
      </c>
      <c r="Q88" s="23">
        <v>1.81313383323</v>
      </c>
      <c r="R88" s="28">
        <v>0.26521812435100001</v>
      </c>
      <c r="S88" s="9">
        <f t="shared" si="4"/>
        <v>0.8723901775233065</v>
      </c>
    </row>
    <row r="89" spans="1:19" x14ac:dyDescent="0.35">
      <c r="A89" t="s">
        <v>121</v>
      </c>
      <c r="B89" t="s">
        <v>120</v>
      </c>
      <c r="C89">
        <v>0.40560400000000002</v>
      </c>
      <c r="D89">
        <v>0.40560400000000002</v>
      </c>
      <c r="E89">
        <v>81</v>
      </c>
      <c r="F89">
        <v>141</v>
      </c>
      <c r="G89">
        <v>8</v>
      </c>
      <c r="H89" t="s">
        <v>119</v>
      </c>
      <c r="I89">
        <v>4</v>
      </c>
      <c r="J89">
        <v>5</v>
      </c>
      <c r="K89" t="s">
        <v>18</v>
      </c>
      <c r="L89">
        <v>2.0784519544700002</v>
      </c>
      <c r="M89" s="18" t="s">
        <v>180</v>
      </c>
      <c r="N89" s="2">
        <v>0.40560399649013801</v>
      </c>
      <c r="O89" s="8"/>
      <c r="P89" s="9">
        <f t="shared" si="3"/>
        <v>1</v>
      </c>
      <c r="Q89" s="23">
        <v>1.4635807613800001E-4</v>
      </c>
      <c r="R89" s="28">
        <v>0.40545763841400001</v>
      </c>
      <c r="S89" s="9">
        <f t="shared" si="4"/>
        <v>3.6083982752758357E-4</v>
      </c>
    </row>
    <row r="90" spans="1:19" x14ac:dyDescent="0.35">
      <c r="A90" t="s">
        <v>122</v>
      </c>
      <c r="B90">
        <v>82</v>
      </c>
      <c r="C90">
        <v>9.2007589999999997</v>
      </c>
      <c r="D90">
        <v>9.2007589999999997</v>
      </c>
      <c r="E90">
        <v>82</v>
      </c>
      <c r="F90">
        <v>82</v>
      </c>
      <c r="G90">
        <v>8</v>
      </c>
      <c r="H90" t="s">
        <v>122</v>
      </c>
      <c r="I90">
        <v>4</v>
      </c>
      <c r="J90">
        <v>5</v>
      </c>
      <c r="K90" t="s">
        <v>18</v>
      </c>
      <c r="L90">
        <v>9.2007588644199991</v>
      </c>
      <c r="M90" s="18" t="s">
        <v>180</v>
      </c>
      <c r="N90" s="2">
        <v>8.0874496168200007</v>
      </c>
      <c r="O90" s="8">
        <v>1.1133093831799989</v>
      </c>
      <c r="P90" s="9">
        <f t="shared" si="3"/>
        <v>0.87899809318122568</v>
      </c>
      <c r="R90" s="28">
        <v>8.0874496168200007</v>
      </c>
      <c r="S90" s="9">
        <f t="shared" si="4"/>
        <v>0</v>
      </c>
    </row>
    <row r="91" spans="1:19" x14ac:dyDescent="0.35">
      <c r="A91" t="s">
        <v>123</v>
      </c>
      <c r="B91" t="s">
        <v>120</v>
      </c>
      <c r="C91">
        <v>0.82851600000000003</v>
      </c>
      <c r="D91">
        <v>0.82851600000000003</v>
      </c>
      <c r="E91">
        <v>83</v>
      </c>
      <c r="F91">
        <v>141</v>
      </c>
      <c r="G91">
        <v>8</v>
      </c>
      <c r="H91" t="s">
        <v>119</v>
      </c>
      <c r="I91">
        <v>4</v>
      </c>
      <c r="J91">
        <v>5</v>
      </c>
      <c r="K91" t="s">
        <v>18</v>
      </c>
      <c r="L91">
        <v>2.0784519544700002</v>
      </c>
      <c r="M91" s="18" t="s">
        <v>180</v>
      </c>
      <c r="N91" s="2">
        <v>0.82851617251800003</v>
      </c>
      <c r="O91" s="8"/>
      <c r="P91" s="9">
        <f t="shared" si="3"/>
        <v>1</v>
      </c>
      <c r="R91" s="28">
        <v>0.82851617251800003</v>
      </c>
      <c r="S91" s="9">
        <f t="shared" si="4"/>
        <v>0</v>
      </c>
    </row>
    <row r="92" spans="1:19" x14ac:dyDescent="0.35">
      <c r="A92" t="s">
        <v>124</v>
      </c>
      <c r="B92">
        <v>84</v>
      </c>
      <c r="C92">
        <v>6.871429</v>
      </c>
      <c r="D92">
        <v>6.871429</v>
      </c>
      <c r="E92">
        <v>84</v>
      </c>
      <c r="F92">
        <v>84</v>
      </c>
      <c r="G92">
        <v>2</v>
      </c>
      <c r="H92" t="s">
        <v>124</v>
      </c>
      <c r="I92">
        <v>2</v>
      </c>
      <c r="J92">
        <v>1</v>
      </c>
      <c r="K92" t="s">
        <v>74</v>
      </c>
      <c r="L92">
        <v>6.8714288887299997</v>
      </c>
      <c r="M92" s="18" t="s">
        <v>180</v>
      </c>
      <c r="N92">
        <v>6.871429</v>
      </c>
      <c r="O92" s="8"/>
      <c r="P92" s="9">
        <f t="shared" si="3"/>
        <v>1</v>
      </c>
      <c r="R92" s="28">
        <v>6.8683421632000003</v>
      </c>
      <c r="S92" s="9">
        <f t="shared" si="4"/>
        <v>0</v>
      </c>
    </row>
    <row r="93" spans="1:19" x14ac:dyDescent="0.35">
      <c r="A93" t="s">
        <v>125</v>
      </c>
      <c r="B93">
        <v>85</v>
      </c>
      <c r="C93">
        <v>0.74969300000000005</v>
      </c>
      <c r="D93">
        <v>0.74969300000000005</v>
      </c>
      <c r="E93">
        <v>85</v>
      </c>
      <c r="F93">
        <v>85</v>
      </c>
      <c r="G93">
        <v>2</v>
      </c>
      <c r="H93" t="s">
        <v>125</v>
      </c>
      <c r="I93">
        <v>2</v>
      </c>
      <c r="J93">
        <v>1</v>
      </c>
      <c r="K93" t="s">
        <v>74</v>
      </c>
      <c r="L93">
        <v>0.74969296242899996</v>
      </c>
      <c r="M93" s="18" t="s">
        <v>180</v>
      </c>
      <c r="N93" s="2">
        <v>0.74969297481499997</v>
      </c>
      <c r="O93" s="8"/>
      <c r="P93" s="9">
        <f t="shared" si="3"/>
        <v>1</v>
      </c>
      <c r="R93" s="28">
        <v>0.74969297481499997</v>
      </c>
      <c r="S93" s="9">
        <f t="shared" si="4"/>
        <v>0</v>
      </c>
    </row>
    <row r="94" spans="1:19" x14ac:dyDescent="0.35">
      <c r="A94" t="s">
        <v>126</v>
      </c>
      <c r="B94">
        <v>86</v>
      </c>
      <c r="C94">
        <v>30.728092</v>
      </c>
      <c r="D94">
        <v>30.728092</v>
      </c>
      <c r="E94">
        <v>86</v>
      </c>
      <c r="F94">
        <v>86</v>
      </c>
      <c r="G94">
        <v>12</v>
      </c>
      <c r="H94" t="s">
        <v>126</v>
      </c>
      <c r="I94">
        <v>6</v>
      </c>
      <c r="J94">
        <v>7</v>
      </c>
      <c r="K94" t="s">
        <v>52</v>
      </c>
      <c r="L94">
        <v>30.728091676799998</v>
      </c>
      <c r="M94" s="18" t="s">
        <v>180</v>
      </c>
      <c r="N94" s="2">
        <v>30.624389672029999</v>
      </c>
      <c r="O94" s="8">
        <v>0.10370232797000156</v>
      </c>
      <c r="P94" s="9">
        <f t="shared" si="3"/>
        <v>0.99662516214901986</v>
      </c>
      <c r="Q94" s="23">
        <v>1.3640653255299999</v>
      </c>
      <c r="R94" s="28">
        <v>29.260324346499999</v>
      </c>
      <c r="S94" s="9">
        <f t="shared" si="4"/>
        <v>4.4541796265603097E-2</v>
      </c>
    </row>
    <row r="95" spans="1:19" x14ac:dyDescent="0.35">
      <c r="A95" t="s">
        <v>127</v>
      </c>
      <c r="B95">
        <v>87</v>
      </c>
      <c r="C95">
        <v>29.657104</v>
      </c>
      <c r="D95">
        <v>8.0143280000000008</v>
      </c>
      <c r="E95">
        <v>87</v>
      </c>
      <c r="F95">
        <v>87</v>
      </c>
      <c r="G95">
        <v>4</v>
      </c>
      <c r="H95" t="s">
        <v>127</v>
      </c>
      <c r="I95">
        <v>3</v>
      </c>
      <c r="J95">
        <v>3</v>
      </c>
      <c r="K95" t="s">
        <v>22</v>
      </c>
      <c r="L95">
        <v>29.657104327300001</v>
      </c>
      <c r="M95" s="18" t="s">
        <v>180</v>
      </c>
      <c r="N95" s="2">
        <v>1.4764187700789999</v>
      </c>
      <c r="O95" s="8">
        <v>28.180685229921</v>
      </c>
      <c r="P95" s="9">
        <f t="shared" si="3"/>
        <v>4.9782971731798221E-2</v>
      </c>
      <c r="Q95" s="23">
        <v>1.3201787840999999</v>
      </c>
      <c r="R95" s="28">
        <v>0.15623998597899999</v>
      </c>
      <c r="S95" s="9">
        <f t="shared" si="4"/>
        <v>0.89417637519560933</v>
      </c>
    </row>
    <row r="96" spans="1:19" x14ac:dyDescent="0.35">
      <c r="A96" t="s">
        <v>128</v>
      </c>
      <c r="B96">
        <v>88</v>
      </c>
      <c r="C96">
        <v>0.20819799999999999</v>
      </c>
      <c r="D96">
        <v>0.20819799999999999</v>
      </c>
      <c r="E96">
        <v>88</v>
      </c>
      <c r="F96">
        <v>88</v>
      </c>
      <c r="G96">
        <v>4</v>
      </c>
      <c r="H96" t="s">
        <v>128</v>
      </c>
      <c r="I96">
        <v>3</v>
      </c>
      <c r="J96">
        <v>3</v>
      </c>
      <c r="K96" t="s">
        <v>22</v>
      </c>
      <c r="L96">
        <v>0.208197776512</v>
      </c>
      <c r="M96" s="18" t="s">
        <v>180</v>
      </c>
      <c r="N96" s="2">
        <v>0.20819777794288999</v>
      </c>
      <c r="O96" s="8"/>
      <c r="P96" s="9">
        <f t="shared" si="3"/>
        <v>1</v>
      </c>
      <c r="Q96" s="23">
        <v>0.202308808797</v>
      </c>
      <c r="R96" s="28">
        <v>5.8889691458899997E-3</v>
      </c>
      <c r="S96" s="9">
        <f t="shared" si="4"/>
        <v>0.97171454371859156</v>
      </c>
    </row>
    <row r="97" spans="1:19" x14ac:dyDescent="0.35">
      <c r="A97" t="s">
        <v>129</v>
      </c>
      <c r="B97">
        <v>89</v>
      </c>
      <c r="C97">
        <v>28.564688</v>
      </c>
      <c r="D97">
        <v>28.564688</v>
      </c>
      <c r="E97">
        <v>89</v>
      </c>
      <c r="F97">
        <v>89</v>
      </c>
      <c r="G97">
        <v>11</v>
      </c>
      <c r="H97" t="s">
        <v>129</v>
      </c>
      <c r="I97">
        <v>6</v>
      </c>
      <c r="J97">
        <v>7</v>
      </c>
      <c r="K97" t="s">
        <v>24</v>
      </c>
      <c r="L97">
        <v>28.564688346299999</v>
      </c>
      <c r="M97" s="18" t="s">
        <v>180</v>
      </c>
      <c r="N97" s="2">
        <v>28.463731372200002</v>
      </c>
      <c r="O97" s="8">
        <v>0.1009566277999987</v>
      </c>
      <c r="P97" s="9">
        <f t="shared" si="3"/>
        <v>0.99646568421121917</v>
      </c>
      <c r="Q97" s="23">
        <v>13.0287917691</v>
      </c>
      <c r="R97" s="28">
        <v>15.4349396031</v>
      </c>
      <c r="S97" s="9">
        <f t="shared" si="4"/>
        <v>0.45773309193835982</v>
      </c>
    </row>
    <row r="98" spans="1:19" x14ac:dyDescent="0.35">
      <c r="A98" t="s">
        <v>130</v>
      </c>
      <c r="B98">
        <v>90</v>
      </c>
      <c r="C98">
        <v>25.043015</v>
      </c>
      <c r="D98">
        <v>25.043015</v>
      </c>
      <c r="E98">
        <v>90</v>
      </c>
      <c r="F98">
        <v>90</v>
      </c>
      <c r="G98">
        <v>2</v>
      </c>
      <c r="H98" t="s">
        <v>130</v>
      </c>
      <c r="I98">
        <v>2</v>
      </c>
      <c r="J98">
        <v>1</v>
      </c>
      <c r="K98" t="s">
        <v>74</v>
      </c>
      <c r="L98">
        <v>25.043014917099999</v>
      </c>
      <c r="M98" s="18" t="s">
        <v>180</v>
      </c>
      <c r="N98" s="2">
        <v>25.043015001260002</v>
      </c>
      <c r="O98" s="8"/>
      <c r="P98" s="9">
        <f t="shared" si="3"/>
        <v>1</v>
      </c>
      <c r="Q98" s="23">
        <v>5.1498588061600001</v>
      </c>
      <c r="R98" s="28">
        <v>19.893156195100001</v>
      </c>
      <c r="S98" s="9">
        <f t="shared" si="4"/>
        <v>0.20564052714502998</v>
      </c>
    </row>
    <row r="99" spans="1:19" x14ac:dyDescent="0.35">
      <c r="A99" t="s">
        <v>131</v>
      </c>
      <c r="B99">
        <v>91</v>
      </c>
      <c r="C99">
        <v>3.2329729999999999</v>
      </c>
      <c r="D99">
        <v>3.2329729999999999</v>
      </c>
      <c r="E99">
        <v>91</v>
      </c>
      <c r="F99">
        <v>91</v>
      </c>
      <c r="G99">
        <v>12</v>
      </c>
      <c r="H99" t="s">
        <v>131</v>
      </c>
      <c r="I99">
        <v>6</v>
      </c>
      <c r="J99">
        <v>7</v>
      </c>
      <c r="K99" t="s">
        <v>52</v>
      </c>
      <c r="L99">
        <v>3.2329733267499998</v>
      </c>
      <c r="M99" s="18" t="s">
        <v>180</v>
      </c>
      <c r="N99" s="2">
        <v>3.232973326752</v>
      </c>
      <c r="O99" s="8"/>
      <c r="P99" s="9">
        <f t="shared" si="3"/>
        <v>1</v>
      </c>
      <c r="Q99" s="23">
        <v>2.9547137233299998</v>
      </c>
      <c r="R99" s="28">
        <v>0.27825960342200001</v>
      </c>
      <c r="S99" s="9">
        <f t="shared" si="4"/>
        <v>0.91393074569484523</v>
      </c>
    </row>
    <row r="100" spans="1:19" x14ac:dyDescent="0.35">
      <c r="A100" t="s">
        <v>132</v>
      </c>
      <c r="B100">
        <v>92</v>
      </c>
      <c r="C100">
        <v>21.465125</v>
      </c>
      <c r="D100">
        <v>21.465125</v>
      </c>
      <c r="E100">
        <v>92</v>
      </c>
      <c r="F100">
        <v>92</v>
      </c>
      <c r="G100">
        <v>3</v>
      </c>
      <c r="H100" t="s">
        <v>132</v>
      </c>
      <c r="I100">
        <v>3</v>
      </c>
      <c r="J100">
        <v>2</v>
      </c>
      <c r="K100" t="s">
        <v>37</v>
      </c>
      <c r="L100">
        <v>21.465125294500002</v>
      </c>
      <c r="M100" s="18" t="s">
        <v>180</v>
      </c>
      <c r="N100" s="2">
        <v>21.46512545261</v>
      </c>
      <c r="O100" s="8"/>
      <c r="P100" s="9">
        <f t="shared" si="3"/>
        <v>1</v>
      </c>
      <c r="Q100" s="23">
        <v>4.8213372315100003</v>
      </c>
      <c r="R100" s="28">
        <v>16.643788221099999</v>
      </c>
      <c r="S100" s="9">
        <f t="shared" si="4"/>
        <v>0.22461258109832111</v>
      </c>
    </row>
    <row r="101" spans="1:19" x14ac:dyDescent="0.35">
      <c r="A101" t="s">
        <v>133</v>
      </c>
      <c r="B101">
        <v>93</v>
      </c>
      <c r="C101">
        <v>3.0802529999999999</v>
      </c>
      <c r="D101">
        <v>3.0802529999999999</v>
      </c>
      <c r="E101">
        <v>93</v>
      </c>
      <c r="F101">
        <v>93</v>
      </c>
      <c r="G101">
        <v>3</v>
      </c>
      <c r="H101" t="s">
        <v>133</v>
      </c>
      <c r="I101">
        <v>3</v>
      </c>
      <c r="J101">
        <v>2</v>
      </c>
      <c r="K101" t="s">
        <v>37</v>
      </c>
      <c r="L101">
        <v>3.0802526330700002</v>
      </c>
      <c r="M101" s="18" t="s">
        <v>180</v>
      </c>
      <c r="N101" s="2">
        <v>3.0802526722399999</v>
      </c>
      <c r="O101" s="8"/>
      <c r="P101" s="9">
        <f t="shared" si="3"/>
        <v>1</v>
      </c>
      <c r="R101" s="28">
        <v>3.0802526722399999</v>
      </c>
      <c r="S101" s="9">
        <f t="shared" si="4"/>
        <v>0</v>
      </c>
    </row>
    <row r="102" spans="1:19" x14ac:dyDescent="0.35">
      <c r="A102" t="s">
        <v>134</v>
      </c>
      <c r="B102">
        <v>94</v>
      </c>
      <c r="C102">
        <v>1.346984</v>
      </c>
      <c r="D102">
        <v>1.346984</v>
      </c>
      <c r="E102">
        <v>94</v>
      </c>
      <c r="F102">
        <v>94</v>
      </c>
      <c r="G102">
        <v>3</v>
      </c>
      <c r="H102" t="s">
        <v>134</v>
      </c>
      <c r="I102">
        <v>3</v>
      </c>
      <c r="J102">
        <v>2</v>
      </c>
      <c r="K102" t="s">
        <v>37</v>
      </c>
      <c r="L102">
        <v>1.3469843218499999</v>
      </c>
      <c r="M102" s="18" t="s">
        <v>180</v>
      </c>
      <c r="N102" s="2">
        <v>1.34441405371</v>
      </c>
      <c r="O102" s="8">
        <v>2.5699462899999581E-3</v>
      </c>
      <c r="P102" s="9">
        <f t="shared" si="3"/>
        <v>0.99809207363264896</v>
      </c>
      <c r="R102" s="28">
        <v>1.34441405371</v>
      </c>
      <c r="S102" s="9">
        <f t="shared" si="4"/>
        <v>0</v>
      </c>
    </row>
    <row r="103" spans="1:19" x14ac:dyDescent="0.35">
      <c r="A103" t="s">
        <v>135</v>
      </c>
      <c r="B103">
        <v>95</v>
      </c>
      <c r="C103">
        <v>7.4311670000000003</v>
      </c>
      <c r="D103">
        <v>7.4311670000000003</v>
      </c>
      <c r="E103">
        <v>95</v>
      </c>
      <c r="F103">
        <v>95</v>
      </c>
      <c r="G103">
        <v>12</v>
      </c>
      <c r="H103" t="s">
        <v>135</v>
      </c>
      <c r="I103">
        <v>6</v>
      </c>
      <c r="J103">
        <v>7</v>
      </c>
      <c r="K103" t="s">
        <v>24</v>
      </c>
      <c r="L103">
        <v>7.4311665281500003</v>
      </c>
      <c r="M103" s="18" t="s">
        <v>180</v>
      </c>
      <c r="N103" s="2">
        <v>7.4311665281400003</v>
      </c>
      <c r="O103" s="8"/>
      <c r="P103" s="9">
        <f t="shared" si="3"/>
        <v>1</v>
      </c>
      <c r="Q103" s="23">
        <v>1.6289096357699999</v>
      </c>
      <c r="R103" s="28">
        <v>5.80225689237</v>
      </c>
      <c r="S103" s="9">
        <f t="shared" si="4"/>
        <v>0.21919972182048669</v>
      </c>
    </row>
    <row r="104" spans="1:19" x14ac:dyDescent="0.35">
      <c r="A104" t="s">
        <v>136</v>
      </c>
      <c r="B104" t="s">
        <v>99</v>
      </c>
      <c r="C104">
        <v>2.0246E-2</v>
      </c>
      <c r="D104">
        <v>2.0246E-2</v>
      </c>
      <c r="E104">
        <v>96</v>
      </c>
      <c r="F104">
        <v>137</v>
      </c>
      <c r="G104">
        <v>3</v>
      </c>
      <c r="H104" t="s">
        <v>100</v>
      </c>
      <c r="I104">
        <v>3</v>
      </c>
      <c r="J104">
        <v>2</v>
      </c>
      <c r="K104" t="s">
        <v>37</v>
      </c>
      <c r="L104">
        <v>40.1488210606</v>
      </c>
      <c r="M104" s="18" t="s">
        <v>180</v>
      </c>
      <c r="N104" s="2">
        <v>2.02461895142E-2</v>
      </c>
      <c r="O104" s="8"/>
      <c r="P104" s="9">
        <f t="shared" si="3"/>
        <v>1</v>
      </c>
      <c r="R104" s="28">
        <v>2.02461895142E-2</v>
      </c>
      <c r="S104" s="9">
        <f t="shared" si="4"/>
        <v>0</v>
      </c>
    </row>
    <row r="105" spans="1:19" x14ac:dyDescent="0.35">
      <c r="A105" t="s">
        <v>137</v>
      </c>
      <c r="B105">
        <v>97</v>
      </c>
      <c r="C105">
        <v>1.5632820000000001</v>
      </c>
      <c r="D105">
        <v>1.5632820000000001</v>
      </c>
      <c r="E105">
        <v>97</v>
      </c>
      <c r="F105">
        <v>97</v>
      </c>
      <c r="G105">
        <v>8</v>
      </c>
      <c r="H105" t="s">
        <v>137</v>
      </c>
      <c r="I105">
        <v>4</v>
      </c>
      <c r="J105">
        <v>5</v>
      </c>
      <c r="K105" t="s">
        <v>59</v>
      </c>
      <c r="L105">
        <v>1.5632823791199999</v>
      </c>
      <c r="M105" s="18" t="s">
        <v>180</v>
      </c>
      <c r="N105">
        <v>1.5632820000000001</v>
      </c>
      <c r="O105" s="8"/>
      <c r="P105" s="9">
        <f t="shared" si="3"/>
        <v>1</v>
      </c>
      <c r="Q105" s="23">
        <v>0.27875785440799999</v>
      </c>
      <c r="R105" s="28">
        <v>1.2842935845200001</v>
      </c>
      <c r="S105" s="9">
        <f t="shared" si="4"/>
        <v>0.17831578333787504</v>
      </c>
    </row>
    <row r="106" spans="1:19" x14ac:dyDescent="0.35">
      <c r="A106" t="s">
        <v>138</v>
      </c>
      <c r="B106">
        <v>98</v>
      </c>
      <c r="C106">
        <v>0.296157</v>
      </c>
      <c r="D106">
        <v>0.296157</v>
      </c>
      <c r="E106">
        <v>98</v>
      </c>
      <c r="F106">
        <v>98</v>
      </c>
      <c r="G106">
        <v>3</v>
      </c>
      <c r="H106" t="s">
        <v>138</v>
      </c>
      <c r="I106">
        <v>3</v>
      </c>
      <c r="J106">
        <v>2</v>
      </c>
      <c r="K106" t="s">
        <v>22</v>
      </c>
      <c r="L106">
        <v>0.29615692948799999</v>
      </c>
      <c r="M106" s="18" t="s">
        <v>180</v>
      </c>
      <c r="N106" s="2">
        <v>0.29615693182300001</v>
      </c>
      <c r="O106" s="8"/>
      <c r="P106" s="9">
        <f t="shared" si="3"/>
        <v>1</v>
      </c>
      <c r="R106" s="28">
        <v>0.29615693182300001</v>
      </c>
      <c r="S106" s="9">
        <f t="shared" si="4"/>
        <v>0</v>
      </c>
    </row>
    <row r="107" spans="1:19" x14ac:dyDescent="0.35">
      <c r="A107" t="s">
        <v>139</v>
      </c>
      <c r="B107">
        <v>99</v>
      </c>
      <c r="C107">
        <v>0.35666799999999999</v>
      </c>
      <c r="D107">
        <v>0.35666799999999999</v>
      </c>
      <c r="E107">
        <v>99</v>
      </c>
      <c r="F107">
        <v>99</v>
      </c>
      <c r="G107">
        <v>3</v>
      </c>
      <c r="H107" t="s">
        <v>139</v>
      </c>
      <c r="I107">
        <v>3</v>
      </c>
      <c r="J107">
        <v>2</v>
      </c>
      <c r="K107" t="s">
        <v>37</v>
      </c>
      <c r="L107">
        <v>0.35666797164000003</v>
      </c>
      <c r="M107" s="18" t="s">
        <v>180</v>
      </c>
      <c r="N107" s="2">
        <v>0.32443156681800001</v>
      </c>
      <c r="O107" s="8">
        <v>3.2236433181999979E-2</v>
      </c>
      <c r="P107" s="9">
        <f t="shared" si="3"/>
        <v>0.90961781493714045</v>
      </c>
      <c r="R107" s="28">
        <v>0.32443156681800001</v>
      </c>
      <c r="S107" s="9">
        <f t="shared" si="4"/>
        <v>0</v>
      </c>
    </row>
    <row r="108" spans="1:19" x14ac:dyDescent="0.35">
      <c r="A108" t="s">
        <v>140</v>
      </c>
      <c r="B108">
        <v>100</v>
      </c>
      <c r="C108">
        <v>4.2922409999999998</v>
      </c>
      <c r="D108">
        <v>4.2922409999999998</v>
      </c>
      <c r="E108">
        <v>100</v>
      </c>
      <c r="F108">
        <v>100</v>
      </c>
      <c r="G108">
        <v>8</v>
      </c>
      <c r="H108" t="s">
        <v>140</v>
      </c>
      <c r="I108">
        <v>4</v>
      </c>
      <c r="J108">
        <v>5</v>
      </c>
      <c r="K108" t="s">
        <v>59</v>
      </c>
      <c r="L108">
        <v>4.2922410158800002</v>
      </c>
      <c r="M108" s="18" t="s">
        <v>180</v>
      </c>
      <c r="N108" s="2">
        <v>4.2922410201379995</v>
      </c>
      <c r="O108" s="8"/>
      <c r="P108" s="9">
        <f t="shared" si="3"/>
        <v>1</v>
      </c>
      <c r="Q108" s="23">
        <v>0.28563646728800002</v>
      </c>
      <c r="R108" s="28">
        <v>4.0066045528499998</v>
      </c>
      <c r="S108" s="9">
        <f t="shared" si="4"/>
        <v>6.6547164045046223E-2</v>
      </c>
    </row>
    <row r="109" spans="1:19" x14ac:dyDescent="0.35">
      <c r="A109" t="s">
        <v>141</v>
      </c>
      <c r="B109">
        <v>101</v>
      </c>
      <c r="C109">
        <v>5.2691879999999998</v>
      </c>
      <c r="D109">
        <v>5.2691879999999998</v>
      </c>
      <c r="E109">
        <v>101</v>
      </c>
      <c r="F109">
        <v>101</v>
      </c>
      <c r="G109">
        <v>8</v>
      </c>
      <c r="H109" t="s">
        <v>141</v>
      </c>
      <c r="I109">
        <v>4</v>
      </c>
      <c r="J109">
        <v>5</v>
      </c>
      <c r="K109" t="s">
        <v>59</v>
      </c>
      <c r="L109">
        <v>5.2691877983099999</v>
      </c>
      <c r="M109" s="18" t="s">
        <v>180</v>
      </c>
      <c r="N109">
        <v>5.2691879999999998</v>
      </c>
      <c r="O109" s="8"/>
      <c r="P109" s="9">
        <f t="shared" si="3"/>
        <v>1</v>
      </c>
      <c r="R109" s="28">
        <v>5.2226587872200003</v>
      </c>
      <c r="S109" s="9">
        <f t="shared" si="4"/>
        <v>0</v>
      </c>
    </row>
    <row r="110" spans="1:19" x14ac:dyDescent="0.35">
      <c r="A110" t="s">
        <v>142</v>
      </c>
      <c r="B110">
        <v>102</v>
      </c>
      <c r="C110">
        <v>9.7206869999999999</v>
      </c>
      <c r="D110">
        <v>9.7206869999999999</v>
      </c>
      <c r="E110">
        <v>102</v>
      </c>
      <c r="F110">
        <v>102</v>
      </c>
      <c r="G110">
        <v>5</v>
      </c>
      <c r="H110" t="s">
        <v>142</v>
      </c>
      <c r="I110">
        <v>4</v>
      </c>
      <c r="J110">
        <v>4</v>
      </c>
      <c r="K110" t="s">
        <v>16</v>
      </c>
      <c r="L110">
        <v>9.7206869521700003</v>
      </c>
      <c r="M110" s="18" t="s">
        <v>180</v>
      </c>
      <c r="N110" s="2">
        <v>5.8578483529699996</v>
      </c>
      <c r="O110" s="8">
        <v>3.8628386470300002</v>
      </c>
      <c r="P110" s="9">
        <f t="shared" si="3"/>
        <v>0.60261670321963867</v>
      </c>
      <c r="R110" s="28">
        <v>5.8578483529699996</v>
      </c>
      <c r="S110" s="9">
        <f t="shared" si="4"/>
        <v>0</v>
      </c>
    </row>
    <row r="111" spans="1:19" x14ac:dyDescent="0.35">
      <c r="A111" t="s">
        <v>143</v>
      </c>
      <c r="B111">
        <v>103</v>
      </c>
      <c r="C111">
        <v>12.621992000000001</v>
      </c>
      <c r="D111">
        <v>12.621992000000001</v>
      </c>
      <c r="E111">
        <v>103</v>
      </c>
      <c r="F111">
        <v>103</v>
      </c>
      <c r="G111">
        <v>3</v>
      </c>
      <c r="H111" t="s">
        <v>143</v>
      </c>
      <c r="I111">
        <v>3</v>
      </c>
      <c r="J111">
        <v>2</v>
      </c>
      <c r="K111" t="s">
        <v>37</v>
      </c>
      <c r="L111">
        <v>12.621992369999999</v>
      </c>
      <c r="M111" s="18" t="s">
        <v>180</v>
      </c>
      <c r="N111">
        <v>12.621992000000001</v>
      </c>
      <c r="O111" s="8"/>
      <c r="P111" s="9">
        <f t="shared" si="3"/>
        <v>1</v>
      </c>
      <c r="Q111" s="23">
        <v>0.81127829884799996</v>
      </c>
      <c r="R111" s="28">
        <v>11.8084952983</v>
      </c>
      <c r="S111" s="9">
        <f t="shared" si="4"/>
        <v>6.4274981227051955E-2</v>
      </c>
    </row>
    <row r="112" spans="1:19" x14ac:dyDescent="0.35">
      <c r="A112" t="s">
        <v>144</v>
      </c>
      <c r="B112" t="s">
        <v>35</v>
      </c>
      <c r="C112">
        <v>1.2220070000000001</v>
      </c>
      <c r="D112">
        <v>1.2220070000000001</v>
      </c>
      <c r="E112">
        <v>104</v>
      </c>
      <c r="F112">
        <v>130</v>
      </c>
      <c r="G112">
        <v>3</v>
      </c>
      <c r="H112" t="s">
        <v>36</v>
      </c>
      <c r="I112">
        <v>3</v>
      </c>
      <c r="J112">
        <v>2</v>
      </c>
      <c r="K112" t="s">
        <v>37</v>
      </c>
      <c r="L112">
        <v>0.95279655580199996</v>
      </c>
      <c r="M112" s="18" t="s">
        <v>180</v>
      </c>
      <c r="N112" s="2">
        <v>1.2220071161799999</v>
      </c>
      <c r="O112" s="8"/>
      <c r="P112" s="9">
        <f t="shared" si="3"/>
        <v>1</v>
      </c>
      <c r="R112" s="28">
        <v>1.2220071161799999</v>
      </c>
      <c r="S112" s="9">
        <f t="shared" si="4"/>
        <v>0</v>
      </c>
    </row>
    <row r="113" spans="1:19" x14ac:dyDescent="0.35">
      <c r="A113" t="s">
        <v>145</v>
      </c>
      <c r="B113">
        <v>105</v>
      </c>
      <c r="C113">
        <v>18.926041000000001</v>
      </c>
      <c r="D113">
        <v>2.2663739999999999</v>
      </c>
      <c r="E113">
        <v>105</v>
      </c>
      <c r="F113">
        <v>105</v>
      </c>
      <c r="G113">
        <v>5</v>
      </c>
      <c r="H113" t="s">
        <v>145</v>
      </c>
      <c r="I113">
        <v>3</v>
      </c>
      <c r="J113">
        <v>4</v>
      </c>
      <c r="K113" t="s">
        <v>49</v>
      </c>
      <c r="L113" t="s">
        <v>146</v>
      </c>
      <c r="M113" s="18" t="s">
        <v>180</v>
      </c>
      <c r="N113" s="2">
        <v>0</v>
      </c>
      <c r="O113">
        <v>18.926041000000001</v>
      </c>
      <c r="P113" s="9">
        <f t="shared" si="3"/>
        <v>0</v>
      </c>
      <c r="R113" s="28"/>
      <c r="S113" s="9">
        <v>0</v>
      </c>
    </row>
    <row r="114" spans="1:19" x14ac:dyDescent="0.35">
      <c r="A114" t="s">
        <v>147</v>
      </c>
      <c r="B114">
        <v>75.105999999999995</v>
      </c>
      <c r="C114">
        <v>0.34393499999999999</v>
      </c>
      <c r="D114">
        <v>0.34393499999999999</v>
      </c>
      <c r="E114">
        <v>106</v>
      </c>
      <c r="F114">
        <v>140</v>
      </c>
      <c r="G114">
        <v>3</v>
      </c>
      <c r="H114" t="s">
        <v>114</v>
      </c>
      <c r="I114">
        <v>3</v>
      </c>
      <c r="J114">
        <v>2</v>
      </c>
      <c r="K114" t="s">
        <v>37</v>
      </c>
      <c r="L114">
        <v>24.239482975800001</v>
      </c>
      <c r="M114" s="18" t="s">
        <v>180</v>
      </c>
      <c r="N114" s="2">
        <v>0.32770257952699999</v>
      </c>
      <c r="O114">
        <v>1.6232420472999998E-2</v>
      </c>
      <c r="P114" s="9">
        <f t="shared" si="3"/>
        <v>0.95280381329902453</v>
      </c>
      <c r="R114" s="28">
        <v>0.32770257952699999</v>
      </c>
      <c r="S114" s="9">
        <f t="shared" si="4"/>
        <v>0</v>
      </c>
    </row>
    <row r="115" spans="1:19" x14ac:dyDescent="0.35">
      <c r="A115" t="s">
        <v>148</v>
      </c>
      <c r="B115">
        <v>107</v>
      </c>
      <c r="C115">
        <v>2.2654000000000001E-2</v>
      </c>
      <c r="D115">
        <v>2.2654000000000001E-2</v>
      </c>
      <c r="E115">
        <v>107</v>
      </c>
      <c r="F115">
        <v>107</v>
      </c>
      <c r="G115">
        <v>5</v>
      </c>
      <c r="H115" t="s">
        <v>148</v>
      </c>
      <c r="I115">
        <v>3</v>
      </c>
      <c r="J115">
        <v>4</v>
      </c>
      <c r="K115" t="s">
        <v>49</v>
      </c>
      <c r="L115">
        <v>2.2654132185600001E-2</v>
      </c>
      <c r="M115" s="18" t="s">
        <v>180</v>
      </c>
      <c r="N115">
        <v>2.2654000000000001E-2</v>
      </c>
      <c r="P115" s="9">
        <f t="shared" si="3"/>
        <v>1</v>
      </c>
      <c r="R115" s="28">
        <v>9.16170297546E-3</v>
      </c>
      <c r="S115" s="9">
        <f t="shared" si="4"/>
        <v>0</v>
      </c>
    </row>
    <row r="116" spans="1:19" x14ac:dyDescent="0.35">
      <c r="A116" t="s">
        <v>149</v>
      </c>
      <c r="B116">
        <v>108</v>
      </c>
      <c r="C116">
        <v>1.457247</v>
      </c>
      <c r="D116">
        <v>1.457247</v>
      </c>
      <c r="E116">
        <v>108</v>
      </c>
      <c r="F116">
        <v>108</v>
      </c>
      <c r="G116">
        <v>5</v>
      </c>
      <c r="H116" t="s">
        <v>149</v>
      </c>
      <c r="I116">
        <v>3</v>
      </c>
      <c r="J116">
        <v>4</v>
      </c>
      <c r="K116" t="s">
        <v>49</v>
      </c>
      <c r="L116">
        <v>1.4572471201899999</v>
      </c>
      <c r="M116" s="18" t="s">
        <v>180</v>
      </c>
      <c r="N116" s="2">
        <v>1.45724489606</v>
      </c>
      <c r="P116" s="9">
        <f t="shared" si="3"/>
        <v>1</v>
      </c>
      <c r="R116" s="28">
        <v>1.45724489606</v>
      </c>
      <c r="S116" s="9">
        <f t="shared" si="4"/>
        <v>0</v>
      </c>
    </row>
    <row r="117" spans="1:19" x14ac:dyDescent="0.35">
      <c r="A117" t="s">
        <v>150</v>
      </c>
      <c r="B117" t="s">
        <v>99</v>
      </c>
      <c r="C117">
        <v>1.267185</v>
      </c>
      <c r="D117">
        <v>1.267185</v>
      </c>
      <c r="E117">
        <v>109</v>
      </c>
      <c r="F117">
        <v>137</v>
      </c>
      <c r="G117">
        <v>3</v>
      </c>
      <c r="H117" t="s">
        <v>100</v>
      </c>
      <c r="I117">
        <v>3</v>
      </c>
      <c r="J117">
        <v>2</v>
      </c>
      <c r="K117" t="s">
        <v>37</v>
      </c>
      <c r="L117">
        <v>40.1488210606</v>
      </c>
      <c r="M117" s="18" t="s">
        <v>180</v>
      </c>
      <c r="N117" s="2">
        <v>9.4275128642200001E-2</v>
      </c>
      <c r="O117">
        <v>1.1729098713577999</v>
      </c>
      <c r="P117" s="9">
        <f t="shared" si="3"/>
        <v>7.4397288984797014E-2</v>
      </c>
      <c r="R117" s="28">
        <v>9.4275128642200001E-2</v>
      </c>
      <c r="S117" s="9">
        <f t="shared" si="4"/>
        <v>0</v>
      </c>
    </row>
    <row r="118" spans="1:19" x14ac:dyDescent="0.35">
      <c r="A118" t="s">
        <v>151</v>
      </c>
      <c r="B118">
        <v>110</v>
      </c>
      <c r="C118">
        <v>6.4729549999999998</v>
      </c>
      <c r="D118">
        <v>3.2137769999999999</v>
      </c>
      <c r="E118">
        <v>110</v>
      </c>
      <c r="F118">
        <v>110</v>
      </c>
      <c r="G118">
        <v>6</v>
      </c>
      <c r="H118" t="s">
        <v>151</v>
      </c>
      <c r="I118">
        <v>4</v>
      </c>
      <c r="J118">
        <v>8</v>
      </c>
      <c r="K118" t="s">
        <v>18</v>
      </c>
      <c r="L118" t="s">
        <v>146</v>
      </c>
      <c r="M118" s="18" t="s">
        <v>180</v>
      </c>
      <c r="N118" s="2">
        <v>0</v>
      </c>
      <c r="O118">
        <v>6.4729549999999998</v>
      </c>
      <c r="P118" s="9">
        <f t="shared" si="3"/>
        <v>0</v>
      </c>
      <c r="R118" s="28"/>
      <c r="S118" s="9">
        <v>0</v>
      </c>
    </row>
    <row r="119" spans="1:19" x14ac:dyDescent="0.35">
      <c r="A119" t="s">
        <v>152</v>
      </c>
      <c r="B119">
        <v>111</v>
      </c>
      <c r="C119">
        <v>1.267587</v>
      </c>
      <c r="D119">
        <v>1.267587</v>
      </c>
      <c r="E119">
        <v>111</v>
      </c>
      <c r="F119">
        <v>111</v>
      </c>
      <c r="G119">
        <v>5</v>
      </c>
      <c r="H119" t="s">
        <v>152</v>
      </c>
      <c r="I119">
        <v>3</v>
      </c>
      <c r="J119">
        <v>4</v>
      </c>
      <c r="K119" t="s">
        <v>49</v>
      </c>
      <c r="L119" t="s">
        <v>146</v>
      </c>
      <c r="M119" s="18" t="s">
        <v>180</v>
      </c>
      <c r="N119" s="2">
        <v>1.1892937095670999</v>
      </c>
      <c r="O119" s="7">
        <v>7.829329043290012E-2</v>
      </c>
      <c r="P119" s="9">
        <f t="shared" si="3"/>
        <v>0.93823438514839608</v>
      </c>
      <c r="Q119" s="23">
        <v>1.1672553890199999</v>
      </c>
      <c r="R119" s="28">
        <v>2.2038320547100001E-2</v>
      </c>
      <c r="S119" s="9">
        <f t="shared" si="4"/>
        <v>0.98146940459718579</v>
      </c>
    </row>
    <row r="120" spans="1:19" x14ac:dyDescent="0.35">
      <c r="A120" t="s">
        <v>153</v>
      </c>
      <c r="B120">
        <v>112</v>
      </c>
      <c r="C120">
        <v>6.434958</v>
      </c>
      <c r="D120">
        <v>6.434958</v>
      </c>
      <c r="E120">
        <v>112</v>
      </c>
      <c r="F120">
        <v>112</v>
      </c>
      <c r="G120">
        <v>8</v>
      </c>
      <c r="H120" t="s">
        <v>153</v>
      </c>
      <c r="I120">
        <v>4</v>
      </c>
      <c r="J120">
        <v>5</v>
      </c>
      <c r="K120" t="s">
        <v>59</v>
      </c>
      <c r="L120">
        <v>6.4349582725800003</v>
      </c>
      <c r="M120" s="18" t="s">
        <v>180</v>
      </c>
      <c r="N120" s="2">
        <v>6.4349582754799997</v>
      </c>
      <c r="O120" s="7"/>
      <c r="P120" s="9">
        <f t="shared" si="3"/>
        <v>1</v>
      </c>
      <c r="Q120" s="23">
        <v>5.1578901676899997</v>
      </c>
      <c r="R120" s="28">
        <v>1.2770681077899999</v>
      </c>
      <c r="S120" s="9">
        <f t="shared" si="4"/>
        <v>0.80154213079264447</v>
      </c>
    </row>
    <row r="121" spans="1:19" x14ac:dyDescent="0.35">
      <c r="A121" t="s">
        <v>154</v>
      </c>
      <c r="B121">
        <v>113</v>
      </c>
      <c r="C121">
        <v>0.71809699999999999</v>
      </c>
      <c r="D121">
        <v>0.71809699999999999</v>
      </c>
      <c r="E121">
        <v>113</v>
      </c>
      <c r="F121">
        <v>113</v>
      </c>
      <c r="G121">
        <v>1</v>
      </c>
      <c r="H121" t="s">
        <v>154</v>
      </c>
      <c r="I121">
        <v>2</v>
      </c>
      <c r="J121">
        <v>1</v>
      </c>
      <c r="K121" t="s">
        <v>74</v>
      </c>
      <c r="L121">
        <v>0.71809732424999995</v>
      </c>
      <c r="M121" s="18" t="s">
        <v>180</v>
      </c>
      <c r="N121" s="2">
        <v>0.71809732841499996</v>
      </c>
      <c r="O121" s="7"/>
      <c r="P121" s="9">
        <f t="shared" si="3"/>
        <v>1</v>
      </c>
      <c r="R121" s="28">
        <v>0.71809732841499996</v>
      </c>
      <c r="S121" s="9">
        <f t="shared" si="4"/>
        <v>0</v>
      </c>
    </row>
    <row r="122" spans="1:19" x14ac:dyDescent="0.35">
      <c r="A122" t="s">
        <v>155</v>
      </c>
      <c r="B122">
        <v>27.114000000000001</v>
      </c>
      <c r="C122">
        <v>4.3523100000000001</v>
      </c>
      <c r="D122">
        <v>4.3523100000000001</v>
      </c>
      <c r="E122">
        <v>114</v>
      </c>
      <c r="F122">
        <v>132</v>
      </c>
      <c r="G122">
        <v>8</v>
      </c>
      <c r="H122" t="s">
        <v>58</v>
      </c>
      <c r="I122">
        <v>4</v>
      </c>
      <c r="J122">
        <v>5</v>
      </c>
      <c r="K122" t="s">
        <v>59</v>
      </c>
      <c r="L122">
        <v>1.7946741505399999</v>
      </c>
      <c r="M122" s="18" t="s">
        <v>180</v>
      </c>
      <c r="N122">
        <v>4.3523100000000001</v>
      </c>
      <c r="O122" s="7"/>
      <c r="P122" s="9">
        <f t="shared" si="3"/>
        <v>1</v>
      </c>
      <c r="R122" s="28">
        <v>4.3280418693199998</v>
      </c>
      <c r="S122" s="9">
        <f t="shared" si="4"/>
        <v>0</v>
      </c>
    </row>
    <row r="123" spans="1:19" x14ac:dyDescent="0.35">
      <c r="A123" t="s">
        <v>156</v>
      </c>
      <c r="B123">
        <v>115</v>
      </c>
      <c r="C123">
        <v>0.19344600000000001</v>
      </c>
      <c r="D123">
        <v>0.19344600000000001</v>
      </c>
      <c r="E123">
        <v>115</v>
      </c>
      <c r="F123">
        <v>115</v>
      </c>
      <c r="G123">
        <v>5</v>
      </c>
      <c r="H123" t="s">
        <v>156</v>
      </c>
      <c r="I123">
        <v>3</v>
      </c>
      <c r="J123">
        <v>4</v>
      </c>
      <c r="K123" t="s">
        <v>22</v>
      </c>
      <c r="L123">
        <v>0.193446117497</v>
      </c>
      <c r="M123" s="18" t="s">
        <v>180</v>
      </c>
      <c r="N123" s="2">
        <v>0.193446117753</v>
      </c>
      <c r="O123" s="7"/>
      <c r="P123" s="9">
        <f t="shared" si="3"/>
        <v>1</v>
      </c>
      <c r="R123" s="28">
        <v>0.193446117753</v>
      </c>
      <c r="S123" s="9">
        <f t="shared" si="4"/>
        <v>0</v>
      </c>
    </row>
    <row r="124" spans="1:19" x14ac:dyDescent="0.35">
      <c r="A124" t="s">
        <v>157</v>
      </c>
      <c r="B124">
        <v>116.121</v>
      </c>
      <c r="C124">
        <v>1.892995</v>
      </c>
      <c r="D124">
        <v>1.892995</v>
      </c>
      <c r="E124">
        <v>116</v>
      </c>
      <c r="F124">
        <v>129</v>
      </c>
      <c r="G124">
        <v>3</v>
      </c>
      <c r="H124" t="s">
        <v>158</v>
      </c>
      <c r="I124">
        <v>3</v>
      </c>
      <c r="J124">
        <v>2</v>
      </c>
      <c r="K124" t="s">
        <v>37</v>
      </c>
      <c r="L124">
        <v>1.8929948864899999</v>
      </c>
      <c r="M124" s="18" t="s">
        <v>180</v>
      </c>
      <c r="N124" s="2">
        <v>1.8929949242599999</v>
      </c>
      <c r="O124" s="7"/>
      <c r="P124" s="9">
        <f t="shared" si="3"/>
        <v>1</v>
      </c>
      <c r="R124" s="28">
        <v>1.8929949242599999</v>
      </c>
      <c r="S124" s="9">
        <f t="shared" si="4"/>
        <v>0</v>
      </c>
    </row>
    <row r="125" spans="1:19" x14ac:dyDescent="0.35">
      <c r="A125" t="s">
        <v>159</v>
      </c>
      <c r="B125">
        <v>117</v>
      </c>
      <c r="C125">
        <v>4.0884689999999999</v>
      </c>
      <c r="D125">
        <v>4.0884689999999999</v>
      </c>
      <c r="E125">
        <v>117</v>
      </c>
      <c r="F125">
        <v>117</v>
      </c>
      <c r="G125">
        <v>10</v>
      </c>
      <c r="H125" t="s">
        <v>159</v>
      </c>
      <c r="I125">
        <v>5</v>
      </c>
      <c r="J125">
        <v>6</v>
      </c>
      <c r="K125" t="s">
        <v>14</v>
      </c>
      <c r="L125">
        <v>4.08846904386</v>
      </c>
      <c r="M125" s="18" t="s">
        <v>180</v>
      </c>
      <c r="N125" s="2">
        <v>4.0884690262839998</v>
      </c>
      <c r="O125" s="7"/>
      <c r="P125" s="9">
        <f t="shared" si="3"/>
        <v>1</v>
      </c>
      <c r="Q125" s="23">
        <v>3.2959555199500001</v>
      </c>
      <c r="R125" s="28">
        <v>0.79251350633399997</v>
      </c>
      <c r="S125" s="9">
        <f t="shared" si="4"/>
        <v>0.80615885769487816</v>
      </c>
    </row>
    <row r="126" spans="1:19" x14ac:dyDescent="0.35">
      <c r="A126" t="s">
        <v>160</v>
      </c>
      <c r="B126">
        <v>118</v>
      </c>
      <c r="C126">
        <v>5.1783039999999998</v>
      </c>
      <c r="D126">
        <v>5.1783039999999998</v>
      </c>
      <c r="E126">
        <v>118</v>
      </c>
      <c r="F126">
        <v>118</v>
      </c>
      <c r="G126">
        <v>5</v>
      </c>
      <c r="H126" t="s">
        <v>160</v>
      </c>
      <c r="I126">
        <v>3</v>
      </c>
      <c r="J126">
        <v>4</v>
      </c>
      <c r="K126" t="s">
        <v>49</v>
      </c>
      <c r="L126">
        <v>5.1783040300099996</v>
      </c>
      <c r="M126" s="18" t="s">
        <v>180</v>
      </c>
      <c r="N126" s="2">
        <v>5.1783040508399996</v>
      </c>
      <c r="O126" s="7"/>
      <c r="P126" s="9">
        <f t="shared" si="3"/>
        <v>1</v>
      </c>
      <c r="R126" s="28">
        <v>5.1783040508399996</v>
      </c>
      <c r="S126" s="9">
        <f t="shared" si="4"/>
        <v>0</v>
      </c>
    </row>
    <row r="127" spans="1:19" x14ac:dyDescent="0.35">
      <c r="A127" t="s">
        <v>161</v>
      </c>
      <c r="B127">
        <v>119</v>
      </c>
      <c r="C127">
        <v>14.139621</v>
      </c>
      <c r="D127">
        <v>14.139621</v>
      </c>
      <c r="E127">
        <v>119</v>
      </c>
      <c r="F127">
        <v>119</v>
      </c>
      <c r="G127">
        <v>10</v>
      </c>
      <c r="H127" t="s">
        <v>161</v>
      </c>
      <c r="I127">
        <v>5</v>
      </c>
      <c r="J127">
        <v>6</v>
      </c>
      <c r="K127" t="s">
        <v>14</v>
      </c>
      <c r="L127">
        <v>14.1396206963</v>
      </c>
      <c r="M127" s="18" t="s">
        <v>180</v>
      </c>
      <c r="N127" s="2">
        <v>13.851569959700001</v>
      </c>
      <c r="O127" s="7">
        <v>0.28805104029999917</v>
      </c>
      <c r="P127" s="9">
        <f t="shared" si="3"/>
        <v>0.97962809326360312</v>
      </c>
      <c r="R127" s="28">
        <v>13.851569959700001</v>
      </c>
      <c r="S127" s="9">
        <f t="shared" si="4"/>
        <v>0</v>
      </c>
    </row>
    <row r="128" spans="1:19" x14ac:dyDescent="0.35">
      <c r="A128" t="s">
        <v>162</v>
      </c>
      <c r="B128">
        <v>68.12</v>
      </c>
      <c r="C128">
        <v>16.616775000000001</v>
      </c>
      <c r="D128">
        <v>16.616775000000001</v>
      </c>
      <c r="E128">
        <v>120</v>
      </c>
      <c r="F128">
        <v>138</v>
      </c>
      <c r="G128">
        <v>8</v>
      </c>
      <c r="H128" t="s">
        <v>106</v>
      </c>
      <c r="I128">
        <v>4</v>
      </c>
      <c r="J128">
        <v>5</v>
      </c>
      <c r="K128" t="s">
        <v>18</v>
      </c>
      <c r="L128">
        <v>4.7527178337000002</v>
      </c>
      <c r="M128" s="18" t="s">
        <v>180</v>
      </c>
      <c r="N128" s="2">
        <v>16.616775438299999</v>
      </c>
      <c r="O128" s="7"/>
      <c r="P128" s="9">
        <f t="shared" si="3"/>
        <v>1</v>
      </c>
      <c r="R128" s="28">
        <v>16.616775438299999</v>
      </c>
      <c r="S128" s="9">
        <f t="shared" si="4"/>
        <v>0</v>
      </c>
    </row>
    <row r="129" spans="1:19" x14ac:dyDescent="0.35">
      <c r="A129" t="s">
        <v>163</v>
      </c>
      <c r="B129">
        <v>116.121</v>
      </c>
      <c r="C129">
        <v>1.279188</v>
      </c>
      <c r="D129">
        <v>1.279188</v>
      </c>
      <c r="E129">
        <v>121</v>
      </c>
      <c r="F129">
        <v>129</v>
      </c>
      <c r="G129">
        <v>3</v>
      </c>
      <c r="H129" t="s">
        <v>158</v>
      </c>
      <c r="I129">
        <v>3</v>
      </c>
      <c r="J129">
        <v>2</v>
      </c>
      <c r="K129" t="s">
        <v>37</v>
      </c>
      <c r="L129">
        <v>1.8929948864899999</v>
      </c>
      <c r="M129" s="18" t="s">
        <v>180</v>
      </c>
      <c r="N129" s="2">
        <v>1.2791881084600001</v>
      </c>
      <c r="O129" s="7"/>
      <c r="P129" s="9">
        <f t="shared" si="3"/>
        <v>1</v>
      </c>
      <c r="R129" s="28">
        <v>1.2791881084600001</v>
      </c>
      <c r="S129" s="9">
        <f t="shared" si="4"/>
        <v>0</v>
      </c>
    </row>
    <row r="130" spans="1:19" x14ac:dyDescent="0.35">
      <c r="A130" t="s">
        <v>164</v>
      </c>
      <c r="B130">
        <v>122</v>
      </c>
      <c r="C130">
        <v>3.0606170000000001</v>
      </c>
      <c r="D130">
        <v>3.0606170000000001</v>
      </c>
      <c r="E130">
        <v>122</v>
      </c>
      <c r="F130">
        <v>122</v>
      </c>
      <c r="G130">
        <v>4</v>
      </c>
      <c r="H130" t="s">
        <v>164</v>
      </c>
      <c r="I130">
        <v>3</v>
      </c>
      <c r="J130">
        <v>3</v>
      </c>
      <c r="K130" t="s">
        <v>22</v>
      </c>
      <c r="L130">
        <v>3.0606168553500002</v>
      </c>
      <c r="M130" s="18" t="s">
        <v>180</v>
      </c>
      <c r="N130">
        <v>3.0606170000000001</v>
      </c>
      <c r="O130" s="7"/>
      <c r="P130" s="9">
        <f t="shared" si="3"/>
        <v>1</v>
      </c>
      <c r="Q130" s="23">
        <v>1.31984240609</v>
      </c>
      <c r="R130" s="28">
        <v>1.7375831150800001</v>
      </c>
      <c r="S130" s="9">
        <f t="shared" si="4"/>
        <v>0.4312340962916954</v>
      </c>
    </row>
    <row r="131" spans="1:19" x14ac:dyDescent="0.35">
      <c r="A131" t="s">
        <v>165</v>
      </c>
      <c r="B131">
        <v>33.122999999999998</v>
      </c>
      <c r="C131">
        <v>0.35700399999999999</v>
      </c>
      <c r="D131">
        <v>0.35700399999999999</v>
      </c>
      <c r="E131">
        <v>123</v>
      </c>
      <c r="F131">
        <v>135</v>
      </c>
      <c r="G131">
        <v>5</v>
      </c>
      <c r="H131" t="s">
        <v>67</v>
      </c>
      <c r="I131">
        <v>4</v>
      </c>
      <c r="J131">
        <v>4</v>
      </c>
      <c r="K131" t="s">
        <v>16</v>
      </c>
      <c r="L131">
        <v>45.560553405900002</v>
      </c>
      <c r="M131" s="18" t="s">
        <v>180</v>
      </c>
      <c r="N131" s="2">
        <v>0.35700359124800002</v>
      </c>
      <c r="O131" s="7"/>
      <c r="P131" s="9">
        <f t="shared" si="3"/>
        <v>1</v>
      </c>
      <c r="R131" s="28">
        <v>0.35700359124800002</v>
      </c>
      <c r="S131" s="9">
        <f t="shared" si="4"/>
        <v>0</v>
      </c>
    </row>
    <row r="132" spans="1:19" x14ac:dyDescent="0.35">
      <c r="A132" t="s">
        <v>166</v>
      </c>
      <c r="B132" t="s">
        <v>99</v>
      </c>
      <c r="C132">
        <v>2.838244</v>
      </c>
      <c r="D132">
        <v>2.838244</v>
      </c>
      <c r="E132">
        <v>124</v>
      </c>
      <c r="F132">
        <v>137</v>
      </c>
      <c r="G132">
        <v>3</v>
      </c>
      <c r="H132" t="s">
        <v>100</v>
      </c>
      <c r="I132">
        <v>3</v>
      </c>
      <c r="J132">
        <v>2</v>
      </c>
      <c r="K132" t="s">
        <v>37</v>
      </c>
      <c r="L132">
        <v>40.1488210606</v>
      </c>
      <c r="M132" s="18" t="s">
        <v>180</v>
      </c>
      <c r="N132" s="2">
        <v>0.56125368092399996</v>
      </c>
      <c r="O132" s="7">
        <v>2.2769903190759999</v>
      </c>
      <c r="P132" s="9">
        <f t="shared" si="3"/>
        <v>0.19774680433535663</v>
      </c>
      <c r="R132" s="28">
        <v>0.56125368092399996</v>
      </c>
      <c r="S132" s="9">
        <f t="shared" si="4"/>
        <v>0</v>
      </c>
    </row>
    <row r="133" spans="1:19" x14ac:dyDescent="0.35">
      <c r="A133" t="s">
        <v>167</v>
      </c>
      <c r="B133">
        <v>125</v>
      </c>
      <c r="C133">
        <v>10.704814000000001</v>
      </c>
      <c r="D133">
        <v>10.704814000000001</v>
      </c>
      <c r="E133">
        <v>125</v>
      </c>
      <c r="F133">
        <v>125</v>
      </c>
      <c r="G133">
        <v>10</v>
      </c>
      <c r="H133" t="s">
        <v>167</v>
      </c>
      <c r="I133">
        <v>5</v>
      </c>
      <c r="J133">
        <v>6</v>
      </c>
      <c r="K133" t="s">
        <v>14</v>
      </c>
      <c r="L133">
        <v>10.7048136042</v>
      </c>
      <c r="M133" s="18" t="s">
        <v>180</v>
      </c>
      <c r="N133" s="2">
        <v>10.7048136042</v>
      </c>
      <c r="O133" s="7"/>
      <c r="P133" s="9">
        <f t="shared" si="3"/>
        <v>1</v>
      </c>
      <c r="R133" s="28">
        <v>10.7048136042</v>
      </c>
      <c r="S133" s="9">
        <f t="shared" si="4"/>
        <v>0</v>
      </c>
    </row>
    <row r="134" spans="1:19" x14ac:dyDescent="0.35">
      <c r="A134" t="s">
        <v>168</v>
      </c>
      <c r="B134">
        <v>126</v>
      </c>
      <c r="C134">
        <v>4.4109100000000003</v>
      </c>
      <c r="D134">
        <v>4.4109100000000003</v>
      </c>
      <c r="E134">
        <v>126</v>
      </c>
      <c r="F134">
        <v>126</v>
      </c>
      <c r="G134">
        <v>10</v>
      </c>
      <c r="H134" t="s">
        <v>168</v>
      </c>
      <c r="I134">
        <v>5</v>
      </c>
      <c r="J134">
        <v>6</v>
      </c>
      <c r="K134" t="s">
        <v>14</v>
      </c>
      <c r="L134">
        <v>4.4109101050000001</v>
      </c>
      <c r="M134" s="18" t="s">
        <v>180</v>
      </c>
      <c r="N134" s="2">
        <v>4.4109101050000001</v>
      </c>
      <c r="O134" s="7"/>
      <c r="P134" s="9">
        <f t="shared" si="3"/>
        <v>1</v>
      </c>
      <c r="R134" s="28">
        <v>4.4109101050000001</v>
      </c>
      <c r="S134" s="9">
        <f t="shared" si="4"/>
        <v>0</v>
      </c>
    </row>
    <row r="135" spans="1:19" x14ac:dyDescent="0.35">
      <c r="A135" t="s">
        <v>169</v>
      </c>
      <c r="B135">
        <v>127</v>
      </c>
      <c r="C135">
        <v>3.4089360000000002</v>
      </c>
      <c r="D135">
        <v>3.4089360000000002</v>
      </c>
      <c r="E135">
        <v>127</v>
      </c>
      <c r="F135">
        <v>127</v>
      </c>
      <c r="G135">
        <v>4</v>
      </c>
      <c r="H135" t="s">
        <v>169</v>
      </c>
      <c r="I135">
        <v>3</v>
      </c>
      <c r="J135">
        <v>3</v>
      </c>
      <c r="K135" t="s">
        <v>22</v>
      </c>
      <c r="L135">
        <v>3.40893553127</v>
      </c>
      <c r="M135" s="18" t="s">
        <v>180</v>
      </c>
      <c r="N135" s="2">
        <v>3.4089355377199997</v>
      </c>
      <c r="O135" s="7"/>
      <c r="P135" s="9">
        <f t="shared" si="3"/>
        <v>1</v>
      </c>
      <c r="Q135" s="23">
        <v>1.77668340786</v>
      </c>
      <c r="R135" s="28">
        <v>1.6322521298599999</v>
      </c>
      <c r="S135" s="9">
        <f t="shared" si="4"/>
        <v>0.52118421959023031</v>
      </c>
    </row>
    <row r="136" spans="1:19" x14ac:dyDescent="0.35">
      <c r="A136" t="s">
        <v>170</v>
      </c>
      <c r="B136">
        <v>128</v>
      </c>
      <c r="C136">
        <v>1.232375</v>
      </c>
      <c r="D136">
        <v>1.232375</v>
      </c>
      <c r="E136">
        <v>128</v>
      </c>
      <c r="F136">
        <v>128</v>
      </c>
      <c r="G136">
        <v>5</v>
      </c>
      <c r="H136" t="s">
        <v>170</v>
      </c>
      <c r="I136">
        <v>3</v>
      </c>
      <c r="J136">
        <v>4</v>
      </c>
      <c r="K136" t="s">
        <v>49</v>
      </c>
      <c r="L136">
        <v>1.23237537067</v>
      </c>
      <c r="M136" s="18" t="s">
        <v>180</v>
      </c>
      <c r="N136" s="2">
        <v>1.2323753715100001</v>
      </c>
      <c r="O136" s="7"/>
      <c r="P136" s="9">
        <f t="shared" si="3"/>
        <v>1</v>
      </c>
      <c r="R136" s="28">
        <v>1.2323753715100001</v>
      </c>
      <c r="S136" s="9">
        <f t="shared" si="4"/>
        <v>0</v>
      </c>
    </row>
    <row r="138" spans="1:19" x14ac:dyDescent="0.35">
      <c r="N138">
        <f>SUM(N4:N136)</f>
        <v>891.7343653479669</v>
      </c>
      <c r="P138" t="s">
        <v>182</v>
      </c>
      <c r="Q138" s="23">
        <f>SUM(Q4:Q136)</f>
        <v>205.25521854800473</v>
      </c>
      <c r="R138" s="23">
        <f>SUM(R4:R136)</f>
        <v>686.31111836695652</v>
      </c>
    </row>
    <row r="139" spans="1:19" x14ac:dyDescent="0.35">
      <c r="P139" t="s">
        <v>183</v>
      </c>
      <c r="Q139" s="23">
        <f>Q138-Q83</f>
        <v>202.13028544035473</v>
      </c>
      <c r="R139" s="23">
        <f>R138-R83</f>
        <v>686.02001018310648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6C3C-C44C-4C2D-A362-0DEF28F35CD7}">
  <dimension ref="A1:S130"/>
  <sheetViews>
    <sheetView workbookViewId="0">
      <selection activeCell="J1" sqref="J1"/>
    </sheetView>
  </sheetViews>
  <sheetFormatPr defaultRowHeight="14.5" x14ac:dyDescent="0.35"/>
  <cols>
    <col min="1" max="1" width="3.81640625" bestFit="1" customWidth="1"/>
    <col min="2" max="2" width="29.08984375" bestFit="1" customWidth="1"/>
    <col min="3" max="3" width="12.453125" bestFit="1" customWidth="1"/>
    <col min="4" max="4" width="3.81640625" bestFit="1" customWidth="1"/>
    <col min="5" max="5" width="11.81640625" bestFit="1" customWidth="1"/>
    <col min="6" max="6" width="10.6328125" bestFit="1" customWidth="1"/>
    <col min="7" max="7" width="6.36328125" bestFit="1" customWidth="1"/>
    <col min="8" max="8" width="10.81640625" bestFit="1" customWidth="1"/>
    <col min="9" max="9" width="11.54296875" bestFit="1" customWidth="1"/>
    <col min="10" max="10" width="11.81640625" bestFit="1" customWidth="1"/>
    <col min="11" max="14" width="12.453125" bestFit="1" customWidth="1"/>
    <col min="15" max="15" width="7.54296875" bestFit="1" customWidth="1"/>
    <col min="16" max="16" width="12.453125" bestFit="1" customWidth="1"/>
    <col min="17" max="17" width="13.90625" bestFit="1" customWidth="1"/>
    <col min="18" max="18" width="11.81640625" bestFit="1" customWidth="1"/>
    <col min="19" max="19" width="25.26953125" bestFit="1" customWidth="1"/>
  </cols>
  <sheetData>
    <row r="1" spans="1:19" x14ac:dyDescent="0.35">
      <c r="A1" t="s">
        <v>199</v>
      </c>
      <c r="B1" t="s">
        <v>1</v>
      </c>
      <c r="C1" t="s">
        <v>2</v>
      </c>
      <c r="D1" t="s">
        <v>200</v>
      </c>
      <c r="E1" t="s">
        <v>4</v>
      </c>
      <c r="F1" t="s">
        <v>201</v>
      </c>
      <c r="G1" t="s">
        <v>6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</row>
    <row r="2" spans="1:19" x14ac:dyDescent="0.35">
      <c r="A2">
        <v>0</v>
      </c>
      <c r="B2" s="35" t="s">
        <v>13</v>
      </c>
      <c r="C2" s="35" t="s">
        <v>214</v>
      </c>
      <c r="D2">
        <v>0</v>
      </c>
      <c r="E2">
        <v>1.6581434342900001</v>
      </c>
      <c r="F2">
        <v>0</v>
      </c>
      <c r="G2">
        <v>0</v>
      </c>
      <c r="H2" s="35" t="s">
        <v>180</v>
      </c>
      <c r="I2">
        <v>5</v>
      </c>
      <c r="J2">
        <v>39.851998255300003</v>
      </c>
      <c r="K2">
        <v>-123.907384673</v>
      </c>
      <c r="L2">
        <v>-22.3265075684</v>
      </c>
      <c r="M2">
        <v>-53.959999084499998</v>
      </c>
      <c r="N2">
        <v>-5.1799998283399997</v>
      </c>
      <c r="O2">
        <v>0</v>
      </c>
      <c r="P2">
        <v>-22.1005020142</v>
      </c>
      <c r="Q2" s="35" t="s">
        <v>14</v>
      </c>
      <c r="R2">
        <v>1.6581434342900001</v>
      </c>
      <c r="S2" s="35" t="s">
        <v>215</v>
      </c>
    </row>
    <row r="3" spans="1:19" x14ac:dyDescent="0.35">
      <c r="A3">
        <v>1</v>
      </c>
      <c r="B3" s="35" t="s">
        <v>15</v>
      </c>
      <c r="C3" s="35" t="s">
        <v>216</v>
      </c>
      <c r="D3">
        <v>1</v>
      </c>
      <c r="E3">
        <v>16.0223571579</v>
      </c>
      <c r="F3">
        <v>1</v>
      </c>
      <c r="G3">
        <v>1</v>
      </c>
      <c r="H3" s="35" t="s">
        <v>180</v>
      </c>
      <c r="I3">
        <v>3</v>
      </c>
      <c r="J3">
        <v>37.105689789000003</v>
      </c>
      <c r="K3">
        <v>-122.33964147</v>
      </c>
      <c r="L3">
        <v>-24.981914520299998</v>
      </c>
      <c r="M3">
        <v>-68.139999389600007</v>
      </c>
      <c r="N3">
        <v>-2.4100000858300001</v>
      </c>
      <c r="O3">
        <v>0</v>
      </c>
      <c r="P3">
        <v>-27.1499233246</v>
      </c>
      <c r="Q3" s="35" t="s">
        <v>16</v>
      </c>
      <c r="R3">
        <v>16.022357153000002</v>
      </c>
      <c r="S3" s="35" t="s">
        <v>217</v>
      </c>
    </row>
    <row r="4" spans="1:19" x14ac:dyDescent="0.35">
      <c r="A4">
        <v>2</v>
      </c>
      <c r="B4" s="35" t="s">
        <v>17</v>
      </c>
      <c r="C4" s="35" t="s">
        <v>218</v>
      </c>
      <c r="D4">
        <v>2</v>
      </c>
      <c r="E4">
        <v>0.79186894961499998</v>
      </c>
      <c r="F4">
        <v>2</v>
      </c>
      <c r="G4">
        <v>2</v>
      </c>
      <c r="H4" s="35" t="s">
        <v>180</v>
      </c>
      <c r="I4">
        <v>4</v>
      </c>
      <c r="J4">
        <v>37.970732045699997</v>
      </c>
      <c r="K4">
        <v>-122.804334704</v>
      </c>
      <c r="L4">
        <v>-13.1057090759</v>
      </c>
      <c r="M4">
        <v>-24.030000686600001</v>
      </c>
      <c r="N4">
        <v>-7.0000000298000006E-2</v>
      </c>
      <c r="O4">
        <v>0</v>
      </c>
      <c r="P4">
        <v>-17.40625</v>
      </c>
      <c r="Q4" s="35" t="s">
        <v>18</v>
      </c>
      <c r="R4">
        <v>0.79186894705699995</v>
      </c>
      <c r="S4" s="35" t="s">
        <v>219</v>
      </c>
    </row>
    <row r="5" spans="1:19" x14ac:dyDescent="0.35">
      <c r="A5">
        <v>3</v>
      </c>
      <c r="B5" s="35" t="s">
        <v>19</v>
      </c>
      <c r="C5" s="35" t="s">
        <v>20</v>
      </c>
      <c r="D5">
        <v>3</v>
      </c>
      <c r="E5">
        <v>5.0464524787</v>
      </c>
      <c r="F5">
        <v>3</v>
      </c>
      <c r="G5">
        <v>134</v>
      </c>
      <c r="H5" s="35" t="s">
        <v>180</v>
      </c>
      <c r="I5">
        <v>3</v>
      </c>
      <c r="J5">
        <v>36.6355095742</v>
      </c>
      <c r="K5">
        <v>-121.975877555</v>
      </c>
      <c r="L5">
        <v>-49.673950195300002</v>
      </c>
      <c r="M5">
        <v>-83.709999084499998</v>
      </c>
      <c r="N5">
        <v>-35.060001373299997</v>
      </c>
      <c r="O5">
        <v>2</v>
      </c>
      <c r="P5">
        <v>-65.225242614699994</v>
      </c>
      <c r="Q5" s="35" t="s">
        <v>22</v>
      </c>
      <c r="R5">
        <v>5.0464524751699997</v>
      </c>
      <c r="S5" s="35" t="s">
        <v>220</v>
      </c>
    </row>
    <row r="6" spans="1:19" x14ac:dyDescent="0.35">
      <c r="A6">
        <v>4</v>
      </c>
      <c r="B6" s="35" t="s">
        <v>23</v>
      </c>
      <c r="C6" s="35" t="s">
        <v>221</v>
      </c>
      <c r="D6">
        <v>4</v>
      </c>
      <c r="E6">
        <v>1.3557552499100001</v>
      </c>
      <c r="F6">
        <v>4</v>
      </c>
      <c r="G6">
        <v>4</v>
      </c>
      <c r="H6" s="35" t="s">
        <v>180</v>
      </c>
      <c r="I6">
        <v>5</v>
      </c>
      <c r="J6">
        <v>40.144173233899998</v>
      </c>
      <c r="K6">
        <v>-124.215159207</v>
      </c>
      <c r="L6">
        <v>-21.611536026</v>
      </c>
      <c r="M6">
        <v>-84</v>
      </c>
      <c r="N6">
        <v>-6.67000007629</v>
      </c>
      <c r="O6">
        <v>0</v>
      </c>
      <c r="P6">
        <v>-21.343948364300001</v>
      </c>
      <c r="Q6" s="35" t="s">
        <v>24</v>
      </c>
      <c r="R6">
        <v>1.3557552499100001</v>
      </c>
      <c r="S6" s="35" t="s">
        <v>215</v>
      </c>
    </row>
    <row r="7" spans="1:19" x14ac:dyDescent="0.35">
      <c r="A7">
        <v>5</v>
      </c>
      <c r="B7" s="35" t="s">
        <v>25</v>
      </c>
      <c r="C7" s="35" t="s">
        <v>222</v>
      </c>
      <c r="D7">
        <v>5</v>
      </c>
      <c r="E7">
        <v>63.158950092600001</v>
      </c>
      <c r="F7">
        <v>5</v>
      </c>
      <c r="G7">
        <v>5</v>
      </c>
      <c r="H7" s="35" t="s">
        <v>180</v>
      </c>
      <c r="I7">
        <v>4</v>
      </c>
      <c r="J7">
        <v>37.368360967900003</v>
      </c>
      <c r="K7">
        <v>-122.593317257</v>
      </c>
      <c r="L7">
        <v>0</v>
      </c>
      <c r="M7">
        <v>0</v>
      </c>
      <c r="N7">
        <v>0</v>
      </c>
      <c r="O7">
        <v>1</v>
      </c>
      <c r="P7">
        <v>-70.792678832999997</v>
      </c>
      <c r="Q7" s="35" t="s">
        <v>16</v>
      </c>
      <c r="R7">
        <v>63.1589501013</v>
      </c>
      <c r="S7" s="35" t="s">
        <v>223</v>
      </c>
    </row>
    <row r="8" spans="1:19" x14ac:dyDescent="0.35">
      <c r="A8">
        <v>6</v>
      </c>
      <c r="B8" s="35" t="s">
        <v>26</v>
      </c>
      <c r="C8" s="35" t="s">
        <v>224</v>
      </c>
      <c r="D8">
        <v>6</v>
      </c>
      <c r="E8">
        <v>14.711429907499999</v>
      </c>
      <c r="F8">
        <v>6</v>
      </c>
      <c r="G8">
        <v>6</v>
      </c>
      <c r="H8" s="35" t="s">
        <v>180</v>
      </c>
      <c r="I8">
        <v>3</v>
      </c>
      <c r="J8">
        <v>36.274982410699998</v>
      </c>
      <c r="K8">
        <v>-121.886457396</v>
      </c>
      <c r="L8">
        <v>-31.269512176500001</v>
      </c>
      <c r="M8">
        <v>-116.150001526</v>
      </c>
      <c r="N8">
        <v>-0.99000000953699996</v>
      </c>
      <c r="O8">
        <v>0</v>
      </c>
      <c r="P8">
        <v>-32.184734344500001</v>
      </c>
      <c r="Q8" s="35" t="s">
        <v>22</v>
      </c>
      <c r="R8">
        <v>14.7114297209</v>
      </c>
      <c r="S8" s="35" t="s">
        <v>225</v>
      </c>
    </row>
    <row r="9" spans="1:19" x14ac:dyDescent="0.35">
      <c r="A9">
        <v>7</v>
      </c>
      <c r="B9" s="35" t="s">
        <v>27</v>
      </c>
      <c r="C9" s="35" t="s">
        <v>28</v>
      </c>
      <c r="D9">
        <v>7</v>
      </c>
      <c r="E9">
        <v>3.1651829574699999</v>
      </c>
      <c r="F9">
        <v>7</v>
      </c>
      <c r="G9">
        <v>139</v>
      </c>
      <c r="H9" s="35" t="s">
        <v>180</v>
      </c>
      <c r="I9">
        <v>3</v>
      </c>
      <c r="J9">
        <v>36.365542561700003</v>
      </c>
      <c r="K9">
        <v>-121.91184223</v>
      </c>
      <c r="L9">
        <v>-29.477478027299998</v>
      </c>
      <c r="M9">
        <v>-80.809997558600003</v>
      </c>
      <c r="N9">
        <v>-2.9300000667599999</v>
      </c>
      <c r="O9">
        <v>0</v>
      </c>
      <c r="P9">
        <v>-32.770027160600002</v>
      </c>
      <c r="Q9" s="35" t="s">
        <v>22</v>
      </c>
      <c r="R9">
        <v>3.1651829302399999</v>
      </c>
      <c r="S9" s="35" t="s">
        <v>225</v>
      </c>
    </row>
    <row r="10" spans="1:19" x14ac:dyDescent="0.35">
      <c r="A10">
        <v>8</v>
      </c>
      <c r="B10" s="35" t="s">
        <v>30</v>
      </c>
      <c r="C10" s="35" t="s">
        <v>226</v>
      </c>
      <c r="D10">
        <v>8</v>
      </c>
      <c r="E10">
        <v>0.88645739781199995</v>
      </c>
      <c r="F10">
        <v>8</v>
      </c>
      <c r="G10">
        <v>8</v>
      </c>
      <c r="H10" s="35" t="s">
        <v>180</v>
      </c>
      <c r="I10">
        <v>3</v>
      </c>
      <c r="J10">
        <v>35.8274874548</v>
      </c>
      <c r="K10">
        <v>-121.399265883</v>
      </c>
      <c r="L10">
        <v>-22.908811569200001</v>
      </c>
      <c r="M10">
        <v>-37.6300010681</v>
      </c>
      <c r="N10">
        <v>-4.92000007629</v>
      </c>
      <c r="O10">
        <v>0</v>
      </c>
      <c r="P10">
        <v>-30</v>
      </c>
      <c r="Q10" s="35" t="s">
        <v>22</v>
      </c>
      <c r="R10">
        <v>0.88645738800999996</v>
      </c>
      <c r="S10" s="35" t="s">
        <v>225</v>
      </c>
    </row>
    <row r="11" spans="1:19" x14ac:dyDescent="0.35">
      <c r="A11">
        <v>9</v>
      </c>
      <c r="B11" s="35" t="s">
        <v>31</v>
      </c>
      <c r="C11" s="35" t="s">
        <v>227</v>
      </c>
      <c r="D11">
        <v>9</v>
      </c>
      <c r="E11">
        <v>78.648114934399999</v>
      </c>
      <c r="F11">
        <v>9</v>
      </c>
      <c r="G11">
        <v>9</v>
      </c>
      <c r="H11" s="35" t="s">
        <v>228</v>
      </c>
      <c r="I11">
        <v>6</v>
      </c>
      <c r="J11">
        <v>40.460362307099999</v>
      </c>
      <c r="K11">
        <v>-124.472849408</v>
      </c>
      <c r="L11">
        <v>-36.8091964722</v>
      </c>
      <c r="M11">
        <v>-84</v>
      </c>
      <c r="N11">
        <v>-0.43000000715300002</v>
      </c>
      <c r="O11">
        <v>0</v>
      </c>
      <c r="P11">
        <v>-41.417530059800001</v>
      </c>
      <c r="Q11" s="35" t="s">
        <v>24</v>
      </c>
      <c r="R11">
        <v>78.648114976499997</v>
      </c>
      <c r="S11" s="35" t="s">
        <v>215</v>
      </c>
    </row>
    <row r="12" spans="1:19" x14ac:dyDescent="0.35">
      <c r="A12">
        <v>10</v>
      </c>
      <c r="B12" s="35" t="s">
        <v>32</v>
      </c>
      <c r="C12" s="35" t="s">
        <v>229</v>
      </c>
      <c r="D12">
        <v>10</v>
      </c>
      <c r="E12">
        <v>30.339256366000001</v>
      </c>
      <c r="F12">
        <v>10</v>
      </c>
      <c r="G12">
        <v>10</v>
      </c>
      <c r="H12" s="35" t="s">
        <v>180</v>
      </c>
      <c r="I12">
        <v>4</v>
      </c>
      <c r="J12">
        <v>38.289570984000001</v>
      </c>
      <c r="K12">
        <v>-123.070888739</v>
      </c>
      <c r="L12">
        <v>-37.256523132300003</v>
      </c>
      <c r="M12">
        <v>-82.739997863799999</v>
      </c>
      <c r="N12">
        <v>0.34999999403999998</v>
      </c>
      <c r="O12">
        <v>0</v>
      </c>
      <c r="P12">
        <v>-39.8477745056</v>
      </c>
      <c r="Q12" s="35" t="s">
        <v>18</v>
      </c>
      <c r="R12">
        <v>30.339256348599999</v>
      </c>
      <c r="S12" s="35" t="s">
        <v>219</v>
      </c>
    </row>
    <row r="13" spans="1:19" x14ac:dyDescent="0.35">
      <c r="A13">
        <v>11</v>
      </c>
      <c r="B13" s="35" t="s">
        <v>33</v>
      </c>
      <c r="C13" s="35" t="s">
        <v>230</v>
      </c>
      <c r="D13">
        <v>11</v>
      </c>
      <c r="E13">
        <v>33.712999969999998</v>
      </c>
      <c r="F13">
        <v>11</v>
      </c>
      <c r="G13">
        <v>11</v>
      </c>
      <c r="H13" s="35" t="s">
        <v>180</v>
      </c>
      <c r="I13">
        <v>4</v>
      </c>
      <c r="J13">
        <v>37.890120111100003</v>
      </c>
      <c r="K13">
        <v>-122.73373748100001</v>
      </c>
      <c r="L13">
        <v>-20.375202178999999</v>
      </c>
      <c r="M13">
        <v>-39.849998474099998</v>
      </c>
      <c r="N13">
        <v>-0.93999999761599995</v>
      </c>
      <c r="O13">
        <v>0</v>
      </c>
      <c r="P13">
        <v>-21.774927139300001</v>
      </c>
      <c r="Q13" s="35" t="s">
        <v>18</v>
      </c>
      <c r="R13">
        <v>33.712999944099998</v>
      </c>
      <c r="S13" s="35" t="s">
        <v>219</v>
      </c>
    </row>
    <row r="14" spans="1:19" x14ac:dyDescent="0.35">
      <c r="A14">
        <v>12</v>
      </c>
      <c r="B14" s="35" t="s">
        <v>34</v>
      </c>
      <c r="C14" s="35" t="s">
        <v>35</v>
      </c>
      <c r="D14">
        <v>12</v>
      </c>
      <c r="E14">
        <v>0.95279656924400002</v>
      </c>
      <c r="F14">
        <v>12</v>
      </c>
      <c r="G14">
        <v>130</v>
      </c>
      <c r="H14" s="35" t="s">
        <v>180</v>
      </c>
      <c r="I14">
        <v>3</v>
      </c>
      <c r="J14">
        <v>35.568053130700001</v>
      </c>
      <c r="K14">
        <v>-121.173744481</v>
      </c>
      <c r="L14">
        <v>-69.214050293</v>
      </c>
      <c r="M14">
        <v>-86.540000915500002</v>
      </c>
      <c r="N14">
        <v>-57.490001678500001</v>
      </c>
      <c r="O14">
        <v>0</v>
      </c>
      <c r="P14">
        <v>-69.646018981899999</v>
      </c>
      <c r="Q14" s="35" t="s">
        <v>37</v>
      </c>
      <c r="R14">
        <v>0.95279655580199996</v>
      </c>
      <c r="S14" s="35" t="s">
        <v>231</v>
      </c>
    </row>
    <row r="15" spans="1:19" x14ac:dyDescent="0.35">
      <c r="A15">
        <v>13</v>
      </c>
      <c r="B15" s="35" t="s">
        <v>38</v>
      </c>
      <c r="C15" s="35" t="s">
        <v>20</v>
      </c>
      <c r="D15">
        <v>13</v>
      </c>
      <c r="E15">
        <v>4.8005510012599997</v>
      </c>
      <c r="F15">
        <v>13</v>
      </c>
      <c r="G15">
        <v>134</v>
      </c>
      <c r="H15" s="35" t="s">
        <v>180</v>
      </c>
      <c r="I15">
        <v>3</v>
      </c>
      <c r="J15">
        <v>36.556619688200001</v>
      </c>
      <c r="K15">
        <v>-121.97018407500001</v>
      </c>
      <c r="L15">
        <v>-47.562763214100002</v>
      </c>
      <c r="M15">
        <v>-201.60000610399999</v>
      </c>
      <c r="N15">
        <v>-1.5499999523200001</v>
      </c>
      <c r="O15">
        <v>0</v>
      </c>
      <c r="P15">
        <v>-51.768581390400001</v>
      </c>
      <c r="Q15" s="35" t="s">
        <v>22</v>
      </c>
      <c r="R15">
        <v>5.0464524751699997</v>
      </c>
      <c r="S15" s="35" t="s">
        <v>220</v>
      </c>
    </row>
    <row r="16" spans="1:19" x14ac:dyDescent="0.35">
      <c r="A16">
        <v>14</v>
      </c>
      <c r="B16" s="35" t="s">
        <v>39</v>
      </c>
      <c r="C16" s="35" t="s">
        <v>232</v>
      </c>
      <c r="D16">
        <v>14</v>
      </c>
      <c r="E16">
        <v>2.41420904249</v>
      </c>
      <c r="F16">
        <v>14</v>
      </c>
      <c r="G16">
        <v>14</v>
      </c>
      <c r="H16" s="35" t="s">
        <v>180</v>
      </c>
      <c r="I16">
        <v>3</v>
      </c>
      <c r="J16">
        <v>36.543874519500001</v>
      </c>
      <c r="K16">
        <v>-121.941718403</v>
      </c>
      <c r="L16">
        <v>-38.042160034200002</v>
      </c>
      <c r="M16">
        <v>-223.369995117</v>
      </c>
      <c r="N16">
        <v>-1.75</v>
      </c>
      <c r="O16">
        <v>0</v>
      </c>
      <c r="P16">
        <v>-29.670068740800001</v>
      </c>
      <c r="Q16" s="35" t="s">
        <v>22</v>
      </c>
      <c r="R16">
        <v>2.4142090558399998</v>
      </c>
      <c r="S16" s="35" t="s">
        <v>220</v>
      </c>
    </row>
    <row r="17" spans="1:19" x14ac:dyDescent="0.35">
      <c r="A17">
        <v>15</v>
      </c>
      <c r="B17" s="35" t="s">
        <v>40</v>
      </c>
      <c r="C17" s="35" t="s">
        <v>233</v>
      </c>
      <c r="D17">
        <v>15</v>
      </c>
      <c r="E17">
        <v>0.13138254874399999</v>
      </c>
      <c r="F17">
        <v>15</v>
      </c>
      <c r="G17">
        <v>15</v>
      </c>
      <c r="H17" s="35" t="s">
        <v>180</v>
      </c>
      <c r="I17">
        <v>5</v>
      </c>
      <c r="J17">
        <v>39.356598507299999</v>
      </c>
      <c r="K17">
        <v>-123.880728078</v>
      </c>
      <c r="L17">
        <v>-80.630065918</v>
      </c>
      <c r="M17">
        <v>-84</v>
      </c>
      <c r="N17">
        <v>-69.739997863799999</v>
      </c>
      <c r="O17">
        <v>0</v>
      </c>
      <c r="P17">
        <v>-102.47058868400001</v>
      </c>
      <c r="Q17" s="35" t="s">
        <v>14</v>
      </c>
      <c r="R17">
        <v>0.13138254874399999</v>
      </c>
      <c r="S17" s="35" t="s">
        <v>234</v>
      </c>
    </row>
    <row r="18" spans="1:19" x14ac:dyDescent="0.35">
      <c r="A18">
        <v>16</v>
      </c>
      <c r="B18" s="35" t="s">
        <v>41</v>
      </c>
      <c r="C18" s="35" t="s">
        <v>42</v>
      </c>
      <c r="D18">
        <v>16</v>
      </c>
      <c r="E18">
        <v>0.56296512097100004</v>
      </c>
      <c r="F18">
        <v>16</v>
      </c>
      <c r="G18">
        <v>131</v>
      </c>
      <c r="H18" s="35" t="s">
        <v>180</v>
      </c>
      <c r="I18">
        <v>3</v>
      </c>
      <c r="J18">
        <v>35.408206697799997</v>
      </c>
      <c r="K18">
        <v>-120.981331512</v>
      </c>
      <c r="L18">
        <v>-74.633132934599999</v>
      </c>
      <c r="M18">
        <v>-85</v>
      </c>
      <c r="N18">
        <v>-50.259998321499999</v>
      </c>
      <c r="O18">
        <v>0</v>
      </c>
      <c r="P18">
        <v>-78.411766052199994</v>
      </c>
      <c r="Q18" s="35" t="s">
        <v>37</v>
      </c>
      <c r="R18">
        <v>0.56296511649299996</v>
      </c>
      <c r="S18" s="35" t="s">
        <v>231</v>
      </c>
    </row>
    <row r="19" spans="1:19" x14ac:dyDescent="0.35">
      <c r="A19">
        <v>17</v>
      </c>
      <c r="B19" s="35" t="s">
        <v>44</v>
      </c>
      <c r="C19" s="35" t="s">
        <v>42</v>
      </c>
      <c r="D19">
        <v>17</v>
      </c>
      <c r="E19">
        <v>8.2134275047899994</v>
      </c>
      <c r="F19">
        <v>17</v>
      </c>
      <c r="G19">
        <v>131</v>
      </c>
      <c r="H19" s="35" t="s">
        <v>180</v>
      </c>
      <c r="I19">
        <v>3</v>
      </c>
      <c r="J19">
        <v>35.439216715299999</v>
      </c>
      <c r="K19">
        <v>-120.997048605</v>
      </c>
      <c r="L19">
        <v>-41.408393859900002</v>
      </c>
      <c r="M19">
        <v>-85</v>
      </c>
      <c r="N19">
        <v>-4.3600001335099998</v>
      </c>
      <c r="O19">
        <v>0</v>
      </c>
      <c r="P19">
        <v>-43.245738983199999</v>
      </c>
      <c r="Q19" s="35" t="s">
        <v>37</v>
      </c>
      <c r="R19">
        <v>0.56296511649299996</v>
      </c>
      <c r="S19" s="35" t="s">
        <v>231</v>
      </c>
    </row>
    <row r="20" spans="1:19" x14ac:dyDescent="0.35">
      <c r="A20">
        <v>18</v>
      </c>
      <c r="B20" s="35" t="s">
        <v>45</v>
      </c>
      <c r="C20" s="35" t="s">
        <v>42</v>
      </c>
      <c r="D20">
        <v>18</v>
      </c>
      <c r="E20">
        <v>9.2595150712900001</v>
      </c>
      <c r="F20">
        <v>18</v>
      </c>
      <c r="G20">
        <v>131</v>
      </c>
      <c r="H20" s="35" t="s">
        <v>180</v>
      </c>
      <c r="I20">
        <v>3</v>
      </c>
      <c r="J20">
        <v>35.428960077799999</v>
      </c>
      <c r="K20">
        <v>-120.947635182</v>
      </c>
      <c r="L20">
        <v>-24.421035766599999</v>
      </c>
      <c r="M20">
        <v>-62.209999084499998</v>
      </c>
      <c r="N20">
        <v>-1.3300000429200001</v>
      </c>
      <c r="O20">
        <v>0</v>
      </c>
      <c r="P20">
        <v>-24.955791473400001</v>
      </c>
      <c r="Q20" s="35" t="s">
        <v>37</v>
      </c>
      <c r="R20">
        <v>0.56296511649299996</v>
      </c>
      <c r="S20" s="35" t="s">
        <v>231</v>
      </c>
    </row>
    <row r="21" spans="1:19" x14ac:dyDescent="0.35">
      <c r="A21">
        <v>19</v>
      </c>
      <c r="B21" s="35" t="s">
        <v>46</v>
      </c>
      <c r="C21" s="35" t="s">
        <v>235</v>
      </c>
      <c r="D21">
        <v>19</v>
      </c>
      <c r="E21">
        <v>49.4000548964</v>
      </c>
      <c r="F21">
        <v>19</v>
      </c>
      <c r="G21">
        <v>19</v>
      </c>
      <c r="H21" s="35" t="s">
        <v>180</v>
      </c>
      <c r="I21">
        <v>4</v>
      </c>
      <c r="J21">
        <v>38.0227478722</v>
      </c>
      <c r="K21">
        <v>-123.440894181</v>
      </c>
      <c r="L21">
        <v>0</v>
      </c>
      <c r="M21">
        <v>0</v>
      </c>
      <c r="N21">
        <v>0</v>
      </c>
      <c r="O21">
        <v>1</v>
      </c>
      <c r="P21">
        <v>-86.469543457</v>
      </c>
      <c r="Q21" s="35" t="s">
        <v>18</v>
      </c>
      <c r="R21">
        <v>29.829392410099999</v>
      </c>
      <c r="S21" s="35" t="s">
        <v>236</v>
      </c>
    </row>
    <row r="22" spans="1:19" x14ac:dyDescent="0.35">
      <c r="A22">
        <v>20</v>
      </c>
      <c r="B22" s="35" t="s">
        <v>47</v>
      </c>
      <c r="C22" s="35" t="s">
        <v>20</v>
      </c>
      <c r="D22">
        <v>20</v>
      </c>
      <c r="E22">
        <v>6.8638305878399999</v>
      </c>
      <c r="F22">
        <v>20</v>
      </c>
      <c r="G22">
        <v>134</v>
      </c>
      <c r="H22" s="35" t="s">
        <v>180</v>
      </c>
      <c r="I22">
        <v>3</v>
      </c>
      <c r="J22">
        <v>36.584140756499998</v>
      </c>
      <c r="K22">
        <v>-121.991365497</v>
      </c>
      <c r="L22">
        <v>-54.883792877200001</v>
      </c>
      <c r="M22">
        <v>-245.19999694800001</v>
      </c>
      <c r="N22">
        <v>-4.4499998092700004</v>
      </c>
      <c r="O22">
        <v>2</v>
      </c>
      <c r="P22">
        <v>-70.0752410889</v>
      </c>
      <c r="Q22" s="35" t="s">
        <v>22</v>
      </c>
      <c r="R22">
        <v>5.0464524751699997</v>
      </c>
      <c r="S22" s="35" t="s">
        <v>220</v>
      </c>
    </row>
    <row r="23" spans="1:19" x14ac:dyDescent="0.35">
      <c r="A23">
        <v>21</v>
      </c>
      <c r="B23" s="35" t="s">
        <v>48</v>
      </c>
      <c r="C23" s="35" t="s">
        <v>237</v>
      </c>
      <c r="D23">
        <v>21</v>
      </c>
      <c r="E23">
        <v>4.8787106539599998</v>
      </c>
      <c r="F23">
        <v>21</v>
      </c>
      <c r="G23">
        <v>21</v>
      </c>
      <c r="H23" s="35" t="s">
        <v>180</v>
      </c>
      <c r="I23">
        <v>3</v>
      </c>
      <c r="J23">
        <v>37.0142048449</v>
      </c>
      <c r="K23">
        <v>-122.223176502</v>
      </c>
      <c r="L23">
        <v>-23.365985870399999</v>
      </c>
      <c r="M23">
        <v>-42.899700164800002</v>
      </c>
      <c r="N23">
        <v>-5.4489002227799999</v>
      </c>
      <c r="O23">
        <v>0</v>
      </c>
      <c r="P23">
        <v>-26.761905670200001</v>
      </c>
      <c r="Q23" s="35" t="s">
        <v>49</v>
      </c>
      <c r="R23">
        <v>4.8787106447999999</v>
      </c>
      <c r="S23" s="35" t="s">
        <v>217</v>
      </c>
    </row>
    <row r="24" spans="1:19" x14ac:dyDescent="0.35">
      <c r="A24">
        <v>22</v>
      </c>
      <c r="B24" s="35" t="s">
        <v>50</v>
      </c>
      <c r="C24" s="35" t="s">
        <v>238</v>
      </c>
      <c r="D24">
        <v>22</v>
      </c>
      <c r="E24">
        <v>3.1249582150499999</v>
      </c>
      <c r="F24">
        <v>22</v>
      </c>
      <c r="G24">
        <v>22</v>
      </c>
      <c r="H24" s="35" t="s">
        <v>180</v>
      </c>
      <c r="I24">
        <v>3</v>
      </c>
      <c r="J24">
        <v>36.6195923334</v>
      </c>
      <c r="K24">
        <v>-121.882698686</v>
      </c>
      <c r="L24">
        <v>-33.396896362299998</v>
      </c>
      <c r="M24">
        <v>-71.760002136200001</v>
      </c>
      <c r="N24">
        <v>-5.3600001335099998</v>
      </c>
      <c r="O24">
        <v>0</v>
      </c>
      <c r="P24">
        <v>-30.491847991899999</v>
      </c>
      <c r="Q24" s="35" t="s">
        <v>22</v>
      </c>
      <c r="R24">
        <v>3.1249582129300002</v>
      </c>
      <c r="S24" s="35" t="s">
        <v>220</v>
      </c>
    </row>
    <row r="25" spans="1:19" x14ac:dyDescent="0.35">
      <c r="A25">
        <v>23</v>
      </c>
      <c r="B25" s="35" t="s">
        <v>51</v>
      </c>
      <c r="C25" s="35" t="s">
        <v>239</v>
      </c>
      <c r="D25">
        <v>23</v>
      </c>
      <c r="E25">
        <v>20.823264430799998</v>
      </c>
      <c r="F25">
        <v>23</v>
      </c>
      <c r="G25">
        <v>23</v>
      </c>
      <c r="H25" s="35" t="s">
        <v>228</v>
      </c>
      <c r="I25">
        <v>6</v>
      </c>
      <c r="J25">
        <v>41.668476520600002</v>
      </c>
      <c r="K25">
        <v>-124.186741654</v>
      </c>
      <c r="L25">
        <v>-31.2816123962</v>
      </c>
      <c r="M25">
        <v>-73.059997558600003</v>
      </c>
      <c r="N25">
        <v>-3.0199999809300002</v>
      </c>
      <c r="O25">
        <v>0</v>
      </c>
      <c r="P25">
        <v>-24.703386306799999</v>
      </c>
      <c r="Q25" s="35" t="s">
        <v>52</v>
      </c>
      <c r="R25">
        <v>20.823264430799998</v>
      </c>
      <c r="S25" s="35" t="s">
        <v>240</v>
      </c>
    </row>
    <row r="26" spans="1:19" x14ac:dyDescent="0.35">
      <c r="A26">
        <v>24</v>
      </c>
      <c r="B26" s="35" t="s">
        <v>53</v>
      </c>
      <c r="C26" s="35" t="s">
        <v>241</v>
      </c>
      <c r="D26">
        <v>24</v>
      </c>
      <c r="E26">
        <v>0.414870593994</v>
      </c>
      <c r="F26">
        <v>24</v>
      </c>
      <c r="G26">
        <v>24</v>
      </c>
      <c r="H26" s="35" t="s">
        <v>180</v>
      </c>
      <c r="I26">
        <v>4</v>
      </c>
      <c r="J26">
        <v>37.5949432022</v>
      </c>
      <c r="K26">
        <v>-122.517640195</v>
      </c>
      <c r="L26">
        <v>-11.174402236900001</v>
      </c>
      <c r="M26">
        <v>-22.350000381499999</v>
      </c>
      <c r="N26">
        <v>-1.53999996185</v>
      </c>
      <c r="O26">
        <v>0</v>
      </c>
      <c r="P26">
        <v>-12.2682924271</v>
      </c>
      <c r="Q26" s="35" t="s">
        <v>16</v>
      </c>
      <c r="R26">
        <v>0.414870594147</v>
      </c>
      <c r="S26" s="35" t="s">
        <v>242</v>
      </c>
    </row>
    <row r="27" spans="1:19" x14ac:dyDescent="0.35">
      <c r="A27">
        <v>25</v>
      </c>
      <c r="B27" s="35" t="s">
        <v>54</v>
      </c>
      <c r="C27" s="35" t="s">
        <v>243</v>
      </c>
      <c r="D27">
        <v>25</v>
      </c>
      <c r="E27">
        <v>7.29952492443</v>
      </c>
      <c r="F27">
        <v>25</v>
      </c>
      <c r="G27">
        <v>25</v>
      </c>
      <c r="H27" s="35" t="s">
        <v>180</v>
      </c>
      <c r="I27">
        <v>5</v>
      </c>
      <c r="J27">
        <v>39.739915076400003</v>
      </c>
      <c r="K27">
        <v>-123.842351162</v>
      </c>
      <c r="L27">
        <v>-26.0616054535</v>
      </c>
      <c r="M27">
        <v>-84</v>
      </c>
      <c r="N27">
        <v>-2.9900000095400001</v>
      </c>
      <c r="O27">
        <v>0</v>
      </c>
      <c r="P27">
        <v>-26.861265182499999</v>
      </c>
      <c r="Q27" s="35" t="s">
        <v>14</v>
      </c>
      <c r="R27">
        <v>7.29952492443</v>
      </c>
      <c r="S27" s="35" t="s">
        <v>215</v>
      </c>
    </row>
    <row r="28" spans="1:19" x14ac:dyDescent="0.35">
      <c r="A28">
        <v>26</v>
      </c>
      <c r="B28" s="35" t="s">
        <v>55</v>
      </c>
      <c r="C28" s="35" t="s">
        <v>244</v>
      </c>
      <c r="D28">
        <v>26</v>
      </c>
      <c r="E28">
        <v>31.002099341200001</v>
      </c>
      <c r="F28">
        <v>26</v>
      </c>
      <c r="G28">
        <v>26</v>
      </c>
      <c r="H28" s="35" t="s">
        <v>180</v>
      </c>
      <c r="I28">
        <v>4</v>
      </c>
      <c r="J28">
        <v>37.7043385785</v>
      </c>
      <c r="K28">
        <v>-123.039588851</v>
      </c>
      <c r="L28">
        <v>-52.087768554699998</v>
      </c>
      <c r="M28">
        <v>-85.050003051800005</v>
      </c>
      <c r="N28">
        <v>-3.5505721569099999</v>
      </c>
      <c r="O28">
        <v>0</v>
      </c>
      <c r="P28">
        <v>-55.752174377400003</v>
      </c>
      <c r="Q28" s="35" t="s">
        <v>56</v>
      </c>
      <c r="R28">
        <v>31.0020993049</v>
      </c>
      <c r="S28" s="35" t="s">
        <v>236</v>
      </c>
    </row>
    <row r="29" spans="1:19" x14ac:dyDescent="0.35">
      <c r="A29">
        <v>27</v>
      </c>
      <c r="B29" s="35" t="s">
        <v>57</v>
      </c>
      <c r="C29" s="35" t="s">
        <v>245</v>
      </c>
      <c r="D29">
        <v>27</v>
      </c>
      <c r="E29">
        <v>1.79467415186</v>
      </c>
      <c r="F29">
        <v>27</v>
      </c>
      <c r="G29">
        <v>132</v>
      </c>
      <c r="H29" s="35" t="s">
        <v>180</v>
      </c>
      <c r="I29">
        <v>4</v>
      </c>
      <c r="J29">
        <v>38.515827397499997</v>
      </c>
      <c r="K29">
        <v>-123.26570072200001</v>
      </c>
      <c r="L29">
        <v>-26.760204315199999</v>
      </c>
      <c r="M29">
        <v>-55.6199989319</v>
      </c>
      <c r="N29">
        <v>-3.7699999809300002</v>
      </c>
      <c r="O29">
        <v>0</v>
      </c>
      <c r="P29">
        <v>-34.654869079599997</v>
      </c>
      <c r="Q29" s="35" t="s">
        <v>59</v>
      </c>
      <c r="R29">
        <v>1.7946741505399999</v>
      </c>
      <c r="S29" s="35" t="s">
        <v>246</v>
      </c>
    </row>
    <row r="30" spans="1:19" x14ac:dyDescent="0.35">
      <c r="A30">
        <v>28</v>
      </c>
      <c r="B30" s="35" t="s">
        <v>60</v>
      </c>
      <c r="C30" s="35" t="s">
        <v>247</v>
      </c>
      <c r="D30">
        <v>28</v>
      </c>
      <c r="E30">
        <v>2.1916284682599998</v>
      </c>
      <c r="F30">
        <v>28</v>
      </c>
      <c r="G30">
        <v>133</v>
      </c>
      <c r="H30" s="35" t="s">
        <v>180</v>
      </c>
      <c r="I30">
        <v>4</v>
      </c>
      <c r="J30">
        <v>37.144935598799997</v>
      </c>
      <c r="K30">
        <v>-122.35978654500001</v>
      </c>
      <c r="L30">
        <v>-14.1276512146</v>
      </c>
      <c r="M30">
        <v>-28.850000381499999</v>
      </c>
      <c r="N30">
        <v>-3.11999988556</v>
      </c>
      <c r="O30">
        <v>0</v>
      </c>
      <c r="P30">
        <v>-15.522058486900001</v>
      </c>
      <c r="Q30" s="35" t="s">
        <v>16</v>
      </c>
      <c r="R30">
        <v>2.19162847022</v>
      </c>
      <c r="S30" s="35" t="s">
        <v>217</v>
      </c>
    </row>
    <row r="31" spans="1:19" x14ac:dyDescent="0.35">
      <c r="A31">
        <v>29</v>
      </c>
      <c r="B31" s="35" t="s">
        <v>62</v>
      </c>
      <c r="C31" s="35" t="s">
        <v>248</v>
      </c>
      <c r="D31">
        <v>29</v>
      </c>
      <c r="E31">
        <v>0.52239647245700005</v>
      </c>
      <c r="F31">
        <v>29</v>
      </c>
      <c r="G31">
        <v>29</v>
      </c>
      <c r="H31" s="35" t="s">
        <v>180</v>
      </c>
      <c r="I31">
        <v>3</v>
      </c>
      <c r="J31">
        <v>35.865902044499997</v>
      </c>
      <c r="K31">
        <v>-121.445945153</v>
      </c>
      <c r="L31">
        <v>-24.510725021399999</v>
      </c>
      <c r="M31">
        <v>-45.080001831099999</v>
      </c>
      <c r="N31">
        <v>-4.8600001335099998</v>
      </c>
      <c r="O31">
        <v>0</v>
      </c>
      <c r="P31">
        <v>-31.530303955099999</v>
      </c>
      <c r="Q31" s="35" t="s">
        <v>22</v>
      </c>
      <c r="R31">
        <v>0.522396462146</v>
      </c>
      <c r="S31" s="35" t="s">
        <v>225</v>
      </c>
    </row>
    <row r="32" spans="1:19" x14ac:dyDescent="0.35">
      <c r="A32">
        <v>30</v>
      </c>
      <c r="B32" s="35" t="s">
        <v>63</v>
      </c>
      <c r="C32" s="35" t="s">
        <v>249</v>
      </c>
      <c r="D32">
        <v>30</v>
      </c>
      <c r="E32">
        <v>1.4566048272900001</v>
      </c>
      <c r="F32">
        <v>30</v>
      </c>
      <c r="G32">
        <v>30</v>
      </c>
      <c r="H32" s="35" t="s">
        <v>180</v>
      </c>
      <c r="I32">
        <v>3</v>
      </c>
      <c r="J32">
        <v>36.431112068399997</v>
      </c>
      <c r="K32">
        <v>-121.93460365999999</v>
      </c>
      <c r="L32">
        <v>-44.916236877400003</v>
      </c>
      <c r="M32">
        <v>-88.900001525899995</v>
      </c>
      <c r="N32">
        <v>-9.6099996566799994</v>
      </c>
      <c r="O32">
        <v>0</v>
      </c>
      <c r="P32">
        <v>-49.568305969199997</v>
      </c>
      <c r="Q32" s="35" t="s">
        <v>22</v>
      </c>
      <c r="R32">
        <v>1.4566048300400001</v>
      </c>
      <c r="S32" s="35" t="s">
        <v>225</v>
      </c>
    </row>
    <row r="33" spans="1:19" x14ac:dyDescent="0.35">
      <c r="A33">
        <v>31</v>
      </c>
      <c r="B33" s="35" t="s">
        <v>64</v>
      </c>
      <c r="C33" s="35" t="s">
        <v>250</v>
      </c>
      <c r="D33">
        <v>31</v>
      </c>
      <c r="E33">
        <v>5.9551601748599996</v>
      </c>
      <c r="F33">
        <v>31</v>
      </c>
      <c r="G33">
        <v>31</v>
      </c>
      <c r="H33" s="35" t="s">
        <v>180</v>
      </c>
      <c r="I33">
        <v>3</v>
      </c>
      <c r="J33">
        <v>37.053208383499999</v>
      </c>
      <c r="K33">
        <v>-122.256781601</v>
      </c>
      <c r="L33">
        <v>-20.434335708599999</v>
      </c>
      <c r="M33">
        <v>-36.112201690699997</v>
      </c>
      <c r="N33">
        <v>-4.9637999534599997</v>
      </c>
      <c r="O33">
        <v>0</v>
      </c>
      <c r="P33">
        <v>-23.8559780121</v>
      </c>
      <c r="Q33" s="35" t="s">
        <v>49</v>
      </c>
      <c r="R33">
        <v>5.95516018019</v>
      </c>
      <c r="S33" s="35" t="s">
        <v>217</v>
      </c>
    </row>
    <row r="34" spans="1:19" x14ac:dyDescent="0.35">
      <c r="A34">
        <v>32</v>
      </c>
      <c r="B34" s="35" t="s">
        <v>65</v>
      </c>
      <c r="C34" s="35" t="s">
        <v>251</v>
      </c>
      <c r="D34">
        <v>32</v>
      </c>
      <c r="E34">
        <v>6.1311844851500004</v>
      </c>
      <c r="F34">
        <v>32</v>
      </c>
      <c r="G34">
        <v>32</v>
      </c>
      <c r="H34" s="35" t="s">
        <v>180</v>
      </c>
      <c r="I34">
        <v>4</v>
      </c>
      <c r="J34">
        <v>38.736701878300003</v>
      </c>
      <c r="K34">
        <v>-123.517390056</v>
      </c>
      <c r="L34">
        <v>-32.920169830299997</v>
      </c>
      <c r="M34">
        <v>-87.730003356899999</v>
      </c>
      <c r="N34">
        <v>-0.17000000178800001</v>
      </c>
      <c r="O34">
        <v>0</v>
      </c>
      <c r="P34">
        <v>-35.406291961699999</v>
      </c>
      <c r="Q34" s="35" t="s">
        <v>59</v>
      </c>
      <c r="R34">
        <v>6.13118448085</v>
      </c>
      <c r="S34" s="35" t="s">
        <v>246</v>
      </c>
    </row>
    <row r="35" spans="1:19" x14ac:dyDescent="0.35">
      <c r="A35">
        <v>33</v>
      </c>
      <c r="B35" s="35" t="s">
        <v>66</v>
      </c>
      <c r="C35" s="35" t="s">
        <v>252</v>
      </c>
      <c r="D35">
        <v>33</v>
      </c>
      <c r="E35">
        <v>45.560553427899997</v>
      </c>
      <c r="F35">
        <v>33</v>
      </c>
      <c r="G35">
        <v>135</v>
      </c>
      <c r="H35" s="35" t="s">
        <v>180</v>
      </c>
      <c r="I35">
        <v>4</v>
      </c>
      <c r="J35">
        <v>37.457006295500001</v>
      </c>
      <c r="K35">
        <v>-122.48399245100001</v>
      </c>
      <c r="L35">
        <v>-22.424762725800001</v>
      </c>
      <c r="M35">
        <v>-42.580001831099999</v>
      </c>
      <c r="N35">
        <v>-1.59000003338</v>
      </c>
      <c r="O35">
        <v>0</v>
      </c>
      <c r="P35">
        <v>-23.704502105700001</v>
      </c>
      <c r="Q35" s="35" t="s">
        <v>16</v>
      </c>
      <c r="R35">
        <v>45.560553405900002</v>
      </c>
      <c r="S35" s="35" t="s">
        <v>242</v>
      </c>
    </row>
    <row r="36" spans="1:19" x14ac:dyDescent="0.35">
      <c r="A36">
        <v>34</v>
      </c>
      <c r="B36" s="35" t="s">
        <v>68</v>
      </c>
      <c r="C36" s="35" t="s">
        <v>253</v>
      </c>
      <c r="D36">
        <v>34</v>
      </c>
      <c r="E36">
        <v>2.16012352634</v>
      </c>
      <c r="F36">
        <v>34</v>
      </c>
      <c r="G36">
        <v>34</v>
      </c>
      <c r="H36" s="35" t="s">
        <v>180</v>
      </c>
      <c r="I36">
        <v>3</v>
      </c>
      <c r="J36">
        <v>35.607130888299999</v>
      </c>
      <c r="K36">
        <v>-121.150901412</v>
      </c>
      <c r="L36">
        <v>-12.839325904800001</v>
      </c>
      <c r="M36">
        <v>-28.9500007629</v>
      </c>
      <c r="N36">
        <v>-0.86000001430499995</v>
      </c>
      <c r="O36">
        <v>0</v>
      </c>
      <c r="P36">
        <v>-14.7210140228</v>
      </c>
      <c r="Q36" s="35" t="s">
        <v>37</v>
      </c>
      <c r="R36">
        <v>2.1601235082299999</v>
      </c>
      <c r="S36" s="35" t="s">
        <v>231</v>
      </c>
    </row>
    <row r="37" spans="1:19" x14ac:dyDescent="0.35">
      <c r="A37">
        <v>35</v>
      </c>
      <c r="B37" s="35" t="s">
        <v>69</v>
      </c>
      <c r="C37" s="35" t="s">
        <v>254</v>
      </c>
      <c r="D37">
        <v>35</v>
      </c>
      <c r="E37">
        <v>3.8469554400000001E-2</v>
      </c>
      <c r="F37">
        <v>35</v>
      </c>
      <c r="G37">
        <v>35</v>
      </c>
      <c r="H37" s="35" t="s">
        <v>228</v>
      </c>
      <c r="I37">
        <v>6</v>
      </c>
      <c r="J37">
        <v>40.7748658573</v>
      </c>
      <c r="K37">
        <v>-124.239644927</v>
      </c>
      <c r="L37">
        <v>-14.8755598068</v>
      </c>
      <c r="M37">
        <v>-26.790000915499999</v>
      </c>
      <c r="N37">
        <v>-4.32999992371</v>
      </c>
      <c r="O37">
        <v>0</v>
      </c>
      <c r="P37">
        <v>-3</v>
      </c>
      <c r="Q37" s="35" t="s">
        <v>24</v>
      </c>
      <c r="R37">
        <v>3.8469554400000001E-2</v>
      </c>
      <c r="S37" s="35" t="s">
        <v>240</v>
      </c>
    </row>
    <row r="38" spans="1:19" x14ac:dyDescent="0.35">
      <c r="A38">
        <v>36</v>
      </c>
      <c r="B38" s="35" t="s">
        <v>70</v>
      </c>
      <c r="C38" s="35" t="s">
        <v>255</v>
      </c>
      <c r="D38">
        <v>36</v>
      </c>
      <c r="E38">
        <v>0.378827146846</v>
      </c>
      <c r="F38">
        <v>36</v>
      </c>
      <c r="G38">
        <v>36</v>
      </c>
      <c r="H38" s="35" t="s">
        <v>180</v>
      </c>
      <c r="I38">
        <v>3</v>
      </c>
      <c r="J38">
        <v>36.686570612300002</v>
      </c>
      <c r="K38">
        <v>-121.904209119</v>
      </c>
      <c r="L38">
        <v>-83.631423950200002</v>
      </c>
      <c r="M38">
        <v>-91.699996948199995</v>
      </c>
      <c r="N38">
        <v>-76</v>
      </c>
      <c r="O38">
        <v>0</v>
      </c>
      <c r="P38">
        <v>-84.711112976099997</v>
      </c>
      <c r="Q38" s="35" t="s">
        <v>22</v>
      </c>
      <c r="R38">
        <v>0.37882714669599998</v>
      </c>
      <c r="S38" s="35" t="s">
        <v>220</v>
      </c>
    </row>
    <row r="39" spans="1:19" x14ac:dyDescent="0.35">
      <c r="A39">
        <v>37</v>
      </c>
      <c r="B39" s="35" t="s">
        <v>71</v>
      </c>
      <c r="C39" s="35" t="s">
        <v>256</v>
      </c>
      <c r="D39">
        <v>37</v>
      </c>
      <c r="E39">
        <v>52.367819146000002</v>
      </c>
      <c r="F39">
        <v>37</v>
      </c>
      <c r="G39">
        <v>136</v>
      </c>
      <c r="H39" s="35" t="s">
        <v>180</v>
      </c>
      <c r="I39">
        <v>4</v>
      </c>
      <c r="J39">
        <v>37.800855302800002</v>
      </c>
      <c r="K39">
        <v>-123.189033331</v>
      </c>
      <c r="L39">
        <v>-66.079612731899999</v>
      </c>
      <c r="M39">
        <v>-85.050003051800005</v>
      </c>
      <c r="N39">
        <v>-31.690006256099998</v>
      </c>
      <c r="O39">
        <v>0</v>
      </c>
      <c r="P39">
        <v>-76.876548767100005</v>
      </c>
      <c r="Q39" s="35" t="s">
        <v>56</v>
      </c>
      <c r="R39">
        <v>3.8777505849199998</v>
      </c>
      <c r="S39" s="35" t="s">
        <v>236</v>
      </c>
    </row>
    <row r="40" spans="1:19" x14ac:dyDescent="0.35">
      <c r="A40">
        <v>38</v>
      </c>
      <c r="B40" s="35" t="s">
        <v>73</v>
      </c>
      <c r="C40" s="35" t="s">
        <v>257</v>
      </c>
      <c r="D40">
        <v>38</v>
      </c>
      <c r="E40">
        <v>3.1575342404</v>
      </c>
      <c r="F40">
        <v>38</v>
      </c>
      <c r="G40">
        <v>38</v>
      </c>
      <c r="H40" s="35" t="s">
        <v>180</v>
      </c>
      <c r="I40">
        <v>2</v>
      </c>
      <c r="J40">
        <v>34.488545703100002</v>
      </c>
      <c r="K40">
        <v>-120.508429589</v>
      </c>
      <c r="L40">
        <v>-27.434432983400001</v>
      </c>
      <c r="M40">
        <v>-56.439998626700003</v>
      </c>
      <c r="N40">
        <v>-7.0700001716600003</v>
      </c>
      <c r="O40">
        <v>0</v>
      </c>
      <c r="P40">
        <v>-29.091623306300001</v>
      </c>
      <c r="Q40" s="35" t="s">
        <v>74</v>
      </c>
      <c r="R40">
        <v>3.1575342168199998</v>
      </c>
      <c r="S40" s="35" t="s">
        <v>258</v>
      </c>
    </row>
    <row r="41" spans="1:19" x14ac:dyDescent="0.35">
      <c r="A41">
        <v>39</v>
      </c>
      <c r="B41" s="35" t="s">
        <v>75</v>
      </c>
      <c r="C41" s="35" t="s">
        <v>259</v>
      </c>
      <c r="D41">
        <v>39</v>
      </c>
      <c r="E41">
        <v>0.73549854190099995</v>
      </c>
      <c r="F41">
        <v>39</v>
      </c>
      <c r="G41">
        <v>39</v>
      </c>
      <c r="H41" s="35" t="s">
        <v>180</v>
      </c>
      <c r="I41">
        <v>2</v>
      </c>
      <c r="J41">
        <v>34.506701907199997</v>
      </c>
      <c r="K41">
        <v>-120.578203773</v>
      </c>
      <c r="L41">
        <v>-59.6403694153</v>
      </c>
      <c r="M41">
        <v>-67.449996948199995</v>
      </c>
      <c r="N41">
        <v>-52.279998779300001</v>
      </c>
      <c r="O41">
        <v>0</v>
      </c>
      <c r="P41">
        <v>-59.779067993200002</v>
      </c>
      <c r="Q41" s="35" t="s">
        <v>74</v>
      </c>
      <c r="R41">
        <v>0.73549853194000003</v>
      </c>
      <c r="S41" s="35" t="s">
        <v>258</v>
      </c>
    </row>
    <row r="42" spans="1:19" x14ac:dyDescent="0.35">
      <c r="A42">
        <v>128</v>
      </c>
      <c r="B42" s="35" t="s">
        <v>76</v>
      </c>
      <c r="C42" s="35" t="s">
        <v>331</v>
      </c>
      <c r="D42">
        <v>40</v>
      </c>
      <c r="E42">
        <v>8.1468263213800007</v>
      </c>
      <c r="F42">
        <v>40</v>
      </c>
      <c r="G42">
        <v>40</v>
      </c>
      <c r="H42" s="35" t="s">
        <v>180</v>
      </c>
      <c r="I42">
        <v>5</v>
      </c>
      <c r="J42">
        <v>39.498129091099997</v>
      </c>
      <c r="K42">
        <v>-123.82353245199999</v>
      </c>
      <c r="L42">
        <v>-45.321285247799999</v>
      </c>
      <c r="M42">
        <v>-84</v>
      </c>
      <c r="N42">
        <v>-0.87000000476799999</v>
      </c>
      <c r="O42">
        <v>0</v>
      </c>
      <c r="P42">
        <v>-45.955314636200001</v>
      </c>
      <c r="Q42" s="35" t="s">
        <v>14</v>
      </c>
      <c r="R42">
        <v>8.1468263213800007</v>
      </c>
      <c r="S42" s="35" t="s">
        <v>234</v>
      </c>
    </row>
    <row r="43" spans="1:19" x14ac:dyDescent="0.35">
      <c r="A43">
        <v>40</v>
      </c>
      <c r="B43" s="35" t="s">
        <v>77</v>
      </c>
      <c r="C43" s="35" t="s">
        <v>260</v>
      </c>
      <c r="D43">
        <v>41</v>
      </c>
      <c r="E43">
        <v>2.55190361984</v>
      </c>
      <c r="F43">
        <v>41</v>
      </c>
      <c r="G43">
        <v>41</v>
      </c>
      <c r="H43" s="35" t="s">
        <v>180</v>
      </c>
      <c r="I43">
        <v>3</v>
      </c>
      <c r="J43">
        <v>35.577378990900002</v>
      </c>
      <c r="K43">
        <v>-121.12686955</v>
      </c>
      <c r="L43">
        <v>-14.0424928665</v>
      </c>
      <c r="M43">
        <v>-34.3800010681</v>
      </c>
      <c r="N43">
        <v>-2.3900001048999999</v>
      </c>
      <c r="O43">
        <v>0</v>
      </c>
      <c r="P43">
        <v>-13.638710022</v>
      </c>
      <c r="Q43" s="35" t="s">
        <v>37</v>
      </c>
      <c r="R43">
        <v>2.5519036067199998</v>
      </c>
      <c r="S43" s="35" t="s">
        <v>231</v>
      </c>
    </row>
    <row r="44" spans="1:19" x14ac:dyDescent="0.35">
      <c r="A44">
        <v>41</v>
      </c>
      <c r="B44" s="35" t="s">
        <v>78</v>
      </c>
      <c r="C44" s="35" t="s">
        <v>261</v>
      </c>
      <c r="D44">
        <v>42</v>
      </c>
      <c r="E44">
        <v>0.80975885095199995</v>
      </c>
      <c r="F44">
        <v>42</v>
      </c>
      <c r="G44">
        <v>42</v>
      </c>
      <c r="H44" s="35" t="s">
        <v>180</v>
      </c>
      <c r="I44">
        <v>4</v>
      </c>
      <c r="J44">
        <v>38.004959804999999</v>
      </c>
      <c r="K44">
        <v>-122.84677699</v>
      </c>
      <c r="L44">
        <v>-14.4714889526</v>
      </c>
      <c r="M44">
        <v>-31.0699996948</v>
      </c>
      <c r="N44">
        <v>-2.7999999523199999</v>
      </c>
      <c r="O44">
        <v>0</v>
      </c>
      <c r="P44">
        <v>-15.333333015399999</v>
      </c>
      <c r="Q44" s="35" t="s">
        <v>18</v>
      </c>
      <c r="R44">
        <v>0.809758848862</v>
      </c>
      <c r="S44" s="35" t="s">
        <v>219</v>
      </c>
    </row>
    <row r="45" spans="1:19" x14ac:dyDescent="0.35">
      <c r="A45">
        <v>42</v>
      </c>
      <c r="B45" s="35" t="s">
        <v>79</v>
      </c>
      <c r="C45" s="35" t="s">
        <v>262</v>
      </c>
      <c r="D45">
        <v>43</v>
      </c>
      <c r="E45">
        <v>1.1673860263</v>
      </c>
      <c r="F45">
        <v>43</v>
      </c>
      <c r="G45">
        <v>43</v>
      </c>
      <c r="H45" s="35" t="s">
        <v>180</v>
      </c>
      <c r="I45">
        <v>3</v>
      </c>
      <c r="J45">
        <v>35.986369382299998</v>
      </c>
      <c r="K45">
        <v>-121.55773690700001</v>
      </c>
      <c r="L45">
        <v>-74.1314620972</v>
      </c>
      <c r="M45">
        <v>-85</v>
      </c>
      <c r="N45">
        <v>-53.979999542199998</v>
      </c>
      <c r="O45">
        <v>0</v>
      </c>
      <c r="P45">
        <v>-73.566436767599996</v>
      </c>
      <c r="Q45" s="35" t="s">
        <v>22</v>
      </c>
      <c r="R45">
        <v>1.1673860179</v>
      </c>
      <c r="S45" s="35" t="s">
        <v>225</v>
      </c>
    </row>
    <row r="46" spans="1:19" x14ac:dyDescent="0.35">
      <c r="A46">
        <v>43</v>
      </c>
      <c r="B46" s="35" t="s">
        <v>80</v>
      </c>
      <c r="C46" s="35" t="s">
        <v>28</v>
      </c>
      <c r="D46">
        <v>44</v>
      </c>
      <c r="E46">
        <v>0.26042194776400002</v>
      </c>
      <c r="F46">
        <v>44</v>
      </c>
      <c r="G46">
        <v>139</v>
      </c>
      <c r="H46" s="35" t="s">
        <v>180</v>
      </c>
      <c r="I46">
        <v>3</v>
      </c>
      <c r="J46">
        <v>36.318478839199997</v>
      </c>
      <c r="K46">
        <v>-121.92368097000001</v>
      </c>
      <c r="L46">
        <v>-44.593524932900003</v>
      </c>
      <c r="M46">
        <v>-52.1300010681</v>
      </c>
      <c r="N46">
        <v>-33.580001831099999</v>
      </c>
      <c r="O46">
        <v>0</v>
      </c>
      <c r="P46">
        <v>-49.129032135000003</v>
      </c>
      <c r="Q46" s="35" t="s">
        <v>22</v>
      </c>
      <c r="R46">
        <v>3.1651829302399999</v>
      </c>
      <c r="S46" s="35" t="s">
        <v>225</v>
      </c>
    </row>
    <row r="47" spans="1:19" x14ac:dyDescent="0.35">
      <c r="A47">
        <v>44</v>
      </c>
      <c r="B47" s="35" t="s">
        <v>81</v>
      </c>
      <c r="C47" s="35" t="s">
        <v>28</v>
      </c>
      <c r="D47">
        <v>45</v>
      </c>
      <c r="E47">
        <v>2.5179542932899999</v>
      </c>
      <c r="F47">
        <v>45</v>
      </c>
      <c r="G47">
        <v>139</v>
      </c>
      <c r="H47" s="35" t="s">
        <v>180</v>
      </c>
      <c r="I47">
        <v>3</v>
      </c>
      <c r="J47">
        <v>36.330393684400001</v>
      </c>
      <c r="K47">
        <v>-121.912626571</v>
      </c>
      <c r="L47">
        <v>-34.6584091187</v>
      </c>
      <c r="M47">
        <v>-55.290000915500002</v>
      </c>
      <c r="N47">
        <v>-5.3600001335099998</v>
      </c>
      <c r="O47">
        <v>0</v>
      </c>
      <c r="P47">
        <v>-37.714744567899999</v>
      </c>
      <c r="Q47" s="35" t="s">
        <v>22</v>
      </c>
      <c r="R47">
        <v>3.1651829302399999</v>
      </c>
      <c r="S47" s="35" t="s">
        <v>225</v>
      </c>
    </row>
    <row r="48" spans="1:19" x14ac:dyDescent="0.35">
      <c r="A48">
        <v>45</v>
      </c>
      <c r="B48" s="35" t="s">
        <v>82</v>
      </c>
      <c r="C48" s="35" t="s">
        <v>263</v>
      </c>
      <c r="D48">
        <v>46</v>
      </c>
      <c r="E48">
        <v>1.5776957305399999</v>
      </c>
      <c r="F48">
        <v>46</v>
      </c>
      <c r="G48">
        <v>46</v>
      </c>
      <c r="H48" s="35" t="s">
        <v>180</v>
      </c>
      <c r="I48">
        <v>3</v>
      </c>
      <c r="J48">
        <v>36.459268654900001</v>
      </c>
      <c r="K48">
        <v>-121.95881159</v>
      </c>
      <c r="L48">
        <v>-85.316711425799994</v>
      </c>
      <c r="M48">
        <v>-101.440002441</v>
      </c>
      <c r="N48">
        <v>-65.629997253400006</v>
      </c>
      <c r="O48">
        <v>0</v>
      </c>
      <c r="P48">
        <v>-85.788658142100005</v>
      </c>
      <c r="Q48" s="35" t="s">
        <v>22</v>
      </c>
      <c r="R48">
        <v>1.5776957144499999</v>
      </c>
      <c r="S48" s="35" t="s">
        <v>225</v>
      </c>
    </row>
    <row r="49" spans="1:19" x14ac:dyDescent="0.35">
      <c r="A49">
        <v>46</v>
      </c>
      <c r="B49" s="35" t="s">
        <v>83</v>
      </c>
      <c r="C49" s="35" t="s">
        <v>264</v>
      </c>
      <c r="D49">
        <v>47</v>
      </c>
      <c r="E49">
        <v>4.2635581655000001</v>
      </c>
      <c r="F49">
        <v>47</v>
      </c>
      <c r="G49">
        <v>47</v>
      </c>
      <c r="H49" s="35" t="s">
        <v>180</v>
      </c>
      <c r="I49">
        <v>3</v>
      </c>
      <c r="J49">
        <v>36.016739046600001</v>
      </c>
      <c r="K49">
        <v>-121.57776752700001</v>
      </c>
      <c r="L49">
        <v>-32.271884918200001</v>
      </c>
      <c r="M49">
        <v>-85</v>
      </c>
      <c r="N49">
        <v>-0.70999997854200003</v>
      </c>
      <c r="O49">
        <v>0</v>
      </c>
      <c r="P49">
        <v>-33.837837219199997</v>
      </c>
      <c r="Q49" s="35" t="s">
        <v>22</v>
      </c>
      <c r="R49">
        <v>4.2635581304499999</v>
      </c>
      <c r="S49" s="35" t="s">
        <v>225</v>
      </c>
    </row>
    <row r="50" spans="1:19" x14ac:dyDescent="0.35">
      <c r="A50">
        <v>47</v>
      </c>
      <c r="B50" s="35" t="s">
        <v>84</v>
      </c>
      <c r="C50" s="35" t="s">
        <v>265</v>
      </c>
      <c r="D50">
        <v>48</v>
      </c>
      <c r="E50">
        <v>0.10196363671899999</v>
      </c>
      <c r="F50">
        <v>48</v>
      </c>
      <c r="G50">
        <v>48</v>
      </c>
      <c r="H50" s="35" t="s">
        <v>180</v>
      </c>
      <c r="I50">
        <v>3</v>
      </c>
      <c r="J50">
        <v>36.720752735799998</v>
      </c>
      <c r="K50">
        <v>-121.825887153</v>
      </c>
      <c r="L50">
        <v>-22.169349670399999</v>
      </c>
      <c r="M50">
        <v>-33.439998626700003</v>
      </c>
      <c r="N50">
        <v>-10.760000228899999</v>
      </c>
      <c r="O50">
        <v>0</v>
      </c>
      <c r="P50">
        <v>-22.6842098236</v>
      </c>
      <c r="Q50" s="35" t="s">
        <v>22</v>
      </c>
      <c r="R50">
        <v>0.1019636367</v>
      </c>
      <c r="S50" s="35" t="s">
        <v>220</v>
      </c>
    </row>
    <row r="51" spans="1:19" x14ac:dyDescent="0.35">
      <c r="A51">
        <v>127</v>
      </c>
      <c r="B51" s="35" t="s">
        <v>14</v>
      </c>
      <c r="C51" s="35" t="s">
        <v>330</v>
      </c>
      <c r="D51">
        <v>49</v>
      </c>
      <c r="E51">
        <v>44.960519830499997</v>
      </c>
      <c r="F51">
        <v>49</v>
      </c>
      <c r="G51">
        <v>49</v>
      </c>
      <c r="H51" s="35" t="s">
        <v>180</v>
      </c>
      <c r="I51">
        <v>5</v>
      </c>
      <c r="J51">
        <v>39.249307454300002</v>
      </c>
      <c r="K51">
        <v>-123.784470951</v>
      </c>
      <c r="L51">
        <v>-31.7388496399</v>
      </c>
      <c r="M51">
        <v>-84</v>
      </c>
      <c r="N51">
        <v>-0.97000002861000001</v>
      </c>
      <c r="O51">
        <v>0</v>
      </c>
      <c r="P51">
        <v>-27.011363983199999</v>
      </c>
      <c r="Q51" s="35" t="s">
        <v>14</v>
      </c>
      <c r="R51">
        <v>44.960519830499997</v>
      </c>
      <c r="S51" s="35" t="s">
        <v>234</v>
      </c>
    </row>
    <row r="52" spans="1:19" x14ac:dyDescent="0.35">
      <c r="A52">
        <v>48</v>
      </c>
      <c r="B52" s="35" t="s">
        <v>85</v>
      </c>
      <c r="C52" s="35" t="s">
        <v>266</v>
      </c>
      <c r="D52">
        <v>50</v>
      </c>
      <c r="E52">
        <v>1.1301621109</v>
      </c>
      <c r="F52">
        <v>50</v>
      </c>
      <c r="G52">
        <v>50</v>
      </c>
      <c r="H52" s="35" t="s">
        <v>180</v>
      </c>
      <c r="I52">
        <v>3</v>
      </c>
      <c r="J52">
        <v>35.374626175300001</v>
      </c>
      <c r="K52">
        <v>-120.920714237</v>
      </c>
      <c r="L52">
        <v>-60.809730529799999</v>
      </c>
      <c r="M52">
        <v>-73.459999084499998</v>
      </c>
      <c r="N52">
        <v>-47.8600006104</v>
      </c>
      <c r="O52">
        <v>0</v>
      </c>
      <c r="P52">
        <v>-61.597221374500002</v>
      </c>
      <c r="Q52" s="35" t="s">
        <v>37</v>
      </c>
      <c r="R52">
        <v>1.1301621019000001</v>
      </c>
      <c r="S52" s="35" t="s">
        <v>231</v>
      </c>
    </row>
    <row r="53" spans="1:19" x14ac:dyDescent="0.35">
      <c r="A53">
        <v>49</v>
      </c>
      <c r="B53" s="35" t="s">
        <v>86</v>
      </c>
      <c r="C53" s="35" t="s">
        <v>35</v>
      </c>
      <c r="D53">
        <v>51</v>
      </c>
      <c r="E53">
        <v>0.88590893490599998</v>
      </c>
      <c r="F53">
        <v>51</v>
      </c>
      <c r="G53">
        <v>130</v>
      </c>
      <c r="H53" s="35" t="s">
        <v>180</v>
      </c>
      <c r="I53">
        <v>3</v>
      </c>
      <c r="J53">
        <v>35.592211225100002</v>
      </c>
      <c r="K53">
        <v>-121.17080826</v>
      </c>
      <c r="L53">
        <v>-43.131988525399997</v>
      </c>
      <c r="M53">
        <v>-53.3800010681</v>
      </c>
      <c r="N53">
        <v>-25.659999847400002</v>
      </c>
      <c r="O53">
        <v>0</v>
      </c>
      <c r="P53">
        <v>-43.9816513062</v>
      </c>
      <c r="Q53" s="35" t="s">
        <v>37</v>
      </c>
      <c r="R53">
        <v>0.95279655580199996</v>
      </c>
      <c r="S53" s="35" t="s">
        <v>231</v>
      </c>
    </row>
    <row r="54" spans="1:19" x14ac:dyDescent="0.35">
      <c r="A54">
        <v>50</v>
      </c>
      <c r="B54" s="35" t="s">
        <v>87</v>
      </c>
      <c r="C54" s="35" t="s">
        <v>267</v>
      </c>
      <c r="D54">
        <v>52</v>
      </c>
      <c r="E54">
        <v>0.967196162232</v>
      </c>
      <c r="F54">
        <v>52</v>
      </c>
      <c r="G54">
        <v>52</v>
      </c>
      <c r="H54" s="35" t="s">
        <v>180</v>
      </c>
      <c r="I54">
        <v>4</v>
      </c>
      <c r="J54">
        <v>37.839702062100002</v>
      </c>
      <c r="K54">
        <v>-122.56320597</v>
      </c>
      <c r="L54">
        <v>-15.0450763702</v>
      </c>
      <c r="M54">
        <v>-20.1800003052</v>
      </c>
      <c r="N54">
        <v>-2.2300000190699998</v>
      </c>
      <c r="O54">
        <v>0</v>
      </c>
      <c r="P54">
        <v>-15.7652177811</v>
      </c>
      <c r="Q54" s="35" t="s">
        <v>18</v>
      </c>
      <c r="R54">
        <v>0.96719616116200002</v>
      </c>
      <c r="S54" s="35" t="s">
        <v>219</v>
      </c>
    </row>
    <row r="55" spans="1:19" x14ac:dyDescent="0.35">
      <c r="A55">
        <v>51</v>
      </c>
      <c r="B55" s="35" t="s">
        <v>88</v>
      </c>
      <c r="C55" s="35" t="s">
        <v>268</v>
      </c>
      <c r="D55">
        <v>53</v>
      </c>
      <c r="E55">
        <v>4.75732459473</v>
      </c>
      <c r="F55">
        <v>53</v>
      </c>
      <c r="G55">
        <v>53</v>
      </c>
      <c r="H55" s="35" t="s">
        <v>180</v>
      </c>
      <c r="I55">
        <v>3</v>
      </c>
      <c r="J55">
        <v>36.953355583499999</v>
      </c>
      <c r="K55">
        <v>-122.106326635</v>
      </c>
      <c r="L55">
        <v>-17.6341838837</v>
      </c>
      <c r="M55">
        <v>-63.096500396700002</v>
      </c>
      <c r="N55">
        <v>5.4200001061000001E-2</v>
      </c>
      <c r="O55">
        <v>0</v>
      </c>
      <c r="P55">
        <v>-21.187290191700001</v>
      </c>
      <c r="Q55" s="35" t="s">
        <v>49</v>
      </c>
      <c r="R55">
        <v>4.75732457264</v>
      </c>
      <c r="S55" s="35" t="s">
        <v>217</v>
      </c>
    </row>
    <row r="56" spans="1:19" x14ac:dyDescent="0.35">
      <c r="A56">
        <v>52</v>
      </c>
      <c r="B56" s="35" t="s">
        <v>89</v>
      </c>
      <c r="C56" s="35" t="s">
        <v>269</v>
      </c>
      <c r="D56">
        <v>54</v>
      </c>
      <c r="E56">
        <v>3.5260571328800001</v>
      </c>
      <c r="F56">
        <v>54</v>
      </c>
      <c r="G56">
        <v>54</v>
      </c>
      <c r="H56" s="35" t="s">
        <v>180</v>
      </c>
      <c r="I56">
        <v>5</v>
      </c>
      <c r="J56">
        <v>39.912150946600001</v>
      </c>
      <c r="K56">
        <v>-123.951985049</v>
      </c>
      <c r="L56">
        <v>-19.548080444299998</v>
      </c>
      <c r="M56">
        <v>-49.299999237100003</v>
      </c>
      <c r="N56">
        <v>-3.2599999904599999</v>
      </c>
      <c r="O56">
        <v>0</v>
      </c>
      <c r="P56">
        <v>-22.155813217199999</v>
      </c>
      <c r="Q56" s="35" t="s">
        <v>14</v>
      </c>
      <c r="R56">
        <v>3.5260571328800001</v>
      </c>
      <c r="S56" s="35" t="s">
        <v>215</v>
      </c>
    </row>
    <row r="57" spans="1:19" x14ac:dyDescent="0.35">
      <c r="A57">
        <v>53</v>
      </c>
      <c r="B57" s="35" t="s">
        <v>90</v>
      </c>
      <c r="C57" s="35" t="s">
        <v>256</v>
      </c>
      <c r="D57">
        <v>55</v>
      </c>
      <c r="E57">
        <v>3.8777505842300002</v>
      </c>
      <c r="F57">
        <v>55</v>
      </c>
      <c r="G57">
        <v>136</v>
      </c>
      <c r="H57" s="35" t="s">
        <v>180</v>
      </c>
      <c r="I57">
        <v>4</v>
      </c>
      <c r="J57">
        <v>37.766363986999998</v>
      </c>
      <c r="K57">
        <v>-123.099854884</v>
      </c>
      <c r="L57">
        <v>-49.4772834778</v>
      </c>
      <c r="M57">
        <v>-75.5399932861</v>
      </c>
      <c r="N57">
        <v>-6.3200421333300003</v>
      </c>
      <c r="O57">
        <v>0</v>
      </c>
      <c r="P57">
        <v>-61.424369812000002</v>
      </c>
      <c r="Q57" s="35" t="s">
        <v>56</v>
      </c>
      <c r="R57">
        <v>3.8777505849199998</v>
      </c>
      <c r="S57" s="35" t="s">
        <v>236</v>
      </c>
    </row>
    <row r="58" spans="1:19" x14ac:dyDescent="0.35">
      <c r="A58">
        <v>54</v>
      </c>
      <c r="B58" s="35" t="s">
        <v>91</v>
      </c>
      <c r="C58" s="35" t="s">
        <v>270</v>
      </c>
      <c r="D58">
        <v>56</v>
      </c>
      <c r="E58">
        <v>0.90254443456400002</v>
      </c>
      <c r="F58">
        <v>56</v>
      </c>
      <c r="G58">
        <v>56</v>
      </c>
      <c r="H58" s="35" t="s">
        <v>180</v>
      </c>
      <c r="I58">
        <v>5</v>
      </c>
      <c r="J58">
        <v>40.086720981399999</v>
      </c>
      <c r="K58">
        <v>-124.109823363</v>
      </c>
      <c r="L58">
        <v>-13.525368690500001</v>
      </c>
      <c r="M58">
        <v>-69.529998779300001</v>
      </c>
      <c r="N58">
        <v>-2.78999996185</v>
      </c>
      <c r="O58">
        <v>0</v>
      </c>
      <c r="P58">
        <v>-13.4561405182</v>
      </c>
      <c r="Q58" s="35" t="s">
        <v>24</v>
      </c>
      <c r="R58">
        <v>0.90254443456300004</v>
      </c>
      <c r="S58" s="35" t="s">
        <v>215</v>
      </c>
    </row>
    <row r="59" spans="1:19" x14ac:dyDescent="0.35">
      <c r="A59">
        <v>55</v>
      </c>
      <c r="B59" s="35" t="s">
        <v>92</v>
      </c>
      <c r="C59" s="35" t="s">
        <v>271</v>
      </c>
      <c r="D59">
        <v>57</v>
      </c>
      <c r="E59">
        <v>1.92557141728</v>
      </c>
      <c r="F59">
        <v>57</v>
      </c>
      <c r="G59">
        <v>57</v>
      </c>
      <c r="H59" s="35" t="s">
        <v>180</v>
      </c>
      <c r="I59">
        <v>2</v>
      </c>
      <c r="J59">
        <v>34.5252583726</v>
      </c>
      <c r="K59">
        <v>-120.53487869200001</v>
      </c>
      <c r="L59">
        <v>-14.829184532199999</v>
      </c>
      <c r="M59">
        <v>-30.020000457799998</v>
      </c>
      <c r="N59">
        <v>-6.4800000190700002</v>
      </c>
      <c r="O59">
        <v>0</v>
      </c>
      <c r="P59">
        <v>-14.918455123899999</v>
      </c>
      <c r="Q59" s="35" t="s">
        <v>74</v>
      </c>
      <c r="R59">
        <v>1.9255714076699999</v>
      </c>
      <c r="S59" s="35" t="s">
        <v>258</v>
      </c>
    </row>
    <row r="60" spans="1:19" x14ac:dyDescent="0.35">
      <c r="A60">
        <v>56</v>
      </c>
      <c r="B60" s="35" t="s">
        <v>93</v>
      </c>
      <c r="C60" s="35" t="s">
        <v>272</v>
      </c>
      <c r="D60">
        <v>58</v>
      </c>
      <c r="E60">
        <v>2.7128021372800002</v>
      </c>
      <c r="F60">
        <v>58</v>
      </c>
      <c r="G60">
        <v>58</v>
      </c>
      <c r="H60" s="35" t="s">
        <v>180</v>
      </c>
      <c r="I60">
        <v>3</v>
      </c>
      <c r="J60">
        <v>36.214407815900003</v>
      </c>
      <c r="K60">
        <v>-121.81446426799999</v>
      </c>
      <c r="L60">
        <v>-89.909889221200004</v>
      </c>
      <c r="M60">
        <v>-214.57000732399999</v>
      </c>
      <c r="N60">
        <v>-35.529998779300001</v>
      </c>
      <c r="O60">
        <v>0</v>
      </c>
      <c r="P60">
        <v>-83.781341552699999</v>
      </c>
      <c r="Q60" s="35" t="s">
        <v>22</v>
      </c>
      <c r="R60">
        <v>2.7128020537799999</v>
      </c>
      <c r="S60" s="35" t="s">
        <v>225</v>
      </c>
    </row>
    <row r="61" spans="1:19" x14ac:dyDescent="0.35">
      <c r="A61">
        <v>57</v>
      </c>
      <c r="B61" s="35" t="s">
        <v>94</v>
      </c>
      <c r="C61" s="35" t="s">
        <v>273</v>
      </c>
      <c r="D61">
        <v>59</v>
      </c>
      <c r="E61">
        <v>5.0591135836800003</v>
      </c>
      <c r="F61">
        <v>59</v>
      </c>
      <c r="G61">
        <v>59</v>
      </c>
      <c r="H61" s="35" t="s">
        <v>180</v>
      </c>
      <c r="I61">
        <v>4</v>
      </c>
      <c r="J61">
        <v>37.811034861499998</v>
      </c>
      <c r="K61">
        <v>-122.50881869200001</v>
      </c>
      <c r="L61">
        <v>-31.4786338806</v>
      </c>
      <c r="M61">
        <v>-109.040000916</v>
      </c>
      <c r="N61">
        <v>-1.76999998093</v>
      </c>
      <c r="O61">
        <v>0</v>
      </c>
      <c r="P61">
        <v>-28.233009338399999</v>
      </c>
      <c r="Q61" s="35" t="s">
        <v>56</v>
      </c>
      <c r="R61">
        <v>5.0591135820100002</v>
      </c>
      <c r="S61" s="35" t="s">
        <v>219</v>
      </c>
    </row>
    <row r="62" spans="1:19" x14ac:dyDescent="0.35">
      <c r="A62">
        <v>58</v>
      </c>
      <c r="B62" s="35" t="s">
        <v>95</v>
      </c>
      <c r="C62" s="35" t="s">
        <v>274</v>
      </c>
      <c r="D62">
        <v>60</v>
      </c>
      <c r="E62">
        <v>1.13942849028</v>
      </c>
      <c r="F62">
        <v>60</v>
      </c>
      <c r="G62">
        <v>60</v>
      </c>
      <c r="H62" s="35" t="s">
        <v>180</v>
      </c>
      <c r="I62">
        <v>3</v>
      </c>
      <c r="J62">
        <v>35.943354890999998</v>
      </c>
      <c r="K62">
        <v>-121.493026442</v>
      </c>
      <c r="L62">
        <v>-36.197967529300001</v>
      </c>
      <c r="M62">
        <v>-85</v>
      </c>
      <c r="N62">
        <v>-8.1300001144399996</v>
      </c>
      <c r="O62">
        <v>0</v>
      </c>
      <c r="P62">
        <v>-34.546100616499999</v>
      </c>
      <c r="Q62" s="35" t="s">
        <v>22</v>
      </c>
      <c r="R62">
        <v>1.1394284857500001</v>
      </c>
      <c r="S62" s="35" t="s">
        <v>225</v>
      </c>
    </row>
    <row r="63" spans="1:19" x14ac:dyDescent="0.35">
      <c r="A63">
        <v>59</v>
      </c>
      <c r="B63" s="35" t="s">
        <v>96</v>
      </c>
      <c r="C63" s="35" t="s">
        <v>275</v>
      </c>
      <c r="D63">
        <v>61</v>
      </c>
      <c r="E63">
        <v>0.97065179724100004</v>
      </c>
      <c r="F63">
        <v>61</v>
      </c>
      <c r="G63">
        <v>61</v>
      </c>
      <c r="H63" s="35" t="s">
        <v>180</v>
      </c>
      <c r="I63">
        <v>4</v>
      </c>
      <c r="J63">
        <v>37.684484365000003</v>
      </c>
      <c r="K63">
        <v>-122.50963107</v>
      </c>
      <c r="L63">
        <v>-10.053664207500001</v>
      </c>
      <c r="M63">
        <v>-20.8199996948</v>
      </c>
      <c r="N63">
        <v>-3.8399999141699999</v>
      </c>
      <c r="O63">
        <v>0</v>
      </c>
      <c r="P63">
        <v>-9.8839282989499999</v>
      </c>
      <c r="Q63" s="35" t="s">
        <v>16</v>
      </c>
      <c r="R63">
        <v>0.97065179782199995</v>
      </c>
      <c r="S63" s="35" t="s">
        <v>242</v>
      </c>
    </row>
    <row r="64" spans="1:19" x14ac:dyDescent="0.35">
      <c r="A64">
        <v>60</v>
      </c>
      <c r="B64" s="35" t="s">
        <v>97</v>
      </c>
      <c r="C64" s="35" t="s">
        <v>276</v>
      </c>
      <c r="D64">
        <v>62</v>
      </c>
      <c r="E64">
        <v>7.1874630166399998</v>
      </c>
      <c r="F64">
        <v>62</v>
      </c>
      <c r="G64">
        <v>62</v>
      </c>
      <c r="H64" s="35" t="s">
        <v>228</v>
      </c>
      <c r="I64">
        <v>6</v>
      </c>
      <c r="J64">
        <v>41.093444498700002</v>
      </c>
      <c r="K64">
        <v>-124.169539579</v>
      </c>
      <c r="L64">
        <v>-18.462848663300001</v>
      </c>
      <c r="M64">
        <v>-37.450000762899997</v>
      </c>
      <c r="N64">
        <v>-1.1299999952299999</v>
      </c>
      <c r="O64">
        <v>0</v>
      </c>
      <c r="P64">
        <v>-10.3549880981</v>
      </c>
      <c r="Q64" s="35" t="s">
        <v>24</v>
      </c>
      <c r="R64">
        <v>7.1874630166399998</v>
      </c>
      <c r="S64" s="35" t="s">
        <v>240</v>
      </c>
    </row>
    <row r="65" spans="1:19" x14ac:dyDescent="0.35">
      <c r="A65">
        <v>61</v>
      </c>
      <c r="B65" s="35" t="s">
        <v>98</v>
      </c>
      <c r="C65" s="35" t="s">
        <v>99</v>
      </c>
      <c r="D65">
        <v>63</v>
      </c>
      <c r="E65">
        <v>40.148821525999999</v>
      </c>
      <c r="F65">
        <v>63</v>
      </c>
      <c r="G65">
        <v>137</v>
      </c>
      <c r="H65" s="35" t="s">
        <v>180</v>
      </c>
      <c r="I65">
        <v>3</v>
      </c>
      <c r="J65">
        <v>35.1641541706</v>
      </c>
      <c r="K65">
        <v>-120.81971911399999</v>
      </c>
      <c r="L65">
        <v>-34.886711120599998</v>
      </c>
      <c r="M65">
        <v>-88.650001525899995</v>
      </c>
      <c r="N65">
        <v>1.21000003815</v>
      </c>
      <c r="O65">
        <v>0</v>
      </c>
      <c r="P65">
        <v>-36.108673095699999</v>
      </c>
      <c r="Q65" s="35" t="s">
        <v>37</v>
      </c>
      <c r="R65">
        <v>40.1488210606</v>
      </c>
      <c r="S65" s="35" t="s">
        <v>277</v>
      </c>
    </row>
    <row r="66" spans="1:19" x14ac:dyDescent="0.35">
      <c r="A66">
        <v>62</v>
      </c>
      <c r="B66" s="35" t="s">
        <v>101</v>
      </c>
      <c r="C66" s="35" t="s">
        <v>278</v>
      </c>
      <c r="D66">
        <v>64</v>
      </c>
      <c r="E66">
        <v>7.7408393919699998</v>
      </c>
      <c r="F66">
        <v>64</v>
      </c>
      <c r="G66">
        <v>64</v>
      </c>
      <c r="H66" s="35" t="s">
        <v>180</v>
      </c>
      <c r="I66">
        <v>4</v>
      </c>
      <c r="J66">
        <v>37.250136289099999</v>
      </c>
      <c r="K66">
        <v>-122.428710989</v>
      </c>
      <c r="L66">
        <v>-19.0216503143</v>
      </c>
      <c r="M66">
        <v>-34.959999084499998</v>
      </c>
      <c r="N66">
        <v>-1.69000005722</v>
      </c>
      <c r="O66">
        <v>0</v>
      </c>
      <c r="P66">
        <v>-20.222457885699999</v>
      </c>
      <c r="Q66" s="35" t="s">
        <v>16</v>
      </c>
      <c r="R66">
        <v>7.7408393904599997</v>
      </c>
      <c r="S66" s="35" t="s">
        <v>217</v>
      </c>
    </row>
    <row r="67" spans="1:19" x14ac:dyDescent="0.35">
      <c r="A67">
        <v>63</v>
      </c>
      <c r="B67" s="35" t="s">
        <v>102</v>
      </c>
      <c r="C67" s="35" t="s">
        <v>279</v>
      </c>
      <c r="D67">
        <v>65</v>
      </c>
      <c r="E67">
        <v>1.03066591068</v>
      </c>
      <c r="F67">
        <v>65</v>
      </c>
      <c r="G67">
        <v>65</v>
      </c>
      <c r="H67" s="35" t="s">
        <v>180</v>
      </c>
      <c r="I67">
        <v>3</v>
      </c>
      <c r="J67">
        <v>36.219535444400002</v>
      </c>
      <c r="K67">
        <v>-121.776323875</v>
      </c>
      <c r="L67">
        <v>-12.945343017600001</v>
      </c>
      <c r="M67">
        <v>-35.069999694800003</v>
      </c>
      <c r="N67">
        <v>-2.8499999046300002</v>
      </c>
      <c r="O67">
        <v>0</v>
      </c>
      <c r="P67">
        <v>-9.2822580337500007</v>
      </c>
      <c r="Q67" s="35" t="s">
        <v>22</v>
      </c>
      <c r="R67">
        <v>1.0306658959399999</v>
      </c>
      <c r="S67" s="35" t="s">
        <v>225</v>
      </c>
    </row>
    <row r="68" spans="1:19" x14ac:dyDescent="0.35">
      <c r="A68">
        <v>64</v>
      </c>
      <c r="B68" s="35" t="s">
        <v>103</v>
      </c>
      <c r="C68" s="35" t="s">
        <v>280</v>
      </c>
      <c r="D68">
        <v>66</v>
      </c>
      <c r="E68">
        <v>22.3306692359</v>
      </c>
      <c r="F68">
        <v>66</v>
      </c>
      <c r="G68">
        <v>66</v>
      </c>
      <c r="H68" s="35" t="s">
        <v>180</v>
      </c>
      <c r="I68">
        <v>3</v>
      </c>
      <c r="J68">
        <v>35.690005614199997</v>
      </c>
      <c r="K68">
        <v>-121.333574429</v>
      </c>
      <c r="L68">
        <v>-38.196857452400003</v>
      </c>
      <c r="M68">
        <v>-87.669998168899994</v>
      </c>
      <c r="N68">
        <v>1.1699999570799999</v>
      </c>
      <c r="O68">
        <v>0</v>
      </c>
      <c r="P68">
        <v>-39.278831481899999</v>
      </c>
      <c r="Q68" s="35" t="s">
        <v>37</v>
      </c>
      <c r="R68">
        <v>22.330669026700001</v>
      </c>
      <c r="S68" s="35" t="s">
        <v>231</v>
      </c>
    </row>
    <row r="69" spans="1:19" x14ac:dyDescent="0.35">
      <c r="A69">
        <v>65</v>
      </c>
      <c r="B69" s="35" t="s">
        <v>104</v>
      </c>
      <c r="C69" s="35" t="s">
        <v>281</v>
      </c>
      <c r="D69">
        <v>67</v>
      </c>
      <c r="E69">
        <v>5.2211085629599996</v>
      </c>
      <c r="F69">
        <v>67</v>
      </c>
      <c r="G69">
        <v>67</v>
      </c>
      <c r="H69" s="35" t="s">
        <v>180</v>
      </c>
      <c r="I69">
        <v>4</v>
      </c>
      <c r="J69">
        <v>38.159435341200002</v>
      </c>
      <c r="K69">
        <v>-122.97203849</v>
      </c>
      <c r="L69">
        <v>-28.597244262699999</v>
      </c>
      <c r="M69">
        <v>-42.200000762899997</v>
      </c>
      <c r="N69">
        <v>-3.28999996185</v>
      </c>
      <c r="O69">
        <v>0</v>
      </c>
      <c r="P69">
        <v>-30.982650756799998</v>
      </c>
      <c r="Q69" s="35" t="s">
        <v>18</v>
      </c>
      <c r="R69">
        <v>5.2211085629499996</v>
      </c>
      <c r="S69" s="35" t="s">
        <v>219</v>
      </c>
    </row>
    <row r="70" spans="1:19" x14ac:dyDescent="0.35">
      <c r="A70">
        <v>66</v>
      </c>
      <c r="B70" s="35" t="s">
        <v>105</v>
      </c>
      <c r="C70" s="35" t="s">
        <v>282</v>
      </c>
      <c r="D70">
        <v>68</v>
      </c>
      <c r="E70">
        <v>4.7527178409399999</v>
      </c>
      <c r="F70">
        <v>68</v>
      </c>
      <c r="G70">
        <v>138</v>
      </c>
      <c r="H70" s="35" t="s">
        <v>180</v>
      </c>
      <c r="I70">
        <v>4</v>
      </c>
      <c r="J70">
        <v>38.180580774100001</v>
      </c>
      <c r="K70">
        <v>-123.003883758</v>
      </c>
      <c r="L70">
        <v>-53.485801696800003</v>
      </c>
      <c r="M70">
        <v>-71.330001831100006</v>
      </c>
      <c r="N70">
        <v>-40.3899993896</v>
      </c>
      <c r="O70">
        <v>0</v>
      </c>
      <c r="P70">
        <v>-55.191848754900001</v>
      </c>
      <c r="Q70" s="35" t="s">
        <v>18</v>
      </c>
      <c r="R70">
        <v>4.7527178337000002</v>
      </c>
      <c r="S70" s="35" t="s">
        <v>219</v>
      </c>
    </row>
    <row r="71" spans="1:19" x14ac:dyDescent="0.35">
      <c r="A71">
        <v>67</v>
      </c>
      <c r="B71" s="35" t="s">
        <v>107</v>
      </c>
      <c r="C71" s="35" t="s">
        <v>247</v>
      </c>
      <c r="D71">
        <v>69</v>
      </c>
      <c r="E71">
        <v>4.9543194594099997</v>
      </c>
      <c r="F71">
        <v>69</v>
      </c>
      <c r="G71">
        <v>133</v>
      </c>
      <c r="H71" s="35" t="s">
        <v>180</v>
      </c>
      <c r="I71">
        <v>4</v>
      </c>
      <c r="J71">
        <v>37.182508791300002</v>
      </c>
      <c r="K71">
        <v>-122.392944757</v>
      </c>
      <c r="L71">
        <v>-14.6312351227</v>
      </c>
      <c r="M71">
        <v>-42.669998168900001</v>
      </c>
      <c r="N71">
        <v>-2.0599999427800002</v>
      </c>
      <c r="O71">
        <v>0</v>
      </c>
      <c r="P71">
        <v>-16.061191558800001</v>
      </c>
      <c r="Q71" s="35" t="s">
        <v>16</v>
      </c>
      <c r="R71">
        <v>2.19162847022</v>
      </c>
      <c r="S71" s="35" t="s">
        <v>217</v>
      </c>
    </row>
    <row r="72" spans="1:19" x14ac:dyDescent="0.35">
      <c r="A72">
        <v>68</v>
      </c>
      <c r="B72" s="35" t="s">
        <v>108</v>
      </c>
      <c r="C72" s="35" t="s">
        <v>283</v>
      </c>
      <c r="D72">
        <v>70</v>
      </c>
      <c r="E72">
        <v>4.5653756460399997</v>
      </c>
      <c r="F72">
        <v>70</v>
      </c>
      <c r="G72">
        <v>70</v>
      </c>
      <c r="H72" s="35" t="s">
        <v>180</v>
      </c>
      <c r="I72">
        <v>3</v>
      </c>
      <c r="J72">
        <v>35.153419596200003</v>
      </c>
      <c r="K72">
        <v>-120.70444396400001</v>
      </c>
      <c r="L72">
        <v>-14.4605665207</v>
      </c>
      <c r="M72">
        <v>-33.669998168900001</v>
      </c>
      <c r="N72">
        <v>-2.07999992371</v>
      </c>
      <c r="O72">
        <v>0</v>
      </c>
      <c r="P72">
        <v>-15.582560539199999</v>
      </c>
      <c r="Q72" s="35" t="s">
        <v>37</v>
      </c>
      <c r="R72">
        <v>4.5653755607999997</v>
      </c>
      <c r="S72" s="35" t="s">
        <v>277</v>
      </c>
    </row>
    <row r="73" spans="1:19" x14ac:dyDescent="0.35">
      <c r="A73">
        <v>69</v>
      </c>
      <c r="B73" s="35" t="s">
        <v>109</v>
      </c>
      <c r="C73" s="35" t="s">
        <v>284</v>
      </c>
      <c r="D73">
        <v>71</v>
      </c>
      <c r="E73">
        <v>1.8874605612499999</v>
      </c>
      <c r="F73">
        <v>71</v>
      </c>
      <c r="G73">
        <v>71</v>
      </c>
      <c r="H73" s="35" t="s">
        <v>180</v>
      </c>
      <c r="I73">
        <v>3</v>
      </c>
      <c r="J73">
        <v>35.906716777600003</v>
      </c>
      <c r="K73">
        <v>-121.487363888</v>
      </c>
      <c r="L73">
        <v>-38.786685943599998</v>
      </c>
      <c r="M73">
        <v>-84.989997863799999</v>
      </c>
      <c r="N73">
        <v>-8.5</v>
      </c>
      <c r="O73">
        <v>0</v>
      </c>
      <c r="P73">
        <v>-39.362869262700002</v>
      </c>
      <c r="Q73" s="35" t="s">
        <v>22</v>
      </c>
      <c r="R73">
        <v>1.8874605390100001</v>
      </c>
      <c r="S73" s="35" t="s">
        <v>225</v>
      </c>
    </row>
    <row r="74" spans="1:19" x14ac:dyDescent="0.35">
      <c r="A74">
        <v>70</v>
      </c>
      <c r="B74" s="35" t="s">
        <v>110</v>
      </c>
      <c r="C74" s="35" t="s">
        <v>285</v>
      </c>
      <c r="D74">
        <v>72</v>
      </c>
      <c r="E74">
        <v>0.93053248654999998</v>
      </c>
      <c r="F74">
        <v>72</v>
      </c>
      <c r="G74">
        <v>72</v>
      </c>
      <c r="H74" s="35" t="s">
        <v>180</v>
      </c>
      <c r="I74">
        <v>3</v>
      </c>
      <c r="J74">
        <v>36.952729210199998</v>
      </c>
      <c r="K74">
        <v>-121.960288409</v>
      </c>
      <c r="L74">
        <v>-11.889695167499999</v>
      </c>
      <c r="M74">
        <v>-23.313899993900002</v>
      </c>
      <c r="N74">
        <v>-3.16610002518</v>
      </c>
      <c r="O74">
        <v>0</v>
      </c>
      <c r="P74">
        <v>-14.513043403599999</v>
      </c>
      <c r="Q74" s="35" t="s">
        <v>49</v>
      </c>
      <c r="R74">
        <v>0.93053247471800005</v>
      </c>
      <c r="S74" s="35" t="s">
        <v>217</v>
      </c>
    </row>
    <row r="75" spans="1:19" x14ac:dyDescent="0.35">
      <c r="A75">
        <v>71</v>
      </c>
      <c r="B75" s="35" t="s">
        <v>111</v>
      </c>
      <c r="C75" s="35" t="s">
        <v>286</v>
      </c>
      <c r="D75">
        <v>73</v>
      </c>
      <c r="E75">
        <v>35.027139498899999</v>
      </c>
      <c r="F75">
        <v>73</v>
      </c>
      <c r="G75">
        <v>73</v>
      </c>
      <c r="H75" s="35" t="s">
        <v>180</v>
      </c>
      <c r="I75">
        <v>5</v>
      </c>
      <c r="J75">
        <v>38.885919616800003</v>
      </c>
      <c r="K75">
        <v>-123.69662677700001</v>
      </c>
      <c r="L75">
        <v>-30.270273208599999</v>
      </c>
      <c r="M75">
        <v>-72.349998474100005</v>
      </c>
      <c r="N75">
        <v>0.25999999046299999</v>
      </c>
      <c r="O75">
        <v>0</v>
      </c>
      <c r="P75">
        <v>-32.313003539999997</v>
      </c>
      <c r="Q75" s="35" t="s">
        <v>14</v>
      </c>
      <c r="R75">
        <v>35.027139479799999</v>
      </c>
      <c r="S75" s="35" t="s">
        <v>246</v>
      </c>
    </row>
    <row r="76" spans="1:19" x14ac:dyDescent="0.35">
      <c r="A76">
        <v>72</v>
      </c>
      <c r="B76" s="35" t="s">
        <v>112</v>
      </c>
      <c r="C76" s="35" t="s">
        <v>287</v>
      </c>
      <c r="D76">
        <v>74</v>
      </c>
      <c r="E76">
        <v>1.85489734055</v>
      </c>
      <c r="F76">
        <v>74</v>
      </c>
      <c r="G76">
        <v>74</v>
      </c>
      <c r="H76" s="35" t="s">
        <v>180</v>
      </c>
      <c r="I76">
        <v>2</v>
      </c>
      <c r="J76">
        <v>34.580042156099999</v>
      </c>
      <c r="K76">
        <v>-120.630915413</v>
      </c>
      <c r="L76">
        <v>-13.789258003200001</v>
      </c>
      <c r="M76">
        <v>-80.239997863799999</v>
      </c>
      <c r="N76">
        <v>1.0800000429200001</v>
      </c>
      <c r="O76">
        <v>0</v>
      </c>
      <c r="P76">
        <v>-15.612500190700001</v>
      </c>
      <c r="Q76" s="35" t="s">
        <v>74</v>
      </c>
      <c r="R76">
        <v>1.8548973173300001</v>
      </c>
      <c r="S76" s="35" t="s">
        <v>258</v>
      </c>
    </row>
    <row r="77" spans="1:19" x14ac:dyDescent="0.35">
      <c r="A77">
        <v>73</v>
      </c>
      <c r="B77" s="35" t="s">
        <v>113</v>
      </c>
      <c r="C77" s="35" t="s">
        <v>288</v>
      </c>
      <c r="D77">
        <v>75</v>
      </c>
      <c r="E77">
        <v>24.239483022799998</v>
      </c>
      <c r="F77">
        <v>75</v>
      </c>
      <c r="G77">
        <v>140</v>
      </c>
      <c r="H77" s="35" t="s">
        <v>180</v>
      </c>
      <c r="I77">
        <v>3</v>
      </c>
      <c r="J77">
        <v>35.282861588899998</v>
      </c>
      <c r="K77">
        <v>-120.911128452</v>
      </c>
      <c r="L77">
        <v>-37.709178924600003</v>
      </c>
      <c r="M77">
        <v>-91.059997558600003</v>
      </c>
      <c r="N77">
        <v>0.829999983311</v>
      </c>
      <c r="O77">
        <v>0</v>
      </c>
      <c r="P77">
        <v>-39.059585571299998</v>
      </c>
      <c r="Q77" s="35" t="s">
        <v>37</v>
      </c>
      <c r="R77">
        <v>24.239482975800001</v>
      </c>
      <c r="S77" s="35" t="s">
        <v>277</v>
      </c>
    </row>
    <row r="78" spans="1:19" x14ac:dyDescent="0.35">
      <c r="A78">
        <v>74</v>
      </c>
      <c r="B78" s="35" t="s">
        <v>115</v>
      </c>
      <c r="C78" s="35" t="s">
        <v>289</v>
      </c>
      <c r="D78">
        <v>76</v>
      </c>
      <c r="E78">
        <v>5.5724337429400004</v>
      </c>
      <c r="F78">
        <v>76</v>
      </c>
      <c r="G78">
        <v>76</v>
      </c>
      <c r="H78" s="35" t="s">
        <v>180</v>
      </c>
      <c r="I78">
        <v>2</v>
      </c>
      <c r="J78">
        <v>34.446524235200002</v>
      </c>
      <c r="K78">
        <v>-120.48000044600001</v>
      </c>
      <c r="L78">
        <v>-43.176139831500002</v>
      </c>
      <c r="M78">
        <v>-88.199996948199995</v>
      </c>
      <c r="N78">
        <v>-4.57999992371</v>
      </c>
      <c r="O78">
        <v>0</v>
      </c>
      <c r="P78">
        <v>-45.277534484900002</v>
      </c>
      <c r="Q78" s="35" t="s">
        <v>74</v>
      </c>
      <c r="R78">
        <v>5.5724337092400003</v>
      </c>
      <c r="S78" s="35" t="s">
        <v>258</v>
      </c>
    </row>
    <row r="79" spans="1:19" x14ac:dyDescent="0.35">
      <c r="A79">
        <v>75</v>
      </c>
      <c r="B79" s="35" t="s">
        <v>116</v>
      </c>
      <c r="C79" s="35" t="s">
        <v>20</v>
      </c>
      <c r="D79">
        <v>77</v>
      </c>
      <c r="E79">
        <v>8.5001501022399992</v>
      </c>
      <c r="F79">
        <v>77</v>
      </c>
      <c r="G79">
        <v>134</v>
      </c>
      <c r="H79" s="35" t="s">
        <v>180</v>
      </c>
      <c r="I79">
        <v>3</v>
      </c>
      <c r="J79">
        <v>36.608801731900002</v>
      </c>
      <c r="K79">
        <v>-121.97845236000001</v>
      </c>
      <c r="L79">
        <v>-26.282764434800001</v>
      </c>
      <c r="M79">
        <v>-55.1100006104</v>
      </c>
      <c r="N79">
        <v>-2.2799999713900001</v>
      </c>
      <c r="O79">
        <v>2</v>
      </c>
      <c r="P79">
        <v>-39.844043731699998</v>
      </c>
      <c r="Q79" s="35" t="s">
        <v>22</v>
      </c>
      <c r="R79">
        <v>5.0464524751699997</v>
      </c>
      <c r="S79" s="35" t="s">
        <v>220</v>
      </c>
    </row>
    <row r="80" spans="1:19" x14ac:dyDescent="0.35">
      <c r="A80">
        <v>76</v>
      </c>
      <c r="B80" s="35" t="s">
        <v>117</v>
      </c>
      <c r="C80" s="35" t="s">
        <v>290</v>
      </c>
      <c r="D80">
        <v>78</v>
      </c>
      <c r="E80">
        <v>4.6110300431700004</v>
      </c>
      <c r="F80">
        <v>78</v>
      </c>
      <c r="G80">
        <v>78</v>
      </c>
      <c r="H80" s="35" t="s">
        <v>180</v>
      </c>
      <c r="I80">
        <v>3</v>
      </c>
      <c r="J80">
        <v>36.517920179500003</v>
      </c>
      <c r="K80">
        <v>-121.95811494</v>
      </c>
      <c r="L80">
        <v>-51.149147033699997</v>
      </c>
      <c r="M80">
        <v>-177.44999694800001</v>
      </c>
      <c r="N80">
        <v>-1.1399999856900001</v>
      </c>
      <c r="O80">
        <v>0</v>
      </c>
      <c r="P80">
        <v>-53.3357543945</v>
      </c>
      <c r="Q80" s="35" t="s">
        <v>22</v>
      </c>
      <c r="R80">
        <v>4.6110300403700002</v>
      </c>
      <c r="S80" s="35" t="s">
        <v>220</v>
      </c>
    </row>
    <row r="81" spans="1:19" x14ac:dyDescent="0.35">
      <c r="A81">
        <v>77</v>
      </c>
      <c r="B81" s="35" t="s">
        <v>118</v>
      </c>
      <c r="C81" s="35" t="s">
        <v>20</v>
      </c>
      <c r="D81">
        <v>79</v>
      </c>
      <c r="E81">
        <v>5.2437123984599996</v>
      </c>
      <c r="F81">
        <v>79</v>
      </c>
      <c r="G81">
        <v>134</v>
      </c>
      <c r="H81" s="35" t="s">
        <v>180</v>
      </c>
      <c r="I81">
        <v>3</v>
      </c>
      <c r="J81">
        <v>36.637760761300001</v>
      </c>
      <c r="K81">
        <v>-121.93702128</v>
      </c>
      <c r="L81">
        <v>-29.758069992100001</v>
      </c>
      <c r="M81">
        <v>-73.400001525899995</v>
      </c>
      <c r="N81">
        <v>-1.8600000143099999</v>
      </c>
      <c r="O81">
        <v>0</v>
      </c>
      <c r="P81">
        <v>-31.571653366100001</v>
      </c>
      <c r="Q81" s="35" t="s">
        <v>22</v>
      </c>
      <c r="R81">
        <v>5.0464524751699997</v>
      </c>
      <c r="S81" s="35" t="s">
        <v>220</v>
      </c>
    </row>
    <row r="82" spans="1:19" x14ac:dyDescent="0.35">
      <c r="A82">
        <v>78</v>
      </c>
      <c r="B82" s="35" t="s">
        <v>119</v>
      </c>
      <c r="C82" s="35" t="s">
        <v>120</v>
      </c>
      <c r="D82">
        <v>80</v>
      </c>
      <c r="E82">
        <v>2.07845195758</v>
      </c>
      <c r="F82">
        <v>80</v>
      </c>
      <c r="G82">
        <v>141</v>
      </c>
      <c r="H82" s="35" t="s">
        <v>180</v>
      </c>
      <c r="I82">
        <v>4</v>
      </c>
      <c r="J82">
        <v>37.987701487099997</v>
      </c>
      <c r="K82">
        <v>-122.983771785</v>
      </c>
      <c r="L82">
        <v>-18.036811828600001</v>
      </c>
      <c r="M82">
        <v>-58.340000152599998</v>
      </c>
      <c r="N82">
        <v>-0.88999998569500005</v>
      </c>
      <c r="O82">
        <v>0</v>
      </c>
      <c r="P82">
        <v>-21.9808425903</v>
      </c>
      <c r="Q82" s="35" t="s">
        <v>18</v>
      </c>
      <c r="R82">
        <v>2.0784519544700002</v>
      </c>
      <c r="S82" s="35" t="s">
        <v>219</v>
      </c>
    </row>
    <row r="83" spans="1:19" x14ac:dyDescent="0.35">
      <c r="A83">
        <v>79</v>
      </c>
      <c r="B83" s="35" t="s">
        <v>121</v>
      </c>
      <c r="C83" s="35" t="s">
        <v>120</v>
      </c>
      <c r="D83">
        <v>81</v>
      </c>
      <c r="E83">
        <v>0.40560399649000001</v>
      </c>
      <c r="F83">
        <v>81</v>
      </c>
      <c r="G83">
        <v>141</v>
      </c>
      <c r="H83" s="35" t="s">
        <v>180</v>
      </c>
      <c r="I83">
        <v>4</v>
      </c>
      <c r="J83">
        <v>38.0028944771</v>
      </c>
      <c r="K83">
        <v>-123.03775005200001</v>
      </c>
      <c r="L83">
        <v>-36.073059082</v>
      </c>
      <c r="M83">
        <v>-42.290000915500002</v>
      </c>
      <c r="N83">
        <v>-21.459999084500001</v>
      </c>
      <c r="O83">
        <v>0</v>
      </c>
      <c r="P83">
        <v>-38.0833320618</v>
      </c>
      <c r="Q83" s="35" t="s">
        <v>18</v>
      </c>
      <c r="R83">
        <v>2.0784519544700002</v>
      </c>
      <c r="S83" s="35" t="s">
        <v>219</v>
      </c>
    </row>
    <row r="84" spans="1:19" x14ac:dyDescent="0.35">
      <c r="A84">
        <v>80</v>
      </c>
      <c r="B84" s="35" t="s">
        <v>122</v>
      </c>
      <c r="C84" s="35" t="s">
        <v>291</v>
      </c>
      <c r="D84">
        <v>82</v>
      </c>
      <c r="E84">
        <v>9.2007588846699999</v>
      </c>
      <c r="F84">
        <v>82</v>
      </c>
      <c r="G84">
        <v>82</v>
      </c>
      <c r="H84" s="35" t="s">
        <v>180</v>
      </c>
      <c r="I84">
        <v>4</v>
      </c>
      <c r="J84">
        <v>38.099691084600003</v>
      </c>
      <c r="K84">
        <v>-123.021236082</v>
      </c>
      <c r="L84">
        <v>-56.857406616200002</v>
      </c>
      <c r="M84">
        <v>-68.150001525899995</v>
      </c>
      <c r="N84">
        <v>-38.930000305199997</v>
      </c>
      <c r="O84">
        <v>0</v>
      </c>
      <c r="P84">
        <v>-57.969299316399997</v>
      </c>
      <c r="Q84" s="35" t="s">
        <v>18</v>
      </c>
      <c r="R84">
        <v>9.2007588644199991</v>
      </c>
      <c r="S84" s="35" t="s">
        <v>219</v>
      </c>
    </row>
    <row r="85" spans="1:19" x14ac:dyDescent="0.35">
      <c r="A85">
        <v>81</v>
      </c>
      <c r="B85" s="35" t="s">
        <v>123</v>
      </c>
      <c r="C85" s="35" t="s">
        <v>120</v>
      </c>
      <c r="D85">
        <v>83</v>
      </c>
      <c r="E85">
        <v>0.82851617251700005</v>
      </c>
      <c r="F85">
        <v>83</v>
      </c>
      <c r="G85">
        <v>141</v>
      </c>
      <c r="H85" s="35" t="s">
        <v>180</v>
      </c>
      <c r="I85">
        <v>4</v>
      </c>
      <c r="J85">
        <v>38.018967044199997</v>
      </c>
      <c r="K85">
        <v>-123.056157689</v>
      </c>
      <c r="L85">
        <v>-52.810535430900003</v>
      </c>
      <c r="M85">
        <v>-59.209999084499998</v>
      </c>
      <c r="N85">
        <v>-45.6300010681</v>
      </c>
      <c r="O85">
        <v>0</v>
      </c>
      <c r="P85">
        <v>-53.191917419399999</v>
      </c>
      <c r="Q85" s="35" t="s">
        <v>18</v>
      </c>
      <c r="R85">
        <v>2.0784519544700002</v>
      </c>
      <c r="S85" s="35" t="s">
        <v>219</v>
      </c>
    </row>
    <row r="86" spans="1:19" x14ac:dyDescent="0.35">
      <c r="A86">
        <v>82</v>
      </c>
      <c r="B86" s="35" t="s">
        <v>124</v>
      </c>
      <c r="C86" s="35" t="s">
        <v>292</v>
      </c>
      <c r="D86">
        <v>84</v>
      </c>
      <c r="E86">
        <v>6.8714289450599999</v>
      </c>
      <c r="F86">
        <v>84</v>
      </c>
      <c r="G86">
        <v>84</v>
      </c>
      <c r="H86" s="35" t="s">
        <v>180</v>
      </c>
      <c r="I86">
        <v>2</v>
      </c>
      <c r="J86">
        <v>34.924746283899999</v>
      </c>
      <c r="K86">
        <v>-120.689156162</v>
      </c>
      <c r="L86">
        <v>-23.927171707199999</v>
      </c>
      <c r="M86">
        <v>-45.200000762899997</v>
      </c>
      <c r="N86">
        <v>1.7999999523200001</v>
      </c>
      <c r="O86">
        <v>0</v>
      </c>
      <c r="P86">
        <v>-25.111904144299999</v>
      </c>
      <c r="Q86" s="35" t="s">
        <v>74</v>
      </c>
      <c r="R86">
        <v>6.8714288887299997</v>
      </c>
      <c r="S86" s="35" t="s">
        <v>293</v>
      </c>
    </row>
    <row r="87" spans="1:19" x14ac:dyDescent="0.35">
      <c r="A87">
        <v>83</v>
      </c>
      <c r="B87" s="35" t="s">
        <v>125</v>
      </c>
      <c r="C87" s="35" t="s">
        <v>294</v>
      </c>
      <c r="D87">
        <v>85</v>
      </c>
      <c r="E87">
        <v>0.74969297481499997</v>
      </c>
      <c r="F87">
        <v>85</v>
      </c>
      <c r="G87">
        <v>85</v>
      </c>
      <c r="H87" s="35" t="s">
        <v>180</v>
      </c>
      <c r="I87">
        <v>2</v>
      </c>
      <c r="J87">
        <v>34.883045229399997</v>
      </c>
      <c r="K87">
        <v>-120.642458073</v>
      </c>
      <c r="L87">
        <v>-10.472114563</v>
      </c>
      <c r="M87">
        <v>-20.399999618500001</v>
      </c>
      <c r="N87">
        <v>0.20000000298000001</v>
      </c>
      <c r="O87">
        <v>0</v>
      </c>
      <c r="P87">
        <v>-12.489130020099999</v>
      </c>
      <c r="Q87" s="35" t="s">
        <v>74</v>
      </c>
      <c r="R87">
        <v>0.74969296242899996</v>
      </c>
      <c r="S87" s="35" t="s">
        <v>293</v>
      </c>
    </row>
    <row r="88" spans="1:19" x14ac:dyDescent="0.35">
      <c r="A88">
        <v>84</v>
      </c>
      <c r="B88" s="35" t="s">
        <v>126</v>
      </c>
      <c r="C88" s="35" t="s">
        <v>295</v>
      </c>
      <c r="D88">
        <v>86</v>
      </c>
      <c r="E88">
        <v>30.728091676799998</v>
      </c>
      <c r="F88">
        <v>86</v>
      </c>
      <c r="G88">
        <v>86</v>
      </c>
      <c r="H88" s="35" t="s">
        <v>228</v>
      </c>
      <c r="I88">
        <v>6</v>
      </c>
      <c r="J88">
        <v>41.8037168384</v>
      </c>
      <c r="K88">
        <v>-124.313971259</v>
      </c>
      <c r="L88">
        <v>-31.476642608599999</v>
      </c>
      <c r="M88">
        <v>-83.980003356899999</v>
      </c>
      <c r="N88">
        <v>-1.6699999570799999</v>
      </c>
      <c r="O88">
        <v>0</v>
      </c>
      <c r="P88">
        <v>-18.590873718299999</v>
      </c>
      <c r="Q88" s="35" t="s">
        <v>52</v>
      </c>
      <c r="R88">
        <v>30.728091676799998</v>
      </c>
      <c r="S88" s="35" t="s">
        <v>240</v>
      </c>
    </row>
    <row r="89" spans="1:19" x14ac:dyDescent="0.35">
      <c r="A89">
        <v>85</v>
      </c>
      <c r="B89" s="35" t="s">
        <v>127</v>
      </c>
      <c r="C89" s="35" t="s">
        <v>296</v>
      </c>
      <c r="D89">
        <v>87</v>
      </c>
      <c r="E89">
        <v>29.657104322199999</v>
      </c>
      <c r="F89">
        <v>87</v>
      </c>
      <c r="G89">
        <v>87</v>
      </c>
      <c r="H89" s="35" t="s">
        <v>180</v>
      </c>
      <c r="I89">
        <v>3</v>
      </c>
      <c r="J89">
        <v>36.270381116999999</v>
      </c>
      <c r="K89">
        <v>-121.974797022</v>
      </c>
      <c r="L89">
        <v>-95.531265258800005</v>
      </c>
      <c r="M89">
        <v>-100.129997253</v>
      </c>
      <c r="N89">
        <v>-90.410003662099996</v>
      </c>
      <c r="O89">
        <v>1</v>
      </c>
      <c r="P89">
        <v>-72.707389831499995</v>
      </c>
      <c r="Q89" s="35" t="s">
        <v>22</v>
      </c>
      <c r="R89">
        <v>29.657104327300001</v>
      </c>
      <c r="S89" s="35" t="s">
        <v>297</v>
      </c>
    </row>
    <row r="90" spans="1:19" x14ac:dyDescent="0.35">
      <c r="A90">
        <v>86</v>
      </c>
      <c r="B90" s="35" t="s">
        <v>128</v>
      </c>
      <c r="C90" s="35" t="s">
        <v>298</v>
      </c>
      <c r="D90">
        <v>88</v>
      </c>
      <c r="E90">
        <v>0.20819777794300001</v>
      </c>
      <c r="F90">
        <v>88</v>
      </c>
      <c r="G90">
        <v>88</v>
      </c>
      <c r="H90" s="35" t="s">
        <v>180</v>
      </c>
      <c r="I90">
        <v>3</v>
      </c>
      <c r="J90">
        <v>36.694952884499997</v>
      </c>
      <c r="K90">
        <v>-121.94183748899999</v>
      </c>
      <c r="L90">
        <v>0</v>
      </c>
      <c r="M90">
        <v>0</v>
      </c>
      <c r="N90">
        <v>0</v>
      </c>
      <c r="O90">
        <v>1</v>
      </c>
      <c r="P90">
        <v>-96.730766296400006</v>
      </c>
      <c r="Q90" s="35" t="s">
        <v>22</v>
      </c>
      <c r="R90">
        <v>0.208197776512</v>
      </c>
      <c r="S90" s="35" t="s">
        <v>220</v>
      </c>
    </row>
    <row r="91" spans="1:19" x14ac:dyDescent="0.35">
      <c r="A91">
        <v>87</v>
      </c>
      <c r="B91" s="35" t="s">
        <v>129</v>
      </c>
      <c r="C91" s="35" t="s">
        <v>299</v>
      </c>
      <c r="D91">
        <v>89</v>
      </c>
      <c r="E91">
        <v>28.564688346299999</v>
      </c>
      <c r="F91">
        <v>89</v>
      </c>
      <c r="G91">
        <v>89</v>
      </c>
      <c r="H91" s="35" t="s">
        <v>228</v>
      </c>
      <c r="I91">
        <v>6</v>
      </c>
      <c r="J91">
        <v>40.254743845299998</v>
      </c>
      <c r="K91">
        <v>-124.36904677</v>
      </c>
      <c r="L91">
        <v>-43.521553039600001</v>
      </c>
      <c r="M91">
        <v>-84</v>
      </c>
      <c r="N91">
        <v>-3.0299999713900001</v>
      </c>
      <c r="O91">
        <v>0</v>
      </c>
      <c r="P91">
        <v>-44.1768035889</v>
      </c>
      <c r="Q91" s="35" t="s">
        <v>24</v>
      </c>
      <c r="R91">
        <v>28.564688346299999</v>
      </c>
      <c r="S91" s="35" t="s">
        <v>215</v>
      </c>
    </row>
    <row r="92" spans="1:19" x14ac:dyDescent="0.35">
      <c r="A92">
        <v>88</v>
      </c>
      <c r="B92" s="35" t="s">
        <v>130</v>
      </c>
      <c r="C92" s="35" t="s">
        <v>300</v>
      </c>
      <c r="D92">
        <v>90</v>
      </c>
      <c r="E92">
        <v>25.043015001299999</v>
      </c>
      <c r="F92">
        <v>90</v>
      </c>
      <c r="G92">
        <v>90</v>
      </c>
      <c r="H92" s="35" t="s">
        <v>180</v>
      </c>
      <c r="I92">
        <v>2</v>
      </c>
      <c r="J92">
        <v>34.772807010000001</v>
      </c>
      <c r="K92">
        <v>-120.642143209</v>
      </c>
      <c r="L92">
        <v>-21.521615982099998</v>
      </c>
      <c r="M92">
        <v>-39.849998474099998</v>
      </c>
      <c r="N92">
        <v>-2.5299999713900001</v>
      </c>
      <c r="O92">
        <v>0</v>
      </c>
      <c r="P92">
        <v>-22.454988479600001</v>
      </c>
      <c r="Q92" s="35" t="s">
        <v>74</v>
      </c>
      <c r="R92">
        <v>25.043014917099999</v>
      </c>
      <c r="S92" s="35" t="s">
        <v>293</v>
      </c>
    </row>
    <row r="93" spans="1:19" x14ac:dyDescent="0.35">
      <c r="A93">
        <v>89</v>
      </c>
      <c r="B93" s="35" t="s">
        <v>131</v>
      </c>
      <c r="C93" s="35" t="s">
        <v>301</v>
      </c>
      <c r="D93">
        <v>91</v>
      </c>
      <c r="E93">
        <v>3.2329733267499998</v>
      </c>
      <c r="F93">
        <v>91</v>
      </c>
      <c r="G93">
        <v>91</v>
      </c>
      <c r="H93" s="35" t="s">
        <v>228</v>
      </c>
      <c r="I93">
        <v>6</v>
      </c>
      <c r="J93">
        <v>41.985554732399997</v>
      </c>
      <c r="K93">
        <v>-124.22842579100001</v>
      </c>
      <c r="L93">
        <v>-14.5948944092</v>
      </c>
      <c r="M93">
        <v>-25.530000686600001</v>
      </c>
      <c r="N93">
        <v>-2.5699999332400001</v>
      </c>
      <c r="O93">
        <v>0</v>
      </c>
      <c r="P93">
        <v>-15.9701089859</v>
      </c>
      <c r="Q93" s="35" t="s">
        <v>52</v>
      </c>
      <c r="R93">
        <v>3.2329733267499998</v>
      </c>
      <c r="S93" s="35" t="s">
        <v>240</v>
      </c>
    </row>
    <row r="94" spans="1:19" x14ac:dyDescent="0.35">
      <c r="A94">
        <v>90</v>
      </c>
      <c r="B94" s="35" t="s">
        <v>132</v>
      </c>
      <c r="C94" s="35" t="s">
        <v>302</v>
      </c>
      <c r="D94">
        <v>92</v>
      </c>
      <c r="E94">
        <v>21.465125452599999</v>
      </c>
      <c r="F94">
        <v>92</v>
      </c>
      <c r="G94">
        <v>92</v>
      </c>
      <c r="H94" s="35" t="s">
        <v>180</v>
      </c>
      <c r="I94">
        <v>3</v>
      </c>
      <c r="J94">
        <v>35.493410064300001</v>
      </c>
      <c r="K94">
        <v>-121.05582352</v>
      </c>
      <c r="L94">
        <v>-25.456922531099998</v>
      </c>
      <c r="M94">
        <v>-66.709999084499998</v>
      </c>
      <c r="N94">
        <v>-0.44999998807899999</v>
      </c>
      <c r="O94">
        <v>0</v>
      </c>
      <c r="P94">
        <v>-26.746740341199999</v>
      </c>
      <c r="Q94" s="35" t="s">
        <v>37</v>
      </c>
      <c r="R94">
        <v>21.465125294500002</v>
      </c>
      <c r="S94" s="35" t="s">
        <v>231</v>
      </c>
    </row>
    <row r="95" spans="1:19" x14ac:dyDescent="0.35">
      <c r="A95">
        <v>91</v>
      </c>
      <c r="B95" s="35" t="s">
        <v>133</v>
      </c>
      <c r="C95" s="35" t="s">
        <v>303</v>
      </c>
      <c r="D95">
        <v>93</v>
      </c>
      <c r="E95">
        <v>3.0802526722399999</v>
      </c>
      <c r="F95">
        <v>93</v>
      </c>
      <c r="G95">
        <v>93</v>
      </c>
      <c r="H95" s="35" t="s">
        <v>180</v>
      </c>
      <c r="I95">
        <v>3</v>
      </c>
      <c r="J95">
        <v>35.498196627299997</v>
      </c>
      <c r="K95">
        <v>-121.098851014</v>
      </c>
      <c r="L95">
        <v>-66.127700805700002</v>
      </c>
      <c r="M95">
        <v>-85</v>
      </c>
      <c r="N95">
        <v>-46.029998779300001</v>
      </c>
      <c r="O95">
        <v>0</v>
      </c>
      <c r="P95">
        <v>-67.239997863799999</v>
      </c>
      <c r="Q95" s="35" t="s">
        <v>37</v>
      </c>
      <c r="R95">
        <v>3.0802526330700002</v>
      </c>
      <c r="S95" s="35" t="s">
        <v>231</v>
      </c>
    </row>
    <row r="96" spans="1:19" x14ac:dyDescent="0.35">
      <c r="A96">
        <v>92</v>
      </c>
      <c r="B96" s="35" t="s">
        <v>134</v>
      </c>
      <c r="C96" s="35" t="s">
        <v>304</v>
      </c>
      <c r="D96">
        <v>94</v>
      </c>
      <c r="E96">
        <v>1.3469843271299999</v>
      </c>
      <c r="F96">
        <v>94</v>
      </c>
      <c r="G96">
        <v>94</v>
      </c>
      <c r="H96" s="35" t="s">
        <v>180</v>
      </c>
      <c r="I96">
        <v>3</v>
      </c>
      <c r="J96">
        <v>35.742739958000001</v>
      </c>
      <c r="K96">
        <v>-121.32828895999999</v>
      </c>
      <c r="L96">
        <v>-20.238128662099999</v>
      </c>
      <c r="M96">
        <v>-43.490001678500001</v>
      </c>
      <c r="N96">
        <v>-2.25</v>
      </c>
      <c r="O96">
        <v>0</v>
      </c>
      <c r="P96">
        <v>-23.882352828999998</v>
      </c>
      <c r="Q96" s="35" t="s">
        <v>37</v>
      </c>
      <c r="R96">
        <v>1.3469843218499999</v>
      </c>
      <c r="S96" s="35" t="s">
        <v>231</v>
      </c>
    </row>
    <row r="97" spans="1:19" x14ac:dyDescent="0.35">
      <c r="A97">
        <v>93</v>
      </c>
      <c r="B97" s="35" t="s">
        <v>135</v>
      </c>
      <c r="C97" s="35" t="s">
        <v>305</v>
      </c>
      <c r="D97">
        <v>95</v>
      </c>
      <c r="E97">
        <v>7.4311665281400003</v>
      </c>
      <c r="F97">
        <v>95</v>
      </c>
      <c r="G97">
        <v>95</v>
      </c>
      <c r="H97" s="35" t="s">
        <v>228</v>
      </c>
      <c r="I97">
        <v>6</v>
      </c>
      <c r="J97">
        <v>41.341291598399998</v>
      </c>
      <c r="K97">
        <v>-124.181182807</v>
      </c>
      <c r="L97">
        <v>-49.111389160199998</v>
      </c>
      <c r="M97">
        <v>-74.550003051800005</v>
      </c>
      <c r="N97">
        <v>-4.6799998283399997</v>
      </c>
      <c r="O97">
        <v>0</v>
      </c>
      <c r="P97">
        <v>-53.259300231899999</v>
      </c>
      <c r="Q97" s="35" t="s">
        <v>24</v>
      </c>
      <c r="R97">
        <v>7.4311665281500003</v>
      </c>
      <c r="S97" s="35" t="s">
        <v>240</v>
      </c>
    </row>
    <row r="98" spans="1:19" x14ac:dyDescent="0.35">
      <c r="A98">
        <v>94</v>
      </c>
      <c r="B98" s="35" t="s">
        <v>136</v>
      </c>
      <c r="C98" s="35" t="s">
        <v>99</v>
      </c>
      <c r="D98">
        <v>96</v>
      </c>
      <c r="E98">
        <v>2.02461895142E-2</v>
      </c>
      <c r="F98">
        <v>96</v>
      </c>
      <c r="G98">
        <v>137</v>
      </c>
      <c r="H98" s="35" t="s">
        <v>180</v>
      </c>
      <c r="I98">
        <v>3</v>
      </c>
      <c r="J98">
        <v>35.119726702500003</v>
      </c>
      <c r="K98">
        <v>-120.75224108899999</v>
      </c>
      <c r="L98">
        <v>-43.688064575200002</v>
      </c>
      <c r="M98">
        <v>-45.029998779300001</v>
      </c>
      <c r="N98">
        <v>-41.270000457800002</v>
      </c>
      <c r="O98">
        <v>0</v>
      </c>
      <c r="P98">
        <v>-44</v>
      </c>
      <c r="Q98" s="35" t="s">
        <v>37</v>
      </c>
      <c r="R98">
        <v>40.1488210606</v>
      </c>
      <c r="S98" s="35" t="s">
        <v>277</v>
      </c>
    </row>
    <row r="99" spans="1:19" x14ac:dyDescent="0.35">
      <c r="A99">
        <v>95</v>
      </c>
      <c r="B99" s="35" t="s">
        <v>137</v>
      </c>
      <c r="C99" s="35" t="s">
        <v>306</v>
      </c>
      <c r="D99">
        <v>97</v>
      </c>
      <c r="E99">
        <v>1.56328238042</v>
      </c>
      <c r="F99">
        <v>97</v>
      </c>
      <c r="G99">
        <v>97</v>
      </c>
      <c r="H99" s="35" t="s">
        <v>180</v>
      </c>
      <c r="I99">
        <v>4</v>
      </c>
      <c r="J99">
        <v>38.449277344400002</v>
      </c>
      <c r="K99">
        <v>-123.145438623</v>
      </c>
      <c r="L99">
        <v>-13.8541116714</v>
      </c>
      <c r="M99">
        <v>-26.149999618500001</v>
      </c>
      <c r="N99">
        <v>1.3700000047700001</v>
      </c>
      <c r="O99">
        <v>0</v>
      </c>
      <c r="P99">
        <v>-17.1370563507</v>
      </c>
      <c r="Q99" s="35" t="s">
        <v>59</v>
      </c>
      <c r="R99">
        <v>1.5632823791199999</v>
      </c>
      <c r="S99" s="35" t="s">
        <v>246</v>
      </c>
    </row>
    <row r="100" spans="1:19" x14ac:dyDescent="0.35">
      <c r="A100">
        <v>96</v>
      </c>
      <c r="B100" s="35" t="s">
        <v>138</v>
      </c>
      <c r="C100" s="35" t="s">
        <v>307</v>
      </c>
      <c r="D100">
        <v>98</v>
      </c>
      <c r="E100">
        <v>0.29615693182300001</v>
      </c>
      <c r="F100">
        <v>98</v>
      </c>
      <c r="G100">
        <v>98</v>
      </c>
      <c r="H100" s="35" t="s">
        <v>180</v>
      </c>
      <c r="I100">
        <v>3</v>
      </c>
      <c r="J100">
        <v>35.805543870500003</v>
      </c>
      <c r="K100">
        <v>-121.371337973</v>
      </c>
      <c r="L100">
        <v>-17.215341567999999</v>
      </c>
      <c r="M100">
        <v>-29.079999923700001</v>
      </c>
      <c r="N100">
        <v>-4.8899998664900002</v>
      </c>
      <c r="O100">
        <v>0</v>
      </c>
      <c r="P100">
        <v>-25.777778625500002</v>
      </c>
      <c r="Q100" s="35" t="s">
        <v>22</v>
      </c>
      <c r="R100">
        <v>0.29615692948799999</v>
      </c>
      <c r="S100" s="35" t="s">
        <v>225</v>
      </c>
    </row>
    <row r="101" spans="1:19" x14ac:dyDescent="0.35">
      <c r="A101">
        <v>97</v>
      </c>
      <c r="B101" s="35" t="s">
        <v>139</v>
      </c>
      <c r="C101" s="35" t="s">
        <v>308</v>
      </c>
      <c r="D101">
        <v>99</v>
      </c>
      <c r="E101">
        <v>0.35666797088699997</v>
      </c>
      <c r="F101">
        <v>99</v>
      </c>
      <c r="G101">
        <v>99</v>
      </c>
      <c r="H101" s="35" t="s">
        <v>180</v>
      </c>
      <c r="I101">
        <v>3</v>
      </c>
      <c r="J101">
        <v>35.778539514099997</v>
      </c>
      <c r="K101">
        <v>-121.401965613</v>
      </c>
      <c r="L101">
        <v>-72.841621398900003</v>
      </c>
      <c r="M101">
        <v>-84.980003356899999</v>
      </c>
      <c r="N101">
        <v>-42.169998168900001</v>
      </c>
      <c r="O101">
        <v>0</v>
      </c>
      <c r="P101">
        <v>-76</v>
      </c>
      <c r="Q101" s="35" t="s">
        <v>37</v>
      </c>
      <c r="R101">
        <v>0.35666797164000003</v>
      </c>
      <c r="S101" s="35" t="s">
        <v>225</v>
      </c>
    </row>
    <row r="102" spans="1:19" x14ac:dyDescent="0.35">
      <c r="A102">
        <v>98</v>
      </c>
      <c r="B102" s="35" t="s">
        <v>140</v>
      </c>
      <c r="C102" s="35" t="s">
        <v>309</v>
      </c>
      <c r="D102">
        <v>100</v>
      </c>
      <c r="E102">
        <v>4.2922410201399996</v>
      </c>
      <c r="F102">
        <v>100</v>
      </c>
      <c r="G102">
        <v>100</v>
      </c>
      <c r="H102" s="35" t="s">
        <v>180</v>
      </c>
      <c r="I102">
        <v>4</v>
      </c>
      <c r="J102">
        <v>38.346438789499999</v>
      </c>
      <c r="K102">
        <v>-123.094565426</v>
      </c>
      <c r="L102">
        <v>-32.649578094500001</v>
      </c>
      <c r="M102">
        <v>-58.1100006104</v>
      </c>
      <c r="N102">
        <v>-0.119999997318</v>
      </c>
      <c r="O102">
        <v>0</v>
      </c>
      <c r="P102">
        <v>-34.147449493400003</v>
      </c>
      <c r="Q102" s="35" t="s">
        <v>59</v>
      </c>
      <c r="R102">
        <v>4.2922410158800002</v>
      </c>
      <c r="S102" s="35" t="s">
        <v>219</v>
      </c>
    </row>
    <row r="103" spans="1:19" x14ac:dyDescent="0.35">
      <c r="A103">
        <v>99</v>
      </c>
      <c r="B103" s="35" t="s">
        <v>141</v>
      </c>
      <c r="C103" s="35" t="s">
        <v>310</v>
      </c>
      <c r="D103">
        <v>101</v>
      </c>
      <c r="E103">
        <v>5.2691878012300002</v>
      </c>
      <c r="F103">
        <v>101</v>
      </c>
      <c r="G103">
        <v>101</v>
      </c>
      <c r="H103" s="35" t="s">
        <v>180</v>
      </c>
      <c r="I103">
        <v>4</v>
      </c>
      <c r="J103">
        <v>38.552800892199997</v>
      </c>
      <c r="K103">
        <v>-123.317576174</v>
      </c>
      <c r="L103">
        <v>-30.1563205719</v>
      </c>
      <c r="M103">
        <v>-64.970001220699999</v>
      </c>
      <c r="N103">
        <v>2.1900000572199998</v>
      </c>
      <c r="O103">
        <v>0</v>
      </c>
      <c r="P103">
        <v>-37.576087951700003</v>
      </c>
      <c r="Q103" s="35" t="s">
        <v>59</v>
      </c>
      <c r="R103">
        <v>5.2691877983099999</v>
      </c>
      <c r="S103" s="35" t="s">
        <v>246</v>
      </c>
    </row>
    <row r="104" spans="1:19" x14ac:dyDescent="0.35">
      <c r="A104">
        <v>100</v>
      </c>
      <c r="B104" s="35" t="s">
        <v>142</v>
      </c>
      <c r="C104" s="35" t="s">
        <v>311</v>
      </c>
      <c r="D104">
        <v>102</v>
      </c>
      <c r="E104">
        <v>9.7206869859099996</v>
      </c>
      <c r="F104">
        <v>102</v>
      </c>
      <c r="G104">
        <v>102</v>
      </c>
      <c r="H104" s="35" t="s">
        <v>180</v>
      </c>
      <c r="I104">
        <v>4</v>
      </c>
      <c r="J104">
        <v>37.308912312700002</v>
      </c>
      <c r="K104">
        <v>-122.469900612</v>
      </c>
      <c r="L104">
        <v>-35.9775390625</v>
      </c>
      <c r="M104">
        <v>-47.029998779300001</v>
      </c>
      <c r="N104">
        <v>-18.440000534100001</v>
      </c>
      <c r="O104">
        <v>0</v>
      </c>
      <c r="P104">
        <v>-40.507053375200002</v>
      </c>
      <c r="Q104" s="35" t="s">
        <v>16</v>
      </c>
      <c r="R104">
        <v>9.7206869521700003</v>
      </c>
      <c r="S104" s="35" t="s">
        <v>217</v>
      </c>
    </row>
    <row r="105" spans="1:19" x14ac:dyDescent="0.35">
      <c r="A105">
        <v>101</v>
      </c>
      <c r="B105" s="35" t="s">
        <v>143</v>
      </c>
      <c r="C105" s="35" t="s">
        <v>312</v>
      </c>
      <c r="D105">
        <v>103</v>
      </c>
      <c r="E105">
        <v>12.621992496800001</v>
      </c>
      <c r="F105">
        <v>103</v>
      </c>
      <c r="G105">
        <v>103</v>
      </c>
      <c r="H105" s="35" t="s">
        <v>180</v>
      </c>
      <c r="I105">
        <v>3</v>
      </c>
      <c r="J105">
        <v>35.630550844399998</v>
      </c>
      <c r="K105">
        <v>-121.23428400900001</v>
      </c>
      <c r="L105">
        <v>-31.227848052999999</v>
      </c>
      <c r="M105">
        <v>-84.970001220699999</v>
      </c>
      <c r="N105">
        <v>-2.0699999332400001</v>
      </c>
      <c r="O105">
        <v>0</v>
      </c>
      <c r="P105">
        <v>-33.572971344000003</v>
      </c>
      <c r="Q105" s="35" t="s">
        <v>37</v>
      </c>
      <c r="R105">
        <v>12.621992369999999</v>
      </c>
      <c r="S105" s="35" t="s">
        <v>231</v>
      </c>
    </row>
    <row r="106" spans="1:19" x14ac:dyDescent="0.35">
      <c r="A106">
        <v>102</v>
      </c>
      <c r="B106" s="35" t="s">
        <v>144</v>
      </c>
      <c r="C106" s="35" t="s">
        <v>35</v>
      </c>
      <c r="D106">
        <v>104</v>
      </c>
      <c r="E106">
        <v>1.2220071161799999</v>
      </c>
      <c r="F106">
        <v>104</v>
      </c>
      <c r="G106">
        <v>130</v>
      </c>
      <c r="H106" s="35" t="s">
        <v>180</v>
      </c>
      <c r="I106">
        <v>3</v>
      </c>
      <c r="J106">
        <v>35.586573873500001</v>
      </c>
      <c r="K106">
        <v>-121.185172323</v>
      </c>
      <c r="L106">
        <v>-58.9258537292</v>
      </c>
      <c r="M106">
        <v>-72.430000305199997</v>
      </c>
      <c r="N106">
        <v>-46.279998779300001</v>
      </c>
      <c r="O106">
        <v>0</v>
      </c>
      <c r="P106">
        <v>-60.054420471199997</v>
      </c>
      <c r="Q106" s="35" t="s">
        <v>37</v>
      </c>
      <c r="R106">
        <v>0.95279655580199996</v>
      </c>
      <c r="S106" s="35" t="s">
        <v>231</v>
      </c>
    </row>
    <row r="107" spans="1:19" x14ac:dyDescent="0.35">
      <c r="A107">
        <v>103</v>
      </c>
      <c r="B107" s="35" t="s">
        <v>145</v>
      </c>
      <c r="C107" s="35" t="s">
        <v>313</v>
      </c>
      <c r="D107">
        <v>105</v>
      </c>
      <c r="E107">
        <v>18.926040972599999</v>
      </c>
      <c r="F107">
        <v>105</v>
      </c>
      <c r="G107">
        <v>105</v>
      </c>
      <c r="H107" s="35" t="s">
        <v>180</v>
      </c>
      <c r="I107">
        <v>3</v>
      </c>
      <c r="J107">
        <v>36.914153487</v>
      </c>
      <c r="K107">
        <v>-122.234874222</v>
      </c>
      <c r="L107">
        <v>0</v>
      </c>
      <c r="M107">
        <v>0</v>
      </c>
      <c r="N107">
        <v>0</v>
      </c>
      <c r="O107">
        <v>1</v>
      </c>
      <c r="P107">
        <v>-101.65248870800001</v>
      </c>
      <c r="Q107" s="35" t="s">
        <v>49</v>
      </c>
      <c r="R107">
        <v>0</v>
      </c>
      <c r="S107" s="35" t="s">
        <v>223</v>
      </c>
    </row>
    <row r="108" spans="1:19" x14ac:dyDescent="0.35">
      <c r="A108">
        <v>104</v>
      </c>
      <c r="B108" s="35" t="s">
        <v>147</v>
      </c>
      <c r="C108" s="35" t="s">
        <v>288</v>
      </c>
      <c r="D108">
        <v>106</v>
      </c>
      <c r="E108">
        <v>0.34393546887199999</v>
      </c>
      <c r="F108">
        <v>106</v>
      </c>
      <c r="G108">
        <v>140</v>
      </c>
      <c r="H108" s="35" t="s">
        <v>180</v>
      </c>
      <c r="I108">
        <v>3</v>
      </c>
      <c r="J108">
        <v>35.342329588399998</v>
      </c>
      <c r="K108">
        <v>-120.913678209</v>
      </c>
      <c r="L108">
        <v>-57.819244384800001</v>
      </c>
      <c r="M108">
        <v>-74.199996948199995</v>
      </c>
      <c r="N108">
        <v>-3.2599999904599999</v>
      </c>
      <c r="O108">
        <v>0</v>
      </c>
      <c r="P108">
        <v>-59.391304016100001</v>
      </c>
      <c r="Q108" s="35" t="s">
        <v>37</v>
      </c>
      <c r="R108">
        <v>24.239482975800001</v>
      </c>
      <c r="S108" s="35" t="s">
        <v>277</v>
      </c>
    </row>
    <row r="109" spans="1:19" x14ac:dyDescent="0.35">
      <c r="A109">
        <v>105</v>
      </c>
      <c r="B109" s="35" t="s">
        <v>148</v>
      </c>
      <c r="C109" s="35" t="s">
        <v>314</v>
      </c>
      <c r="D109">
        <v>107</v>
      </c>
      <c r="E109">
        <v>2.26541320399E-2</v>
      </c>
      <c r="F109">
        <v>107</v>
      </c>
      <c r="G109">
        <v>107</v>
      </c>
      <c r="H109" s="35" t="s">
        <v>180</v>
      </c>
      <c r="I109">
        <v>3</v>
      </c>
      <c r="J109">
        <v>36.958286584100001</v>
      </c>
      <c r="K109">
        <v>-122.017750918</v>
      </c>
      <c r="L109">
        <v>-7.4724612235999999</v>
      </c>
      <c r="M109">
        <v>-10.0506000519</v>
      </c>
      <c r="N109">
        <v>-3.5943999290500002</v>
      </c>
      <c r="O109">
        <v>0</v>
      </c>
      <c r="P109">
        <v>-2.5</v>
      </c>
      <c r="Q109" s="35" t="s">
        <v>49</v>
      </c>
      <c r="R109">
        <v>2.2654132185600001E-2</v>
      </c>
      <c r="S109" s="35" t="s">
        <v>217</v>
      </c>
    </row>
    <row r="110" spans="1:19" x14ac:dyDescent="0.35">
      <c r="A110">
        <v>106</v>
      </c>
      <c r="B110" s="35" t="s">
        <v>149</v>
      </c>
      <c r="C110" s="35" t="s">
        <v>315</v>
      </c>
      <c r="D110">
        <v>108</v>
      </c>
      <c r="E110">
        <v>1.4572471252600001</v>
      </c>
      <c r="F110">
        <v>108</v>
      </c>
      <c r="G110">
        <v>108</v>
      </c>
      <c r="H110" s="35" t="s">
        <v>180</v>
      </c>
      <c r="I110">
        <v>3</v>
      </c>
      <c r="J110">
        <v>36.940834256099997</v>
      </c>
      <c r="K110">
        <v>-122.007864054</v>
      </c>
      <c r="L110">
        <v>-18.651695251500001</v>
      </c>
      <c r="M110">
        <v>-36.555099487299998</v>
      </c>
      <c r="N110">
        <v>-0.19959999620900001</v>
      </c>
      <c r="O110">
        <v>0</v>
      </c>
      <c r="P110">
        <v>-18.6842098236</v>
      </c>
      <c r="Q110" s="35" t="s">
        <v>49</v>
      </c>
      <c r="R110">
        <v>1.4572471201899999</v>
      </c>
      <c r="S110" s="35" t="s">
        <v>217</v>
      </c>
    </row>
    <row r="111" spans="1:19" x14ac:dyDescent="0.35">
      <c r="A111">
        <v>107</v>
      </c>
      <c r="B111" s="35" t="s">
        <v>150</v>
      </c>
      <c r="C111" s="35" t="s">
        <v>99</v>
      </c>
      <c r="D111">
        <v>109</v>
      </c>
      <c r="E111">
        <v>1.26718504777</v>
      </c>
      <c r="F111">
        <v>109</v>
      </c>
      <c r="G111">
        <v>137</v>
      </c>
      <c r="H111" s="35" t="s">
        <v>180</v>
      </c>
      <c r="I111">
        <v>3</v>
      </c>
      <c r="J111">
        <v>35.120563454299997</v>
      </c>
      <c r="K111">
        <v>-120.831442221</v>
      </c>
      <c r="L111">
        <v>-79.177452087399999</v>
      </c>
      <c r="M111">
        <v>-89.25</v>
      </c>
      <c r="N111">
        <v>-65.680000305199997</v>
      </c>
      <c r="O111">
        <v>0</v>
      </c>
      <c r="P111">
        <v>-80.266235351600002</v>
      </c>
      <c r="Q111" s="35" t="s">
        <v>37</v>
      </c>
      <c r="R111">
        <v>40.1488210606</v>
      </c>
      <c r="S111" s="35" t="s">
        <v>277</v>
      </c>
    </row>
    <row r="112" spans="1:19" x14ac:dyDescent="0.35">
      <c r="A112">
        <v>108</v>
      </c>
      <c r="B112" s="35" t="s">
        <v>151</v>
      </c>
      <c r="C112" s="35" t="s">
        <v>316</v>
      </c>
      <c r="D112">
        <v>110</v>
      </c>
      <c r="E112">
        <v>6.4729549610100001</v>
      </c>
      <c r="F112">
        <v>110</v>
      </c>
      <c r="G112">
        <v>110</v>
      </c>
      <c r="H112" s="35" t="s">
        <v>180</v>
      </c>
      <c r="I112">
        <v>4</v>
      </c>
      <c r="J112">
        <v>37.880295747600002</v>
      </c>
      <c r="K112">
        <v>-123.314919506</v>
      </c>
      <c r="L112">
        <v>0</v>
      </c>
      <c r="M112">
        <v>0</v>
      </c>
      <c r="N112">
        <v>0</v>
      </c>
      <c r="O112">
        <v>1</v>
      </c>
      <c r="P112">
        <v>-104.189056396</v>
      </c>
      <c r="Q112" s="35" t="s">
        <v>18</v>
      </c>
      <c r="R112">
        <v>0</v>
      </c>
      <c r="S112" s="35" t="s">
        <v>236</v>
      </c>
    </row>
    <row r="113" spans="1:19" x14ac:dyDescent="0.35">
      <c r="A113">
        <v>109</v>
      </c>
      <c r="B113" s="35" t="s">
        <v>152</v>
      </c>
      <c r="C113" s="35" t="s">
        <v>317</v>
      </c>
      <c r="D113">
        <v>111</v>
      </c>
      <c r="E113">
        <v>1.26758694644</v>
      </c>
      <c r="F113">
        <v>111</v>
      </c>
      <c r="G113">
        <v>111</v>
      </c>
      <c r="H113" s="35" t="s">
        <v>180</v>
      </c>
      <c r="I113">
        <v>3</v>
      </c>
      <c r="J113">
        <v>36.817618973800002</v>
      </c>
      <c r="K113">
        <v>-122.029377131</v>
      </c>
      <c r="L113">
        <v>-97.931411743200002</v>
      </c>
      <c r="M113">
        <v>-135.449295044</v>
      </c>
      <c r="N113">
        <v>-78.910697936999995</v>
      </c>
      <c r="O113">
        <v>0</v>
      </c>
      <c r="P113">
        <v>-96.401275634800001</v>
      </c>
      <c r="Q113" s="35" t="s">
        <v>49</v>
      </c>
      <c r="R113">
        <v>0</v>
      </c>
      <c r="S113" s="35" t="s">
        <v>223</v>
      </c>
    </row>
    <row r="114" spans="1:19" x14ac:dyDescent="0.35">
      <c r="A114">
        <v>110</v>
      </c>
      <c r="B114" s="35" t="s">
        <v>153</v>
      </c>
      <c r="C114" s="35" t="s">
        <v>318</v>
      </c>
      <c r="D114">
        <v>112</v>
      </c>
      <c r="E114">
        <v>6.4349582754799997</v>
      </c>
      <c r="F114">
        <v>112</v>
      </c>
      <c r="G114">
        <v>112</v>
      </c>
      <c r="H114" s="35" t="s">
        <v>180</v>
      </c>
      <c r="I114">
        <v>4</v>
      </c>
      <c r="J114">
        <v>38.624605883999998</v>
      </c>
      <c r="K114">
        <v>-123.38775373</v>
      </c>
      <c r="L114">
        <v>-26.276374816899999</v>
      </c>
      <c r="M114">
        <v>-56.319999694800003</v>
      </c>
      <c r="N114">
        <v>0.23000000417200001</v>
      </c>
      <c r="O114">
        <v>0</v>
      </c>
      <c r="P114">
        <v>-30.016351699800001</v>
      </c>
      <c r="Q114" s="35" t="s">
        <v>59</v>
      </c>
      <c r="R114">
        <v>6.4349582725800003</v>
      </c>
      <c r="S114" s="35" t="s">
        <v>246</v>
      </c>
    </row>
    <row r="115" spans="1:19" x14ac:dyDescent="0.35">
      <c r="A115">
        <v>111</v>
      </c>
      <c r="B115" s="35" t="s">
        <v>154</v>
      </c>
      <c r="C115" s="35" t="s">
        <v>319</v>
      </c>
      <c r="D115">
        <v>113</v>
      </c>
      <c r="E115">
        <v>0.71809732841499996</v>
      </c>
      <c r="F115">
        <v>113</v>
      </c>
      <c r="G115">
        <v>113</v>
      </c>
      <c r="H115" s="35" t="s">
        <v>180</v>
      </c>
      <c r="I115">
        <v>2</v>
      </c>
      <c r="J115">
        <v>34.536531392500002</v>
      </c>
      <c r="K115">
        <v>-120.59245341499999</v>
      </c>
      <c r="L115">
        <v>-28.610549926800001</v>
      </c>
      <c r="M115">
        <v>-38.680000305199997</v>
      </c>
      <c r="N115">
        <v>-18.739999771099999</v>
      </c>
      <c r="O115">
        <v>0</v>
      </c>
      <c r="P115">
        <v>-26.6666660309</v>
      </c>
      <c r="Q115" s="35" t="s">
        <v>74</v>
      </c>
      <c r="R115">
        <v>0.71809732424999995</v>
      </c>
      <c r="S115" s="35" t="s">
        <v>258</v>
      </c>
    </row>
    <row r="116" spans="1:19" x14ac:dyDescent="0.35">
      <c r="A116">
        <v>112</v>
      </c>
      <c r="B116" s="35" t="s">
        <v>155</v>
      </c>
      <c r="C116" s="35" t="s">
        <v>245</v>
      </c>
      <c r="D116">
        <v>114</v>
      </c>
      <c r="E116">
        <v>4.3523097928499999</v>
      </c>
      <c r="F116">
        <v>114</v>
      </c>
      <c r="G116">
        <v>132</v>
      </c>
      <c r="H116" s="35" t="s">
        <v>180</v>
      </c>
      <c r="I116">
        <v>4</v>
      </c>
      <c r="J116">
        <v>38.489092268299999</v>
      </c>
      <c r="K116">
        <v>-123.222123666</v>
      </c>
      <c r="L116">
        <v>-24.307029724100001</v>
      </c>
      <c r="M116">
        <v>-52.069999694800003</v>
      </c>
      <c r="N116">
        <v>0.49000000953700001</v>
      </c>
      <c r="O116">
        <v>0</v>
      </c>
      <c r="P116">
        <v>-27.2120075226</v>
      </c>
      <c r="Q116" s="35" t="s">
        <v>59</v>
      </c>
      <c r="R116">
        <v>1.7946741505399999</v>
      </c>
      <c r="S116" s="35" t="s">
        <v>246</v>
      </c>
    </row>
    <row r="117" spans="1:19" x14ac:dyDescent="0.35">
      <c r="A117">
        <v>113</v>
      </c>
      <c r="B117" s="35" t="s">
        <v>156</v>
      </c>
      <c r="C117" s="35" t="s">
        <v>320</v>
      </c>
      <c r="D117">
        <v>115</v>
      </c>
      <c r="E117">
        <v>0.193446117753</v>
      </c>
      <c r="F117">
        <v>115</v>
      </c>
      <c r="G117">
        <v>115</v>
      </c>
      <c r="H117" s="35" t="s">
        <v>180</v>
      </c>
      <c r="I117">
        <v>3</v>
      </c>
      <c r="J117">
        <v>36.830332654400003</v>
      </c>
      <c r="K117">
        <v>-121.846555151</v>
      </c>
      <c r="L117">
        <v>-65.2736206055</v>
      </c>
      <c r="M117">
        <v>-96.215599060100004</v>
      </c>
      <c r="N117">
        <v>-12.157999992400001</v>
      </c>
      <c r="O117">
        <v>0</v>
      </c>
      <c r="P117">
        <v>-52.516128539999997</v>
      </c>
      <c r="Q117" s="35" t="s">
        <v>22</v>
      </c>
      <c r="R117">
        <v>0.193446117497</v>
      </c>
      <c r="S117" s="35" t="s">
        <v>220</v>
      </c>
    </row>
    <row r="118" spans="1:19" x14ac:dyDescent="0.35">
      <c r="A118">
        <v>114</v>
      </c>
      <c r="B118" s="35" t="s">
        <v>157</v>
      </c>
      <c r="C118" s="35" t="s">
        <v>321</v>
      </c>
      <c r="D118">
        <v>116</v>
      </c>
      <c r="E118">
        <v>1.8929949242599999</v>
      </c>
      <c r="F118">
        <v>116</v>
      </c>
      <c r="G118">
        <v>129</v>
      </c>
      <c r="H118" s="35" t="s">
        <v>180</v>
      </c>
      <c r="I118">
        <v>3</v>
      </c>
      <c r="J118">
        <v>35.387071266699998</v>
      </c>
      <c r="K118">
        <v>-120.88989144599999</v>
      </c>
      <c r="L118">
        <v>-29.998680114700001</v>
      </c>
      <c r="M118">
        <v>-54.259998321499999</v>
      </c>
      <c r="N118">
        <v>-11.350000381499999</v>
      </c>
      <c r="O118">
        <v>0</v>
      </c>
      <c r="P118">
        <v>-29.731405258199999</v>
      </c>
      <c r="Q118" s="35" t="s">
        <v>37</v>
      </c>
      <c r="R118">
        <v>1.8929948864899999</v>
      </c>
      <c r="S118" s="35" t="s">
        <v>231</v>
      </c>
    </row>
    <row r="119" spans="1:19" x14ac:dyDescent="0.35">
      <c r="A119">
        <v>115</v>
      </c>
      <c r="B119" s="35" t="s">
        <v>159</v>
      </c>
      <c r="C119" s="35" t="s">
        <v>322</v>
      </c>
      <c r="D119">
        <v>117</v>
      </c>
      <c r="E119">
        <v>4.08846904386</v>
      </c>
      <c r="F119">
        <v>117</v>
      </c>
      <c r="G119">
        <v>117</v>
      </c>
      <c r="H119" s="35" t="s">
        <v>180</v>
      </c>
      <c r="I119">
        <v>5</v>
      </c>
      <c r="J119">
        <v>39.590446547600003</v>
      </c>
      <c r="K119">
        <v>-123.800008783</v>
      </c>
      <c r="L119">
        <v>-36.619598388699998</v>
      </c>
      <c r="M119">
        <v>-84</v>
      </c>
      <c r="N119">
        <v>-2.0299999713900001</v>
      </c>
      <c r="O119">
        <v>0</v>
      </c>
      <c r="P119">
        <v>-38.531188964800002</v>
      </c>
      <c r="Q119" s="35" t="s">
        <v>14</v>
      </c>
      <c r="R119">
        <v>4.08846904386</v>
      </c>
      <c r="S119" s="35" t="s">
        <v>215</v>
      </c>
    </row>
    <row r="120" spans="1:19" x14ac:dyDescent="0.35">
      <c r="A120">
        <v>116</v>
      </c>
      <c r="B120" s="35" t="s">
        <v>160</v>
      </c>
      <c r="C120" s="35" t="s">
        <v>323</v>
      </c>
      <c r="D120">
        <v>118</v>
      </c>
      <c r="E120">
        <v>5.1783040508399996</v>
      </c>
      <c r="F120">
        <v>118</v>
      </c>
      <c r="G120">
        <v>118</v>
      </c>
      <c r="H120" s="35" t="s">
        <v>180</v>
      </c>
      <c r="I120">
        <v>3</v>
      </c>
      <c r="J120">
        <v>36.937106466300001</v>
      </c>
      <c r="K120">
        <v>-122.043695587</v>
      </c>
      <c r="L120">
        <v>-21.7357730865</v>
      </c>
      <c r="M120">
        <v>-44.787399292000003</v>
      </c>
      <c r="N120">
        <v>-1.6480000019100001</v>
      </c>
      <c r="O120">
        <v>0</v>
      </c>
      <c r="P120">
        <v>-23.109117507899999</v>
      </c>
      <c r="Q120" s="35" t="s">
        <v>49</v>
      </c>
      <c r="R120">
        <v>5.1783040300099996</v>
      </c>
      <c r="S120" s="35" t="s">
        <v>217</v>
      </c>
    </row>
    <row r="121" spans="1:19" x14ac:dyDescent="0.35">
      <c r="A121">
        <v>117</v>
      </c>
      <c r="B121" s="35" t="s">
        <v>161</v>
      </c>
      <c r="C121" s="35" t="s">
        <v>324</v>
      </c>
      <c r="D121">
        <v>119</v>
      </c>
      <c r="E121">
        <v>14.1396206963</v>
      </c>
      <c r="F121">
        <v>119</v>
      </c>
      <c r="G121">
        <v>119</v>
      </c>
      <c r="H121" s="35" t="s">
        <v>180</v>
      </c>
      <c r="I121">
        <v>5</v>
      </c>
      <c r="J121">
        <v>39.988353377000003</v>
      </c>
      <c r="K121">
        <v>-124.07523168199999</v>
      </c>
      <c r="L121">
        <v>-30.053485870399999</v>
      </c>
      <c r="M121">
        <v>-65.739997863799999</v>
      </c>
      <c r="N121">
        <v>-2.5499999523199999</v>
      </c>
      <c r="O121">
        <v>0</v>
      </c>
      <c r="P121">
        <v>-31.6612625122</v>
      </c>
      <c r="Q121" s="35" t="s">
        <v>14</v>
      </c>
      <c r="R121">
        <v>14.1396206963</v>
      </c>
      <c r="S121" s="35" t="s">
        <v>215</v>
      </c>
    </row>
    <row r="122" spans="1:19" x14ac:dyDescent="0.35">
      <c r="A122">
        <v>118</v>
      </c>
      <c r="B122" s="35" t="s">
        <v>162</v>
      </c>
      <c r="C122" s="35" t="s">
        <v>282</v>
      </c>
      <c r="D122">
        <v>120</v>
      </c>
      <c r="E122">
        <v>16.616775438299999</v>
      </c>
      <c r="F122">
        <v>120</v>
      </c>
      <c r="G122">
        <v>138</v>
      </c>
      <c r="H122" s="35" t="s">
        <v>180</v>
      </c>
      <c r="I122">
        <v>4</v>
      </c>
      <c r="J122">
        <v>38.2241596577</v>
      </c>
      <c r="K122">
        <v>-123.003660291</v>
      </c>
      <c r="L122">
        <v>-30.441289901699999</v>
      </c>
      <c r="M122">
        <v>-66.220001220699999</v>
      </c>
      <c r="N122">
        <v>-3.2699999809300002</v>
      </c>
      <c r="O122">
        <v>0</v>
      </c>
      <c r="P122">
        <v>-32.890769958500002</v>
      </c>
      <c r="Q122" s="35" t="s">
        <v>18</v>
      </c>
      <c r="R122">
        <v>4.7527178337000002</v>
      </c>
      <c r="S122" s="35" t="s">
        <v>219</v>
      </c>
    </row>
    <row r="123" spans="1:19" x14ac:dyDescent="0.35">
      <c r="A123">
        <v>119</v>
      </c>
      <c r="B123" s="35" t="s">
        <v>163</v>
      </c>
      <c r="C123" s="35" t="s">
        <v>321</v>
      </c>
      <c r="D123">
        <v>121</v>
      </c>
      <c r="E123">
        <v>1.2791881084600001</v>
      </c>
      <c r="F123">
        <v>121</v>
      </c>
      <c r="G123">
        <v>129</v>
      </c>
      <c r="H123" s="35" t="s">
        <v>180</v>
      </c>
      <c r="I123">
        <v>3</v>
      </c>
      <c r="J123">
        <v>35.418087007700002</v>
      </c>
      <c r="K123">
        <v>-120.890927042</v>
      </c>
      <c r="L123">
        <v>-14.3175392151</v>
      </c>
      <c r="M123">
        <v>-30.9300003052</v>
      </c>
      <c r="N123">
        <v>-2.9800000190699998</v>
      </c>
      <c r="O123">
        <v>0</v>
      </c>
      <c r="P123">
        <v>-16.423610687299998</v>
      </c>
      <c r="Q123" s="35" t="s">
        <v>37</v>
      </c>
      <c r="R123">
        <v>1.8929948864899999</v>
      </c>
      <c r="S123" s="35" t="s">
        <v>231</v>
      </c>
    </row>
    <row r="124" spans="1:19" x14ac:dyDescent="0.35">
      <c r="A124">
        <v>120</v>
      </c>
      <c r="B124" s="35" t="s">
        <v>164</v>
      </c>
      <c r="C124" s="35" t="s">
        <v>325</v>
      </c>
      <c r="D124">
        <v>122</v>
      </c>
      <c r="E124">
        <v>3.0606168865000001</v>
      </c>
      <c r="F124">
        <v>122</v>
      </c>
      <c r="G124">
        <v>122</v>
      </c>
      <c r="H124" s="35" t="s">
        <v>180</v>
      </c>
      <c r="I124">
        <v>3</v>
      </c>
      <c r="J124">
        <v>36.121449354699998</v>
      </c>
      <c r="K124">
        <v>-121.653700105</v>
      </c>
      <c r="L124">
        <v>-41.294982910199998</v>
      </c>
      <c r="M124">
        <v>-320.83999633799999</v>
      </c>
      <c r="N124">
        <v>-1.9999999553000001E-2</v>
      </c>
      <c r="O124">
        <v>0</v>
      </c>
      <c r="P124">
        <v>-34.162162780800003</v>
      </c>
      <c r="Q124" s="35" t="s">
        <v>22</v>
      </c>
      <c r="R124">
        <v>3.0606168553500002</v>
      </c>
      <c r="S124" s="35" t="s">
        <v>225</v>
      </c>
    </row>
    <row r="125" spans="1:19" x14ac:dyDescent="0.35">
      <c r="A125">
        <v>121</v>
      </c>
      <c r="B125" s="35" t="s">
        <v>165</v>
      </c>
      <c r="C125" s="35" t="s">
        <v>252</v>
      </c>
      <c r="D125">
        <v>123</v>
      </c>
      <c r="E125">
        <v>0.35700359124800002</v>
      </c>
      <c r="F125">
        <v>123</v>
      </c>
      <c r="G125">
        <v>135</v>
      </c>
      <c r="H125" s="35" t="s">
        <v>180</v>
      </c>
      <c r="I125">
        <v>4</v>
      </c>
      <c r="J125">
        <v>37.380945013500003</v>
      </c>
      <c r="K125">
        <v>-122.46696778800001</v>
      </c>
      <c r="L125">
        <v>-30.188385009800001</v>
      </c>
      <c r="M125">
        <v>-36.3600006104</v>
      </c>
      <c r="N125">
        <v>-24.420000076299999</v>
      </c>
      <c r="O125">
        <v>0</v>
      </c>
      <c r="P125">
        <v>-29.840909957899999</v>
      </c>
      <c r="Q125" s="35" t="s">
        <v>16</v>
      </c>
      <c r="R125">
        <v>45.560553405900002</v>
      </c>
      <c r="S125" s="35" t="s">
        <v>242</v>
      </c>
    </row>
    <row r="126" spans="1:19" x14ac:dyDescent="0.35">
      <c r="A126">
        <v>122</v>
      </c>
      <c r="B126" s="35" t="s">
        <v>166</v>
      </c>
      <c r="C126" s="35" t="s">
        <v>99</v>
      </c>
      <c r="D126">
        <v>124</v>
      </c>
      <c r="E126">
        <v>2.8382438428699999</v>
      </c>
      <c r="F126">
        <v>124</v>
      </c>
      <c r="G126">
        <v>137</v>
      </c>
      <c r="H126" s="35" t="s">
        <v>180</v>
      </c>
      <c r="I126">
        <v>3</v>
      </c>
      <c r="J126">
        <v>35.1065431046</v>
      </c>
      <c r="K126">
        <v>-120.79228395600001</v>
      </c>
      <c r="L126">
        <v>-65.824882507300003</v>
      </c>
      <c r="M126">
        <v>-82.75</v>
      </c>
      <c r="N126">
        <v>-50.479999542199998</v>
      </c>
      <c r="O126">
        <v>0</v>
      </c>
      <c r="P126">
        <v>-67.2228393555</v>
      </c>
      <c r="Q126" s="35" t="s">
        <v>37</v>
      </c>
      <c r="R126">
        <v>40.1488210606</v>
      </c>
      <c r="S126" s="35" t="s">
        <v>277</v>
      </c>
    </row>
    <row r="127" spans="1:19" x14ac:dyDescent="0.35">
      <c r="A127">
        <v>123</v>
      </c>
      <c r="B127" s="35" t="s">
        <v>167</v>
      </c>
      <c r="C127" s="35" t="s">
        <v>326</v>
      </c>
      <c r="D127">
        <v>125</v>
      </c>
      <c r="E127">
        <v>10.7048136042</v>
      </c>
      <c r="F127">
        <v>125</v>
      </c>
      <c r="G127">
        <v>125</v>
      </c>
      <c r="H127" s="35" t="s">
        <v>180</v>
      </c>
      <c r="I127">
        <v>5</v>
      </c>
      <c r="J127">
        <v>39.6668107351</v>
      </c>
      <c r="K127">
        <v>-123.809817854</v>
      </c>
      <c r="L127">
        <v>-29.275348663300001</v>
      </c>
      <c r="M127">
        <v>-84</v>
      </c>
      <c r="N127">
        <v>-2.5199999809300002</v>
      </c>
      <c r="O127">
        <v>0</v>
      </c>
      <c r="P127">
        <v>-29.936929702800001</v>
      </c>
      <c r="Q127" s="35" t="s">
        <v>14</v>
      </c>
      <c r="R127">
        <v>10.7048136042</v>
      </c>
      <c r="S127" s="35" t="s">
        <v>215</v>
      </c>
    </row>
    <row r="128" spans="1:19" x14ac:dyDescent="0.35">
      <c r="A128">
        <v>124</v>
      </c>
      <c r="B128" s="35" t="s">
        <v>168</v>
      </c>
      <c r="C128" s="35" t="s">
        <v>327</v>
      </c>
      <c r="D128">
        <v>126</v>
      </c>
      <c r="E128">
        <v>4.4109101050000001</v>
      </c>
      <c r="F128">
        <v>126</v>
      </c>
      <c r="G128">
        <v>126</v>
      </c>
      <c r="H128" s="35" t="s">
        <v>180</v>
      </c>
      <c r="I128">
        <v>5</v>
      </c>
      <c r="J128">
        <v>39.959368908199998</v>
      </c>
      <c r="K128">
        <v>-123.994640715</v>
      </c>
      <c r="L128">
        <v>-17.9462432861</v>
      </c>
      <c r="M128">
        <v>-33.520000457800002</v>
      </c>
      <c r="N128">
        <v>-5.2899999618500004</v>
      </c>
      <c r="O128">
        <v>0</v>
      </c>
      <c r="P128">
        <v>-20.507272720300001</v>
      </c>
      <c r="Q128" s="35" t="s">
        <v>14</v>
      </c>
      <c r="R128">
        <v>4.4109101050000001</v>
      </c>
      <c r="S128" s="35" t="s">
        <v>215</v>
      </c>
    </row>
    <row r="129" spans="1:19" x14ac:dyDescent="0.35">
      <c r="A129">
        <v>125</v>
      </c>
      <c r="B129" s="35" t="s">
        <v>169</v>
      </c>
      <c r="C129" s="35" t="s">
        <v>328</v>
      </c>
      <c r="D129">
        <v>127</v>
      </c>
      <c r="E129">
        <v>3.4089355377100001</v>
      </c>
      <c r="F129">
        <v>127</v>
      </c>
      <c r="G129">
        <v>127</v>
      </c>
      <c r="H129" s="35" t="s">
        <v>180</v>
      </c>
      <c r="I129">
        <v>3</v>
      </c>
      <c r="J129">
        <v>36.477215350100003</v>
      </c>
      <c r="K129">
        <v>-121.94588251</v>
      </c>
      <c r="L129">
        <v>-32.9357528687</v>
      </c>
      <c r="M129">
        <v>-108.900001526</v>
      </c>
      <c r="N129">
        <v>-3.2300000190699998</v>
      </c>
      <c r="O129">
        <v>0</v>
      </c>
      <c r="P129">
        <v>-35.603286743200002</v>
      </c>
      <c r="Q129" s="35" t="s">
        <v>22</v>
      </c>
      <c r="R129">
        <v>3.40893553127</v>
      </c>
      <c r="S129" s="35" t="s">
        <v>225</v>
      </c>
    </row>
    <row r="130" spans="1:19" x14ac:dyDescent="0.35">
      <c r="A130">
        <v>126</v>
      </c>
      <c r="B130" s="35" t="s">
        <v>170</v>
      </c>
      <c r="C130" s="35" t="s">
        <v>329</v>
      </c>
      <c r="D130">
        <v>128</v>
      </c>
      <c r="E130">
        <v>1.2323753715100001</v>
      </c>
      <c r="F130">
        <v>128</v>
      </c>
      <c r="G130">
        <v>128</v>
      </c>
      <c r="H130" s="35" t="s">
        <v>180</v>
      </c>
      <c r="I130">
        <v>3</v>
      </c>
      <c r="J130">
        <v>36.992048670499997</v>
      </c>
      <c r="K130">
        <v>-122.18056701899999</v>
      </c>
      <c r="L130">
        <v>-13.637694358799999</v>
      </c>
      <c r="M130">
        <v>-69.978996276900006</v>
      </c>
      <c r="N130">
        <v>-5.8825001716600003</v>
      </c>
      <c r="O130">
        <v>0</v>
      </c>
      <c r="P130">
        <v>-15.2452831268</v>
      </c>
      <c r="Q130" s="35" t="s">
        <v>49</v>
      </c>
      <c r="R130">
        <v>1.23237537067</v>
      </c>
      <c r="S130" s="35" t="s">
        <v>217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F255-DE2C-44BA-AD5A-FCAD16EBD325}">
  <dimension ref="A3:B11"/>
  <sheetViews>
    <sheetView workbookViewId="0">
      <selection activeCell="A8" sqref="A8"/>
    </sheetView>
  </sheetViews>
  <sheetFormatPr defaultRowHeight="14.5" x14ac:dyDescent="0.35"/>
  <cols>
    <col min="1" max="1" width="25.7265625" bestFit="1" customWidth="1"/>
    <col min="2" max="2" width="20.7265625" bestFit="1" customWidth="1"/>
  </cols>
  <sheetData>
    <row r="3" spans="1:2" x14ac:dyDescent="0.35">
      <c r="A3" s="33" t="s">
        <v>184</v>
      </c>
      <c r="B3" t="s">
        <v>339</v>
      </c>
    </row>
    <row r="4" spans="1:2" x14ac:dyDescent="0.35">
      <c r="A4" s="34" t="s">
        <v>335</v>
      </c>
      <c r="B4" s="35">
        <v>90.423856717737593</v>
      </c>
    </row>
    <row r="5" spans="1:2" x14ac:dyDescent="0.35">
      <c r="A5" s="34" t="s">
        <v>333</v>
      </c>
      <c r="B5" s="35">
        <v>50.251583452397234</v>
      </c>
    </row>
    <row r="6" spans="1:2" x14ac:dyDescent="0.35">
      <c r="A6" s="34" t="s">
        <v>336</v>
      </c>
      <c r="B6" s="35">
        <v>112.2635288139884</v>
      </c>
    </row>
    <row r="7" spans="1:2" x14ac:dyDescent="0.35">
      <c r="A7" s="34" t="s">
        <v>334</v>
      </c>
      <c r="B7" s="35">
        <v>87.350840291725888</v>
      </c>
    </row>
    <row r="8" spans="1:2" x14ac:dyDescent="0.35">
      <c r="A8" s="34" t="s">
        <v>338</v>
      </c>
      <c r="B8" s="35"/>
    </row>
    <row r="9" spans="1:2" x14ac:dyDescent="0.35">
      <c r="A9" s="34" t="s">
        <v>340</v>
      </c>
      <c r="B9" s="35">
        <v>439.5463231817829</v>
      </c>
    </row>
    <row r="10" spans="1:2" x14ac:dyDescent="0.35">
      <c r="A10" s="34" t="s">
        <v>341</v>
      </c>
      <c r="B10" s="35">
        <v>108.4821915988349</v>
      </c>
    </row>
    <row r="11" spans="1:2" x14ac:dyDescent="0.35">
      <c r="A11" s="34" t="s">
        <v>185</v>
      </c>
      <c r="B11" s="35">
        <v>888.31832405646685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1802-3DA8-4FD6-9743-B592E4E4BD1C}">
  <dimension ref="A1:N130"/>
  <sheetViews>
    <sheetView topLeftCell="F89" workbookViewId="0">
      <selection activeCell="M91" sqref="M91:M105"/>
    </sheetView>
  </sheetViews>
  <sheetFormatPr defaultRowHeight="14.5" x14ac:dyDescent="0.35"/>
  <cols>
    <col min="1" max="1" width="12.36328125" bestFit="1" customWidth="1"/>
    <col min="2" max="2" width="20.7265625" bestFit="1" customWidth="1"/>
    <col min="6" max="6" width="8.6328125" bestFit="1" customWidth="1"/>
    <col min="7" max="7" width="25.26953125" bestFit="1" customWidth="1"/>
    <col min="11" max="11" width="20.26953125" customWidth="1"/>
    <col min="12" max="12" width="17.81640625" customWidth="1"/>
    <col min="13" max="13" width="25.7265625" bestFit="1" customWidth="1"/>
  </cols>
  <sheetData>
    <row r="1" spans="1:13" x14ac:dyDescent="0.35">
      <c r="J1" t="s">
        <v>6</v>
      </c>
      <c r="K1" t="s">
        <v>213</v>
      </c>
      <c r="L1" t="s">
        <v>332</v>
      </c>
      <c r="M1" t="s">
        <v>337</v>
      </c>
    </row>
    <row r="2" spans="1:13" x14ac:dyDescent="0.35">
      <c r="G2" s="35"/>
      <c r="J2">
        <v>23</v>
      </c>
      <c r="K2" s="35" t="s">
        <v>240</v>
      </c>
      <c r="L2">
        <v>20.228591061061199</v>
      </c>
      <c r="M2" t="s">
        <v>340</v>
      </c>
    </row>
    <row r="3" spans="1:13" x14ac:dyDescent="0.35">
      <c r="A3" s="33" t="s">
        <v>184</v>
      </c>
      <c r="B3" t="s">
        <v>186</v>
      </c>
      <c r="G3" s="35"/>
      <c r="J3">
        <v>35</v>
      </c>
      <c r="K3" s="35" t="s">
        <v>240</v>
      </c>
      <c r="L3">
        <v>3.8469554399899998E-2</v>
      </c>
      <c r="M3" t="s">
        <v>340</v>
      </c>
    </row>
    <row r="4" spans="1:13" x14ac:dyDescent="0.35">
      <c r="A4" s="34">
        <v>0</v>
      </c>
      <c r="B4" s="35">
        <v>1.6581434342900001</v>
      </c>
      <c r="G4" s="35"/>
      <c r="J4">
        <v>62</v>
      </c>
      <c r="K4" s="35" t="s">
        <v>240</v>
      </c>
      <c r="L4">
        <v>7.1874630000000002</v>
      </c>
      <c r="M4" t="s">
        <v>340</v>
      </c>
    </row>
    <row r="5" spans="1:13" x14ac:dyDescent="0.35">
      <c r="A5" s="34">
        <v>1</v>
      </c>
      <c r="B5" s="35">
        <v>16.022357157933001</v>
      </c>
      <c r="G5" s="35"/>
      <c r="J5">
        <v>86</v>
      </c>
      <c r="K5" s="35" t="s">
        <v>240</v>
      </c>
      <c r="L5">
        <v>30.624389672029999</v>
      </c>
      <c r="M5" t="s">
        <v>340</v>
      </c>
    </row>
    <row r="6" spans="1:13" x14ac:dyDescent="0.35">
      <c r="A6" s="34">
        <v>2</v>
      </c>
      <c r="B6" s="35">
        <v>0.79186894961601006</v>
      </c>
      <c r="G6" s="35"/>
      <c r="J6">
        <v>91</v>
      </c>
      <c r="K6" s="35" t="s">
        <v>240</v>
      </c>
      <c r="L6">
        <v>3.232973326752</v>
      </c>
      <c r="M6" t="s">
        <v>340</v>
      </c>
    </row>
    <row r="7" spans="1:13" x14ac:dyDescent="0.35">
      <c r="A7" s="34">
        <v>4</v>
      </c>
      <c r="B7" s="35">
        <v>1.3557552499089001</v>
      </c>
      <c r="G7" s="35"/>
      <c r="J7">
        <v>95</v>
      </c>
      <c r="K7" s="35" t="s">
        <v>240</v>
      </c>
      <c r="L7">
        <v>7.4311665281400003</v>
      </c>
      <c r="M7" t="s">
        <v>340</v>
      </c>
    </row>
    <row r="8" spans="1:13" x14ac:dyDescent="0.35">
      <c r="A8" s="34">
        <v>5</v>
      </c>
      <c r="B8" s="35">
        <v>0</v>
      </c>
      <c r="G8" s="35"/>
      <c r="J8">
        <v>14</v>
      </c>
      <c r="K8" s="35" t="s">
        <v>220</v>
      </c>
      <c r="L8">
        <v>2.41420904249</v>
      </c>
      <c r="M8" t="s">
        <v>334</v>
      </c>
    </row>
    <row r="9" spans="1:13" x14ac:dyDescent="0.35">
      <c r="A9" s="34">
        <v>6</v>
      </c>
      <c r="B9" s="35">
        <v>14.708983228744</v>
      </c>
      <c r="G9" s="35"/>
      <c r="J9">
        <v>22</v>
      </c>
      <c r="K9" s="35" t="s">
        <v>220</v>
      </c>
      <c r="L9">
        <v>3.1249582150499999</v>
      </c>
      <c r="M9" t="s">
        <v>334</v>
      </c>
    </row>
    <row r="10" spans="1:13" x14ac:dyDescent="0.35">
      <c r="A10" s="34">
        <v>8</v>
      </c>
      <c r="B10" s="35">
        <v>0.88645739781199995</v>
      </c>
      <c r="G10" s="35"/>
      <c r="J10">
        <v>36</v>
      </c>
      <c r="K10" s="35" t="s">
        <v>220</v>
      </c>
      <c r="L10">
        <v>0.378827146846</v>
      </c>
      <c r="M10" t="s">
        <v>334</v>
      </c>
    </row>
    <row r="11" spans="1:13" x14ac:dyDescent="0.35">
      <c r="A11" s="34">
        <v>9</v>
      </c>
      <c r="B11" s="35">
        <v>66.915993096699992</v>
      </c>
      <c r="G11" s="35"/>
      <c r="J11">
        <v>48</v>
      </c>
      <c r="K11" s="35" t="s">
        <v>220</v>
      </c>
      <c r="L11">
        <v>0.10196363671899999</v>
      </c>
      <c r="M11" t="s">
        <v>334</v>
      </c>
    </row>
    <row r="12" spans="1:13" x14ac:dyDescent="0.35">
      <c r="A12" s="34">
        <v>10</v>
      </c>
      <c r="B12" s="35">
        <v>30.333122720889996</v>
      </c>
      <c r="G12" s="35"/>
      <c r="J12">
        <v>78</v>
      </c>
      <c r="K12" s="35" t="s">
        <v>220</v>
      </c>
      <c r="L12">
        <v>4.6110300000000004</v>
      </c>
      <c r="M12" t="s">
        <v>334</v>
      </c>
    </row>
    <row r="13" spans="1:13" x14ac:dyDescent="0.35">
      <c r="A13" s="34">
        <v>11</v>
      </c>
      <c r="B13" s="35">
        <v>33.712999970002564</v>
      </c>
      <c r="G13" s="35"/>
      <c r="J13">
        <v>88</v>
      </c>
      <c r="K13" s="35" t="s">
        <v>220</v>
      </c>
      <c r="L13">
        <v>0.20819777794288999</v>
      </c>
      <c r="M13" t="s">
        <v>334</v>
      </c>
    </row>
    <row r="14" spans="1:13" x14ac:dyDescent="0.35">
      <c r="A14" s="34">
        <v>14</v>
      </c>
      <c r="B14" s="35">
        <v>2.41420904249</v>
      </c>
      <c r="G14" s="35"/>
      <c r="J14">
        <v>115</v>
      </c>
      <c r="K14" s="35" t="s">
        <v>220</v>
      </c>
      <c r="L14">
        <v>0.193446117753</v>
      </c>
      <c r="M14" t="s">
        <v>334</v>
      </c>
    </row>
    <row r="15" spans="1:13" x14ac:dyDescent="0.35">
      <c r="A15" s="34">
        <v>15</v>
      </c>
      <c r="B15" s="35">
        <v>0.130456416075</v>
      </c>
      <c r="G15" s="35"/>
      <c r="J15">
        <v>134</v>
      </c>
      <c r="K15" s="35" t="s">
        <v>220</v>
      </c>
      <c r="L15">
        <v>30.454696170043</v>
      </c>
      <c r="M15" t="s">
        <v>334</v>
      </c>
    </row>
    <row r="16" spans="1:13" x14ac:dyDescent="0.35">
      <c r="A16" s="34">
        <v>19</v>
      </c>
      <c r="B16" s="35">
        <v>0</v>
      </c>
      <c r="G16" s="35"/>
      <c r="J16">
        <v>87</v>
      </c>
      <c r="K16" s="35" t="s">
        <v>297</v>
      </c>
      <c r="L16">
        <v>1.4764187700789999</v>
      </c>
      <c r="M16" t="s">
        <v>334</v>
      </c>
    </row>
    <row r="17" spans="1:13" x14ac:dyDescent="0.35">
      <c r="A17" s="34">
        <v>21</v>
      </c>
      <c r="B17" s="35">
        <v>4.8787106539599998</v>
      </c>
      <c r="G17" s="35"/>
      <c r="J17">
        <v>6</v>
      </c>
      <c r="K17" s="35" t="s">
        <v>225</v>
      </c>
      <c r="L17">
        <v>14.708983228744</v>
      </c>
      <c r="M17" t="s">
        <v>334</v>
      </c>
    </row>
    <row r="18" spans="1:13" x14ac:dyDescent="0.35">
      <c r="A18" s="34">
        <v>22</v>
      </c>
      <c r="B18" s="35">
        <v>3.1249582150499999</v>
      </c>
      <c r="G18" s="35"/>
      <c r="J18">
        <v>8</v>
      </c>
      <c r="K18" s="35" t="s">
        <v>225</v>
      </c>
      <c r="L18">
        <v>0.88645739781199995</v>
      </c>
      <c r="M18" t="s">
        <v>334</v>
      </c>
    </row>
    <row r="19" spans="1:13" x14ac:dyDescent="0.35">
      <c r="A19" s="34">
        <v>23</v>
      </c>
      <c r="B19" s="35">
        <v>20.228591061061199</v>
      </c>
      <c r="G19" s="35"/>
      <c r="J19">
        <v>29</v>
      </c>
      <c r="K19" s="35" t="s">
        <v>225</v>
      </c>
      <c r="L19">
        <v>0.52239647245800003</v>
      </c>
      <c r="M19" t="s">
        <v>334</v>
      </c>
    </row>
    <row r="20" spans="1:13" x14ac:dyDescent="0.35">
      <c r="A20" s="34">
        <v>24</v>
      </c>
      <c r="B20" s="35">
        <v>0.41487059399390003</v>
      </c>
      <c r="G20" s="35"/>
      <c r="J20">
        <v>30</v>
      </c>
      <c r="K20" s="35" t="s">
        <v>225</v>
      </c>
      <c r="L20">
        <v>1.4566048272900001</v>
      </c>
      <c r="M20" t="s">
        <v>334</v>
      </c>
    </row>
    <row r="21" spans="1:13" x14ac:dyDescent="0.35">
      <c r="A21" s="34">
        <v>25</v>
      </c>
      <c r="B21" s="35">
        <v>7.29952492443</v>
      </c>
      <c r="G21" s="35"/>
      <c r="J21">
        <v>43</v>
      </c>
      <c r="K21" s="35" t="s">
        <v>225</v>
      </c>
      <c r="L21">
        <v>1.1673860263</v>
      </c>
      <c r="M21" t="s">
        <v>334</v>
      </c>
    </row>
    <row r="22" spans="1:13" x14ac:dyDescent="0.35">
      <c r="A22" s="34">
        <v>26</v>
      </c>
      <c r="B22" s="35">
        <v>30.994941842500001</v>
      </c>
      <c r="G22" s="35"/>
      <c r="J22">
        <v>46</v>
      </c>
      <c r="K22" s="35" t="s">
        <v>225</v>
      </c>
      <c r="L22">
        <v>1.577695730544</v>
      </c>
      <c r="M22" t="s">
        <v>334</v>
      </c>
    </row>
    <row r="23" spans="1:13" x14ac:dyDescent="0.35">
      <c r="A23" s="34">
        <v>29</v>
      </c>
      <c r="B23" s="35">
        <v>0.52239647245800003</v>
      </c>
      <c r="G23" s="35"/>
      <c r="J23">
        <v>47</v>
      </c>
      <c r="K23" s="35" t="s">
        <v>225</v>
      </c>
      <c r="L23">
        <v>4.2635579999999997</v>
      </c>
      <c r="M23" t="s">
        <v>334</v>
      </c>
    </row>
    <row r="24" spans="1:13" x14ac:dyDescent="0.35">
      <c r="A24" s="34">
        <v>30</v>
      </c>
      <c r="B24" s="35">
        <v>1.4566048272900001</v>
      </c>
      <c r="G24" s="35"/>
      <c r="J24">
        <v>58</v>
      </c>
      <c r="K24" s="35" t="s">
        <v>225</v>
      </c>
      <c r="L24">
        <v>2.7128021372800002</v>
      </c>
      <c r="M24" t="s">
        <v>334</v>
      </c>
    </row>
    <row r="25" spans="1:13" x14ac:dyDescent="0.35">
      <c r="A25" s="34">
        <v>31</v>
      </c>
      <c r="B25" s="35">
        <v>5.9551601748599996</v>
      </c>
      <c r="G25" s="35"/>
      <c r="J25">
        <v>60</v>
      </c>
      <c r="K25" s="35" t="s">
        <v>225</v>
      </c>
      <c r="L25">
        <v>1.13942849028</v>
      </c>
      <c r="M25" t="s">
        <v>334</v>
      </c>
    </row>
    <row r="26" spans="1:13" x14ac:dyDescent="0.35">
      <c r="A26" s="34">
        <v>32</v>
      </c>
      <c r="B26" s="35">
        <v>6.1311844851470001</v>
      </c>
      <c r="G26" s="35"/>
      <c r="J26">
        <v>65</v>
      </c>
      <c r="K26" s="35" t="s">
        <v>225</v>
      </c>
      <c r="L26">
        <v>1.03062030796</v>
      </c>
      <c r="M26" t="s">
        <v>334</v>
      </c>
    </row>
    <row r="27" spans="1:13" x14ac:dyDescent="0.35">
      <c r="A27" s="34">
        <v>34</v>
      </c>
      <c r="B27" s="35">
        <v>2.1601235263380003</v>
      </c>
      <c r="G27" s="35"/>
      <c r="J27">
        <v>71</v>
      </c>
      <c r="K27" s="35" t="s">
        <v>225</v>
      </c>
      <c r="L27">
        <v>1.8874605612499999</v>
      </c>
      <c r="M27" t="s">
        <v>334</v>
      </c>
    </row>
    <row r="28" spans="1:13" x14ac:dyDescent="0.35">
      <c r="A28" s="34">
        <v>35</v>
      </c>
      <c r="B28" s="35">
        <v>3.8469554399899998E-2</v>
      </c>
      <c r="G28" s="35"/>
      <c r="J28">
        <v>98</v>
      </c>
      <c r="K28" s="35" t="s">
        <v>225</v>
      </c>
      <c r="L28">
        <v>0.29615693182300001</v>
      </c>
      <c r="M28" t="s">
        <v>334</v>
      </c>
    </row>
    <row r="29" spans="1:13" x14ac:dyDescent="0.35">
      <c r="A29" s="34">
        <v>36</v>
      </c>
      <c r="B29" s="35">
        <v>0.378827146846</v>
      </c>
      <c r="G29" s="35"/>
      <c r="J29">
        <v>99</v>
      </c>
      <c r="K29" s="35" t="s">
        <v>225</v>
      </c>
      <c r="L29">
        <v>0.32443156681800001</v>
      </c>
      <c r="M29" t="s">
        <v>334</v>
      </c>
    </row>
    <row r="30" spans="1:13" x14ac:dyDescent="0.35">
      <c r="A30" s="34">
        <v>38</v>
      </c>
      <c r="B30" s="35">
        <v>3.1575342404</v>
      </c>
      <c r="G30" s="35"/>
      <c r="J30">
        <v>122</v>
      </c>
      <c r="K30" s="35" t="s">
        <v>225</v>
      </c>
      <c r="L30">
        <v>3.0606170000000001</v>
      </c>
      <c r="M30" t="s">
        <v>334</v>
      </c>
    </row>
    <row r="31" spans="1:13" x14ac:dyDescent="0.35">
      <c r="A31" s="34">
        <v>39</v>
      </c>
      <c r="B31" s="35">
        <v>0.73549854190099995</v>
      </c>
      <c r="G31" s="35"/>
      <c r="J31">
        <v>127</v>
      </c>
      <c r="K31" s="35" t="s">
        <v>225</v>
      </c>
      <c r="L31">
        <v>3.4089355377199997</v>
      </c>
      <c r="M31" t="s">
        <v>334</v>
      </c>
    </row>
    <row r="32" spans="1:13" x14ac:dyDescent="0.35">
      <c r="A32" s="34">
        <v>40</v>
      </c>
      <c r="B32" s="35">
        <v>8.1468262943499994</v>
      </c>
      <c r="G32" s="35"/>
      <c r="J32">
        <v>139</v>
      </c>
      <c r="K32" s="35" t="s">
        <v>225</v>
      </c>
      <c r="L32">
        <v>5.9435591985239995</v>
      </c>
      <c r="M32" t="s">
        <v>334</v>
      </c>
    </row>
    <row r="33" spans="1:13" x14ac:dyDescent="0.35">
      <c r="A33" s="34">
        <v>41</v>
      </c>
      <c r="B33" s="35">
        <v>2.5519036198445999</v>
      </c>
      <c r="G33" s="35"/>
      <c r="J33">
        <v>34</v>
      </c>
      <c r="K33" s="35" t="s">
        <v>231</v>
      </c>
      <c r="L33">
        <v>2.1601235263380003</v>
      </c>
      <c r="M33" t="s">
        <v>335</v>
      </c>
    </row>
    <row r="34" spans="1:13" x14ac:dyDescent="0.35">
      <c r="A34" s="34">
        <v>42</v>
      </c>
      <c r="B34" s="35">
        <v>0.80975885095269995</v>
      </c>
      <c r="G34" s="35"/>
      <c r="J34">
        <v>41</v>
      </c>
      <c r="K34" s="35" t="s">
        <v>231</v>
      </c>
      <c r="L34">
        <v>2.5519036198445999</v>
      </c>
      <c r="M34" t="s">
        <v>335</v>
      </c>
    </row>
    <row r="35" spans="1:13" x14ac:dyDescent="0.35">
      <c r="A35" s="34">
        <v>43</v>
      </c>
      <c r="B35" s="35">
        <v>1.1673860263</v>
      </c>
      <c r="G35" s="35"/>
      <c r="J35">
        <v>50</v>
      </c>
      <c r="K35" s="35" t="s">
        <v>231</v>
      </c>
      <c r="L35">
        <v>1.06942375705</v>
      </c>
      <c r="M35" t="s">
        <v>335</v>
      </c>
    </row>
    <row r="36" spans="1:13" x14ac:dyDescent="0.35">
      <c r="A36" s="34">
        <v>46</v>
      </c>
      <c r="B36" s="35">
        <v>1.577695730544</v>
      </c>
      <c r="G36" s="35"/>
      <c r="J36">
        <v>66</v>
      </c>
      <c r="K36" s="35" t="s">
        <v>231</v>
      </c>
      <c r="L36">
        <v>21.950300116171</v>
      </c>
      <c r="M36" t="s">
        <v>335</v>
      </c>
    </row>
    <row r="37" spans="1:13" x14ac:dyDescent="0.35">
      <c r="A37" s="34">
        <v>47</v>
      </c>
      <c r="B37" s="35">
        <v>4.2635579999999997</v>
      </c>
      <c r="G37" s="35"/>
      <c r="J37">
        <v>92</v>
      </c>
      <c r="K37" s="35" t="s">
        <v>231</v>
      </c>
      <c r="L37">
        <v>21.46512545261</v>
      </c>
      <c r="M37" t="s">
        <v>335</v>
      </c>
    </row>
    <row r="38" spans="1:13" x14ac:dyDescent="0.35">
      <c r="A38" s="34">
        <v>48</v>
      </c>
      <c r="B38" s="35">
        <v>0.10196363671899999</v>
      </c>
      <c r="G38" s="35"/>
      <c r="J38">
        <v>93</v>
      </c>
      <c r="K38" s="35" t="s">
        <v>231</v>
      </c>
      <c r="L38">
        <v>3.0802526722399999</v>
      </c>
      <c r="M38" t="s">
        <v>335</v>
      </c>
    </row>
    <row r="39" spans="1:13" x14ac:dyDescent="0.35">
      <c r="A39" s="34">
        <v>49</v>
      </c>
      <c r="B39" s="35">
        <v>44.960520000000002</v>
      </c>
      <c r="G39" s="35"/>
      <c r="J39">
        <v>94</v>
      </c>
      <c r="K39" s="35" t="s">
        <v>231</v>
      </c>
      <c r="L39">
        <v>1.34441405371</v>
      </c>
      <c r="M39" t="s">
        <v>335</v>
      </c>
    </row>
    <row r="40" spans="1:13" x14ac:dyDescent="0.35">
      <c r="A40" s="34">
        <v>50</v>
      </c>
      <c r="B40" s="35">
        <v>1.06942375705</v>
      </c>
      <c r="G40" s="35"/>
      <c r="J40">
        <v>103</v>
      </c>
      <c r="K40" s="35" t="s">
        <v>231</v>
      </c>
      <c r="L40">
        <v>12.621992000000001</v>
      </c>
      <c r="M40" t="s">
        <v>335</v>
      </c>
    </row>
    <row r="41" spans="1:13" x14ac:dyDescent="0.35">
      <c r="A41" s="34">
        <v>52</v>
      </c>
      <c r="B41" s="35">
        <v>0.967196162232</v>
      </c>
      <c r="G41" s="35"/>
      <c r="J41">
        <v>129</v>
      </c>
      <c r="K41" s="35" t="s">
        <v>231</v>
      </c>
      <c r="L41">
        <v>3.17218303272</v>
      </c>
      <c r="M41" t="s">
        <v>335</v>
      </c>
    </row>
    <row r="42" spans="1:13" x14ac:dyDescent="0.35">
      <c r="A42" s="34">
        <v>53</v>
      </c>
      <c r="B42" s="35">
        <v>4.75732459473</v>
      </c>
      <c r="G42" s="35"/>
      <c r="J42">
        <v>130</v>
      </c>
      <c r="K42" s="35" t="s">
        <v>231</v>
      </c>
      <c r="L42">
        <v>3.03868336142</v>
      </c>
      <c r="M42" t="s">
        <v>335</v>
      </c>
    </row>
    <row r="43" spans="1:13" x14ac:dyDescent="0.35">
      <c r="A43" s="34">
        <v>54</v>
      </c>
      <c r="B43" s="35">
        <v>3.5260570000000002</v>
      </c>
      <c r="G43" s="35"/>
      <c r="J43">
        <v>131</v>
      </c>
      <c r="K43" s="35" t="s">
        <v>231</v>
      </c>
      <c r="L43">
        <v>17.969455125633999</v>
      </c>
      <c r="M43" t="s">
        <v>335</v>
      </c>
    </row>
    <row r="44" spans="1:13" x14ac:dyDescent="0.35">
      <c r="A44" s="34">
        <v>56</v>
      </c>
      <c r="B44" s="35">
        <v>0.90254443456440003</v>
      </c>
      <c r="G44" s="35"/>
      <c r="J44">
        <v>70</v>
      </c>
      <c r="K44" s="35" t="s">
        <v>277</v>
      </c>
      <c r="L44">
        <v>4.5653759999999997</v>
      </c>
      <c r="M44" t="s">
        <v>336</v>
      </c>
    </row>
    <row r="45" spans="1:13" x14ac:dyDescent="0.35">
      <c r="A45" s="34">
        <v>57</v>
      </c>
      <c r="B45" s="35">
        <v>1.92557141728</v>
      </c>
      <c r="G45" s="35"/>
      <c r="J45">
        <v>137</v>
      </c>
      <c r="K45" s="35" t="s">
        <v>277</v>
      </c>
      <c r="L45">
        <v>40.487470415820397</v>
      </c>
      <c r="M45" t="s">
        <v>336</v>
      </c>
    </row>
    <row r="46" spans="1:13" x14ac:dyDescent="0.35">
      <c r="A46" s="34">
        <v>58</v>
      </c>
      <c r="B46" s="35">
        <v>2.7128021372800002</v>
      </c>
      <c r="G46" s="35"/>
      <c r="J46">
        <v>140</v>
      </c>
      <c r="K46" s="35" t="s">
        <v>277</v>
      </c>
      <c r="L46">
        <v>24.007542325736999</v>
      </c>
      <c r="M46" t="s">
        <v>336</v>
      </c>
    </row>
    <row r="47" spans="1:13" x14ac:dyDescent="0.35">
      <c r="A47" s="34">
        <v>59</v>
      </c>
      <c r="B47" s="35">
        <v>4.9303200780200003</v>
      </c>
      <c r="G47" s="35"/>
      <c r="J47">
        <v>84</v>
      </c>
      <c r="K47" s="35" t="s">
        <v>293</v>
      </c>
      <c r="L47">
        <v>6.871429</v>
      </c>
      <c r="M47" t="s">
        <v>336</v>
      </c>
    </row>
    <row r="48" spans="1:13" x14ac:dyDescent="0.35">
      <c r="A48" s="34">
        <v>60</v>
      </c>
      <c r="B48" s="35">
        <v>1.13942849028</v>
      </c>
      <c r="G48" s="35"/>
      <c r="J48">
        <v>85</v>
      </c>
      <c r="K48" s="35" t="s">
        <v>293</v>
      </c>
      <c r="L48">
        <v>0.74969297481499997</v>
      </c>
      <c r="M48" t="s">
        <v>336</v>
      </c>
    </row>
    <row r="49" spans="1:13" x14ac:dyDescent="0.35">
      <c r="A49" s="34">
        <v>61</v>
      </c>
      <c r="B49" s="35">
        <v>0.97065179724100004</v>
      </c>
      <c r="G49" s="35"/>
      <c r="J49">
        <v>90</v>
      </c>
      <c r="K49" s="35" t="s">
        <v>293</v>
      </c>
      <c r="L49">
        <v>25.043015001260002</v>
      </c>
      <c r="M49" t="s">
        <v>336</v>
      </c>
    </row>
    <row r="50" spans="1:13" x14ac:dyDescent="0.35">
      <c r="A50" s="34">
        <v>62</v>
      </c>
      <c r="B50" s="35">
        <v>7.1874630000000002</v>
      </c>
      <c r="G50" s="35"/>
      <c r="J50">
        <v>38</v>
      </c>
      <c r="K50" s="35" t="s">
        <v>258</v>
      </c>
      <c r="L50">
        <v>3.1575342404</v>
      </c>
      <c r="M50" t="s">
        <v>336</v>
      </c>
    </row>
    <row r="51" spans="1:13" x14ac:dyDescent="0.35">
      <c r="A51" s="34">
        <v>64</v>
      </c>
      <c r="B51" s="35">
        <v>7.7408393919699998</v>
      </c>
      <c r="G51" s="35"/>
      <c r="J51">
        <v>39</v>
      </c>
      <c r="K51" s="35" t="s">
        <v>258</v>
      </c>
      <c r="L51">
        <v>0.73549854190099995</v>
      </c>
      <c r="M51" t="s">
        <v>336</v>
      </c>
    </row>
    <row r="52" spans="1:13" x14ac:dyDescent="0.35">
      <c r="A52" s="34">
        <v>65</v>
      </c>
      <c r="B52" s="35">
        <v>1.03062030796</v>
      </c>
      <c r="G52" s="35"/>
      <c r="J52">
        <v>57</v>
      </c>
      <c r="K52" s="35" t="s">
        <v>258</v>
      </c>
      <c r="L52">
        <v>1.92557141728</v>
      </c>
      <c r="M52" t="s">
        <v>336</v>
      </c>
    </row>
    <row r="53" spans="1:13" x14ac:dyDescent="0.35">
      <c r="A53" s="34">
        <v>66</v>
      </c>
      <c r="B53" s="35">
        <v>21.950300116171</v>
      </c>
      <c r="G53" s="35"/>
      <c r="J53">
        <v>74</v>
      </c>
      <c r="K53" s="35" t="s">
        <v>258</v>
      </c>
      <c r="L53">
        <v>1.854897</v>
      </c>
      <c r="M53" t="s">
        <v>336</v>
      </c>
    </row>
    <row r="54" spans="1:13" x14ac:dyDescent="0.35">
      <c r="A54" s="34">
        <v>67</v>
      </c>
      <c r="B54" s="35">
        <v>5.2211085629599996</v>
      </c>
      <c r="G54" s="35"/>
      <c r="J54">
        <v>76</v>
      </c>
      <c r="K54" s="35" t="s">
        <v>258</v>
      </c>
      <c r="L54">
        <v>2.1474045683599998</v>
      </c>
      <c r="M54" t="s">
        <v>336</v>
      </c>
    </row>
    <row r="55" spans="1:13" x14ac:dyDescent="0.35">
      <c r="A55" s="34">
        <v>70</v>
      </c>
      <c r="B55" s="35">
        <v>4.5653759999999997</v>
      </c>
      <c r="G55" s="35"/>
      <c r="J55">
        <v>113</v>
      </c>
      <c r="K55" s="35" t="s">
        <v>258</v>
      </c>
      <c r="L55">
        <v>0.71809732841499996</v>
      </c>
      <c r="M55" t="s">
        <v>336</v>
      </c>
    </row>
    <row r="56" spans="1:13" x14ac:dyDescent="0.35">
      <c r="A56" s="34">
        <v>71</v>
      </c>
      <c r="B56" s="35">
        <v>1.8874605612499999</v>
      </c>
      <c r="G56" s="35"/>
      <c r="J56">
        <v>0</v>
      </c>
      <c r="K56" s="35" t="s">
        <v>215</v>
      </c>
      <c r="L56">
        <v>1.6581434342900001</v>
      </c>
      <c r="M56" t="s">
        <v>340</v>
      </c>
    </row>
    <row r="57" spans="1:13" x14ac:dyDescent="0.35">
      <c r="A57" s="34">
        <v>72</v>
      </c>
      <c r="B57" s="35">
        <v>0.93053248654999998</v>
      </c>
      <c r="G57" s="35"/>
      <c r="J57">
        <v>4</v>
      </c>
      <c r="K57" s="35" t="s">
        <v>215</v>
      </c>
      <c r="L57">
        <v>1.3557552499089001</v>
      </c>
      <c r="M57" t="s">
        <v>340</v>
      </c>
    </row>
    <row r="58" spans="1:13" x14ac:dyDescent="0.35">
      <c r="A58" s="34">
        <v>73</v>
      </c>
      <c r="B58" s="35">
        <v>35.027138999999998</v>
      </c>
      <c r="G58" s="35"/>
      <c r="J58">
        <v>9</v>
      </c>
      <c r="K58" s="35" t="s">
        <v>215</v>
      </c>
      <c r="L58">
        <v>66.915993096699992</v>
      </c>
      <c r="M58" t="s">
        <v>340</v>
      </c>
    </row>
    <row r="59" spans="1:13" x14ac:dyDescent="0.35">
      <c r="A59" s="34">
        <v>74</v>
      </c>
      <c r="B59" s="35">
        <v>1.854897</v>
      </c>
      <c r="G59" s="35"/>
      <c r="J59">
        <v>25</v>
      </c>
      <c r="K59" s="35" t="s">
        <v>215</v>
      </c>
      <c r="L59">
        <v>7.29952492443</v>
      </c>
      <c r="M59" t="s">
        <v>340</v>
      </c>
    </row>
    <row r="60" spans="1:13" x14ac:dyDescent="0.35">
      <c r="A60" s="34">
        <v>76</v>
      </c>
      <c r="B60" s="35">
        <v>2.1474045683599998</v>
      </c>
      <c r="G60" s="35"/>
      <c r="J60">
        <v>54</v>
      </c>
      <c r="K60" s="35" t="s">
        <v>215</v>
      </c>
      <c r="L60">
        <v>3.5260570000000002</v>
      </c>
      <c r="M60" t="s">
        <v>340</v>
      </c>
    </row>
    <row r="61" spans="1:13" x14ac:dyDescent="0.35">
      <c r="A61" s="34">
        <v>78</v>
      </c>
      <c r="B61" s="35">
        <v>4.6110300000000004</v>
      </c>
      <c r="G61" s="35"/>
      <c r="J61">
        <v>56</v>
      </c>
      <c r="K61" s="35" t="s">
        <v>215</v>
      </c>
      <c r="L61">
        <v>0.90254443456440003</v>
      </c>
      <c r="M61" t="s">
        <v>340</v>
      </c>
    </row>
    <row r="62" spans="1:13" x14ac:dyDescent="0.35">
      <c r="A62" s="34">
        <v>82</v>
      </c>
      <c r="B62" s="35">
        <v>8.0874496168200007</v>
      </c>
      <c r="G62" s="35"/>
      <c r="J62">
        <v>89</v>
      </c>
      <c r="K62" s="35" t="s">
        <v>215</v>
      </c>
      <c r="L62">
        <v>28.463731372200002</v>
      </c>
      <c r="M62" t="s">
        <v>340</v>
      </c>
    </row>
    <row r="63" spans="1:13" x14ac:dyDescent="0.35">
      <c r="A63" s="34">
        <v>84</v>
      </c>
      <c r="B63" s="35">
        <v>6.871429</v>
      </c>
      <c r="G63" s="35"/>
      <c r="J63">
        <v>117</v>
      </c>
      <c r="K63" s="35" t="s">
        <v>215</v>
      </c>
      <c r="L63">
        <v>4.0884690262839998</v>
      </c>
      <c r="M63" t="s">
        <v>340</v>
      </c>
    </row>
    <row r="64" spans="1:13" x14ac:dyDescent="0.35">
      <c r="A64" s="34">
        <v>85</v>
      </c>
      <c r="B64" s="35">
        <v>0.74969297481499997</v>
      </c>
      <c r="G64" s="35"/>
      <c r="J64">
        <v>119</v>
      </c>
      <c r="K64" s="35" t="s">
        <v>215</v>
      </c>
      <c r="L64">
        <v>13.851569959700001</v>
      </c>
      <c r="M64" t="s">
        <v>340</v>
      </c>
    </row>
    <row r="65" spans="1:14" x14ac:dyDescent="0.35">
      <c r="A65" s="34">
        <v>86</v>
      </c>
      <c r="B65" s="35">
        <v>30.624389672029999</v>
      </c>
      <c r="G65" s="35"/>
      <c r="J65">
        <v>125</v>
      </c>
      <c r="K65" s="35" t="s">
        <v>215</v>
      </c>
      <c r="L65">
        <v>10.7048136042</v>
      </c>
      <c r="M65" t="s">
        <v>340</v>
      </c>
    </row>
    <row r="66" spans="1:14" x14ac:dyDescent="0.35">
      <c r="A66" s="34">
        <v>87</v>
      </c>
      <c r="B66" s="35">
        <v>1.4764187700789999</v>
      </c>
      <c r="G66" s="35"/>
      <c r="J66">
        <v>126</v>
      </c>
      <c r="K66" s="35" t="s">
        <v>215</v>
      </c>
      <c r="L66">
        <v>4.4109101050000001</v>
      </c>
      <c r="M66" t="s">
        <v>340</v>
      </c>
    </row>
    <row r="67" spans="1:14" x14ac:dyDescent="0.35">
      <c r="A67" s="34">
        <v>88</v>
      </c>
      <c r="B67" s="35">
        <v>0.20819777794288999</v>
      </c>
      <c r="G67" s="35"/>
      <c r="J67">
        <v>15</v>
      </c>
      <c r="K67" s="35" t="s">
        <v>234</v>
      </c>
      <c r="L67">
        <v>0.130456416075</v>
      </c>
      <c r="M67" t="s">
        <v>340</v>
      </c>
    </row>
    <row r="68" spans="1:14" x14ac:dyDescent="0.35">
      <c r="A68" s="34">
        <v>89</v>
      </c>
      <c r="B68" s="35">
        <v>28.463731372200002</v>
      </c>
      <c r="G68" s="35"/>
      <c r="J68">
        <v>40</v>
      </c>
      <c r="K68" s="35" t="s">
        <v>234</v>
      </c>
      <c r="L68">
        <v>8.1468262943499994</v>
      </c>
      <c r="M68" t="s">
        <v>340</v>
      </c>
    </row>
    <row r="69" spans="1:14" x14ac:dyDescent="0.35">
      <c r="A69" s="34">
        <v>90</v>
      </c>
      <c r="B69" s="35">
        <v>25.043015001260002</v>
      </c>
      <c r="G69" s="35"/>
      <c r="J69">
        <v>49</v>
      </c>
      <c r="K69" s="35" t="s">
        <v>234</v>
      </c>
      <c r="L69">
        <v>44.960520000000002</v>
      </c>
      <c r="M69" t="s">
        <v>340</v>
      </c>
    </row>
    <row r="70" spans="1:14" x14ac:dyDescent="0.35">
      <c r="A70" s="34">
        <v>91</v>
      </c>
      <c r="B70" s="35">
        <v>3.232973326752</v>
      </c>
      <c r="G70" s="35"/>
      <c r="J70">
        <v>32</v>
      </c>
      <c r="K70" s="35" t="s">
        <v>246</v>
      </c>
      <c r="L70">
        <v>6.1311844851470001</v>
      </c>
      <c r="M70" t="s">
        <v>340</v>
      </c>
    </row>
    <row r="71" spans="1:14" x14ac:dyDescent="0.35">
      <c r="A71" s="34">
        <v>92</v>
      </c>
      <c r="B71" s="35">
        <v>21.46512545261</v>
      </c>
      <c r="G71" s="35"/>
      <c r="J71" s="1">
        <v>73</v>
      </c>
      <c r="K71" s="37" t="s">
        <v>246</v>
      </c>
      <c r="L71" s="1">
        <v>35.027138999999998</v>
      </c>
      <c r="M71" t="s">
        <v>340</v>
      </c>
      <c r="N71" s="1"/>
    </row>
    <row r="72" spans="1:14" x14ac:dyDescent="0.35">
      <c r="A72" s="34">
        <v>93</v>
      </c>
      <c r="B72" s="35">
        <v>3.0802526722399999</v>
      </c>
      <c r="G72" s="35"/>
      <c r="J72">
        <v>97</v>
      </c>
      <c r="K72" s="35" t="s">
        <v>246</v>
      </c>
      <c r="L72">
        <v>1.5632820000000001</v>
      </c>
      <c r="M72" t="s">
        <v>340</v>
      </c>
    </row>
    <row r="73" spans="1:14" x14ac:dyDescent="0.35">
      <c r="A73" s="34">
        <v>94</v>
      </c>
      <c r="B73" s="35">
        <v>1.34441405371</v>
      </c>
      <c r="G73" s="35"/>
      <c r="J73">
        <v>101</v>
      </c>
      <c r="K73" s="35" t="s">
        <v>246</v>
      </c>
      <c r="L73">
        <v>5.2691879999999998</v>
      </c>
      <c r="M73" t="s">
        <v>340</v>
      </c>
    </row>
    <row r="74" spans="1:14" x14ac:dyDescent="0.35">
      <c r="A74" s="34">
        <v>95</v>
      </c>
      <c r="B74" s="35">
        <v>7.4311665281400003</v>
      </c>
      <c r="G74" s="35"/>
      <c r="J74">
        <v>112</v>
      </c>
      <c r="K74" s="35" t="s">
        <v>246</v>
      </c>
      <c r="L74">
        <v>6.4349582754799997</v>
      </c>
      <c r="M74" t="s">
        <v>340</v>
      </c>
    </row>
    <row r="75" spans="1:14" x14ac:dyDescent="0.35">
      <c r="A75" s="34">
        <v>97</v>
      </c>
      <c r="B75" s="35">
        <v>1.5632820000000001</v>
      </c>
      <c r="G75" s="35"/>
      <c r="J75">
        <v>132</v>
      </c>
      <c r="K75" s="35" t="s">
        <v>246</v>
      </c>
      <c r="L75">
        <v>6.1469839999999998</v>
      </c>
      <c r="M75" t="s">
        <v>340</v>
      </c>
    </row>
    <row r="76" spans="1:14" x14ac:dyDescent="0.35">
      <c r="A76" s="34">
        <v>98</v>
      </c>
      <c r="B76" s="35">
        <v>0.29615693182300001</v>
      </c>
      <c r="G76" s="35"/>
      <c r="J76">
        <v>2</v>
      </c>
      <c r="K76" s="35" t="s">
        <v>219</v>
      </c>
      <c r="L76">
        <v>0.79186894961601006</v>
      </c>
      <c r="M76" t="s">
        <v>340</v>
      </c>
    </row>
    <row r="77" spans="1:14" x14ac:dyDescent="0.35">
      <c r="A77" s="34">
        <v>99</v>
      </c>
      <c r="B77" s="35">
        <v>0.32443156681800001</v>
      </c>
      <c r="G77" s="35"/>
      <c r="J77">
        <v>10</v>
      </c>
      <c r="K77" s="35" t="s">
        <v>219</v>
      </c>
      <c r="L77">
        <v>30.333122720889996</v>
      </c>
      <c r="M77" t="s">
        <v>340</v>
      </c>
    </row>
    <row r="78" spans="1:14" x14ac:dyDescent="0.35">
      <c r="A78" s="34">
        <v>100</v>
      </c>
      <c r="B78" s="35">
        <v>4.2922410201379995</v>
      </c>
      <c r="G78" s="35"/>
      <c r="J78">
        <v>11</v>
      </c>
      <c r="K78" s="35" t="s">
        <v>219</v>
      </c>
      <c r="L78">
        <v>33.712999970002564</v>
      </c>
      <c r="M78" t="s">
        <v>340</v>
      </c>
    </row>
    <row r="79" spans="1:14" x14ac:dyDescent="0.35">
      <c r="A79" s="34">
        <v>101</v>
      </c>
      <c r="B79" s="35">
        <v>5.2691879999999998</v>
      </c>
      <c r="G79" s="35"/>
      <c r="J79">
        <v>42</v>
      </c>
      <c r="K79" s="35" t="s">
        <v>219</v>
      </c>
      <c r="L79">
        <v>0.80975885095269995</v>
      </c>
      <c r="M79" t="s">
        <v>340</v>
      </c>
    </row>
    <row r="80" spans="1:14" x14ac:dyDescent="0.35">
      <c r="A80" s="34">
        <v>102</v>
      </c>
      <c r="B80" s="35">
        <v>5.8578483529699996</v>
      </c>
      <c r="G80" s="35"/>
      <c r="J80">
        <v>52</v>
      </c>
      <c r="K80" s="35" t="s">
        <v>219</v>
      </c>
      <c r="L80">
        <v>0.967196162232</v>
      </c>
      <c r="M80" t="s">
        <v>340</v>
      </c>
    </row>
    <row r="81" spans="1:13" x14ac:dyDescent="0.35">
      <c r="A81" s="34">
        <v>103</v>
      </c>
      <c r="B81" s="35">
        <v>12.621992000000001</v>
      </c>
      <c r="G81" s="35"/>
      <c r="J81">
        <v>59</v>
      </c>
      <c r="K81" s="35" t="s">
        <v>219</v>
      </c>
      <c r="L81">
        <v>4.9303200780200003</v>
      </c>
      <c r="M81" t="s">
        <v>340</v>
      </c>
    </row>
    <row r="82" spans="1:13" x14ac:dyDescent="0.35">
      <c r="A82" s="34">
        <v>105</v>
      </c>
      <c r="B82" s="35">
        <v>0</v>
      </c>
      <c r="G82" s="35"/>
      <c r="J82">
        <v>67</v>
      </c>
      <c r="K82" s="35" t="s">
        <v>219</v>
      </c>
      <c r="L82">
        <v>5.2211085629599996</v>
      </c>
      <c r="M82" t="s">
        <v>340</v>
      </c>
    </row>
    <row r="83" spans="1:13" x14ac:dyDescent="0.35">
      <c r="A83" s="34">
        <v>107</v>
      </c>
      <c r="B83" s="35">
        <v>2.2654000000000001E-2</v>
      </c>
      <c r="G83" s="35"/>
      <c r="J83">
        <v>82</v>
      </c>
      <c r="K83" s="35" t="s">
        <v>219</v>
      </c>
      <c r="L83">
        <v>8.0874496168200007</v>
      </c>
      <c r="M83" t="s">
        <v>340</v>
      </c>
    </row>
    <row r="84" spans="1:13" x14ac:dyDescent="0.35">
      <c r="A84" s="34">
        <v>108</v>
      </c>
      <c r="B84" s="35">
        <v>1.45724489606</v>
      </c>
      <c r="G84" s="35"/>
      <c r="J84">
        <v>100</v>
      </c>
      <c r="K84" s="35" t="s">
        <v>219</v>
      </c>
      <c r="L84">
        <v>4.2922410201379995</v>
      </c>
      <c r="M84" t="s">
        <v>340</v>
      </c>
    </row>
    <row r="85" spans="1:13" x14ac:dyDescent="0.35">
      <c r="A85" s="34">
        <v>110</v>
      </c>
      <c r="B85" s="35">
        <v>0</v>
      </c>
      <c r="G85" s="35"/>
      <c r="J85">
        <v>138</v>
      </c>
      <c r="K85" s="35" t="s">
        <v>219</v>
      </c>
      <c r="L85">
        <v>21.356681302850099</v>
      </c>
      <c r="M85" t="s">
        <v>340</v>
      </c>
    </row>
    <row r="86" spans="1:13" x14ac:dyDescent="0.35">
      <c r="A86" s="34">
        <v>111</v>
      </c>
      <c r="B86" s="35">
        <v>1.1892937095670999</v>
      </c>
      <c r="G86" s="35"/>
      <c r="J86">
        <v>141</v>
      </c>
      <c r="K86" s="35" t="s">
        <v>219</v>
      </c>
      <c r="L86">
        <v>3.3124721265891379</v>
      </c>
      <c r="M86" t="s">
        <v>340</v>
      </c>
    </row>
    <row r="87" spans="1:13" x14ac:dyDescent="0.35">
      <c r="A87" s="34">
        <v>112</v>
      </c>
      <c r="B87" s="35">
        <v>6.4349582754799997</v>
      </c>
      <c r="G87" s="35"/>
      <c r="J87">
        <v>19</v>
      </c>
      <c r="K87" s="35" t="s">
        <v>236</v>
      </c>
      <c r="L87">
        <v>0</v>
      </c>
      <c r="M87" t="s">
        <v>333</v>
      </c>
    </row>
    <row r="88" spans="1:13" x14ac:dyDescent="0.35">
      <c r="A88" s="34">
        <v>113</v>
      </c>
      <c r="B88" s="35">
        <v>0.71809732841499996</v>
      </c>
      <c r="G88" s="35"/>
      <c r="J88">
        <v>26</v>
      </c>
      <c r="K88" s="35" t="s">
        <v>236</v>
      </c>
      <c r="L88">
        <v>30.994941842500001</v>
      </c>
      <c r="M88" t="s">
        <v>333</v>
      </c>
    </row>
    <row r="89" spans="1:13" x14ac:dyDescent="0.35">
      <c r="A89" s="34">
        <v>115</v>
      </c>
      <c r="B89" s="35">
        <v>0.193446117753</v>
      </c>
      <c r="G89" s="35"/>
      <c r="J89">
        <v>110</v>
      </c>
      <c r="K89" s="35" t="s">
        <v>236</v>
      </c>
      <c r="L89">
        <v>0</v>
      </c>
      <c r="M89" t="s">
        <v>333</v>
      </c>
    </row>
    <row r="90" spans="1:13" x14ac:dyDescent="0.35">
      <c r="A90" s="34">
        <v>117</v>
      </c>
      <c r="B90" s="35">
        <v>4.0884690262839998</v>
      </c>
      <c r="G90" s="35"/>
      <c r="J90">
        <v>136</v>
      </c>
      <c r="K90" s="35" t="s">
        <v>236</v>
      </c>
      <c r="L90">
        <v>18.06734790033013</v>
      </c>
      <c r="M90" t="s">
        <v>333</v>
      </c>
    </row>
    <row r="91" spans="1:13" x14ac:dyDescent="0.35">
      <c r="A91" s="34">
        <v>118</v>
      </c>
      <c r="B91" s="35">
        <v>5.1783040508399996</v>
      </c>
      <c r="G91" s="35"/>
      <c r="J91">
        <v>24</v>
      </c>
      <c r="K91" s="35" t="s">
        <v>242</v>
      </c>
      <c r="L91">
        <v>0.41487059399390003</v>
      </c>
      <c r="M91" t="s">
        <v>341</v>
      </c>
    </row>
    <row r="92" spans="1:13" x14ac:dyDescent="0.35">
      <c r="A92" s="34">
        <v>119</v>
      </c>
      <c r="B92" s="35">
        <v>13.851569959700001</v>
      </c>
      <c r="G92" s="35"/>
      <c r="J92">
        <v>61</v>
      </c>
      <c r="K92" s="35" t="s">
        <v>242</v>
      </c>
      <c r="L92">
        <v>0.97065179724100004</v>
      </c>
      <c r="M92" t="s">
        <v>341</v>
      </c>
    </row>
    <row r="93" spans="1:13" x14ac:dyDescent="0.35">
      <c r="A93" s="34">
        <v>122</v>
      </c>
      <c r="B93" s="35">
        <v>3.0606170000000001</v>
      </c>
      <c r="G93" s="35"/>
      <c r="J93">
        <v>135</v>
      </c>
      <c r="K93" s="35" t="s">
        <v>242</v>
      </c>
      <c r="L93">
        <v>45.917370148548002</v>
      </c>
      <c r="M93" t="s">
        <v>341</v>
      </c>
    </row>
    <row r="94" spans="1:13" x14ac:dyDescent="0.35">
      <c r="A94" s="34">
        <v>125</v>
      </c>
      <c r="B94" s="35">
        <v>10.7048136042</v>
      </c>
      <c r="G94" s="35"/>
      <c r="J94">
        <v>1</v>
      </c>
      <c r="K94" s="35" t="s">
        <v>217</v>
      </c>
      <c r="L94">
        <v>16.022357157933001</v>
      </c>
      <c r="M94" t="s">
        <v>341</v>
      </c>
    </row>
    <row r="95" spans="1:13" x14ac:dyDescent="0.35">
      <c r="A95" s="34">
        <v>126</v>
      </c>
      <c r="B95" s="35">
        <v>4.4109101050000001</v>
      </c>
      <c r="G95" s="35"/>
      <c r="J95">
        <v>21</v>
      </c>
      <c r="K95" s="35" t="s">
        <v>217</v>
      </c>
      <c r="L95">
        <v>4.8787106539599998</v>
      </c>
      <c r="M95" t="s">
        <v>341</v>
      </c>
    </row>
    <row r="96" spans="1:13" x14ac:dyDescent="0.35">
      <c r="A96" s="34">
        <v>127</v>
      </c>
      <c r="B96" s="35">
        <v>3.4089355377199997</v>
      </c>
      <c r="G96" s="35"/>
      <c r="J96">
        <v>31</v>
      </c>
      <c r="K96" s="35" t="s">
        <v>217</v>
      </c>
      <c r="L96">
        <v>5.9551601748599996</v>
      </c>
      <c r="M96" t="s">
        <v>341</v>
      </c>
    </row>
    <row r="97" spans="1:13" x14ac:dyDescent="0.35">
      <c r="A97" s="34">
        <v>128</v>
      </c>
      <c r="B97" s="35">
        <v>1.2323753715100001</v>
      </c>
      <c r="G97" s="35"/>
      <c r="J97">
        <v>53</v>
      </c>
      <c r="K97" s="35" t="s">
        <v>217</v>
      </c>
      <c r="L97">
        <v>4.75732459473</v>
      </c>
      <c r="M97" t="s">
        <v>341</v>
      </c>
    </row>
    <row r="98" spans="1:13" x14ac:dyDescent="0.35">
      <c r="A98" s="34">
        <v>129</v>
      </c>
      <c r="B98" s="35">
        <v>3.17218303272</v>
      </c>
      <c r="G98" s="35"/>
      <c r="J98">
        <v>64</v>
      </c>
      <c r="K98" s="35" t="s">
        <v>217</v>
      </c>
      <c r="L98">
        <v>7.7408393919699998</v>
      </c>
      <c r="M98" t="s">
        <v>341</v>
      </c>
    </row>
    <row r="99" spans="1:13" x14ac:dyDescent="0.35">
      <c r="A99" s="34">
        <v>130</v>
      </c>
      <c r="B99" s="35">
        <v>3.03868336142</v>
      </c>
      <c r="G99" s="35"/>
      <c r="J99">
        <v>72</v>
      </c>
      <c r="K99" s="35" t="s">
        <v>217</v>
      </c>
      <c r="L99">
        <v>0.93053248654999998</v>
      </c>
      <c r="M99" t="s">
        <v>341</v>
      </c>
    </row>
    <row r="100" spans="1:13" x14ac:dyDescent="0.35">
      <c r="A100" s="34">
        <v>131</v>
      </c>
      <c r="B100" s="35">
        <v>17.969455125633999</v>
      </c>
      <c r="G100" s="35"/>
      <c r="J100">
        <v>102</v>
      </c>
      <c r="K100" s="35" t="s">
        <v>217</v>
      </c>
      <c r="L100">
        <v>5.8578483529699996</v>
      </c>
      <c r="M100" t="s">
        <v>341</v>
      </c>
    </row>
    <row r="101" spans="1:13" x14ac:dyDescent="0.35">
      <c r="A101" s="34">
        <v>132</v>
      </c>
      <c r="B101" s="35">
        <v>6.1469839999999998</v>
      </c>
      <c r="G101" s="35"/>
      <c r="J101">
        <v>107</v>
      </c>
      <c r="K101" s="35" t="s">
        <v>217</v>
      </c>
      <c r="L101">
        <v>2.2654000000000001E-2</v>
      </c>
      <c r="M101" t="s">
        <v>341</v>
      </c>
    </row>
    <row r="102" spans="1:13" x14ac:dyDescent="0.35">
      <c r="A102" s="34">
        <v>133</v>
      </c>
      <c r="B102" s="35">
        <v>7.1459479276689999</v>
      </c>
      <c r="G102" s="35"/>
      <c r="J102">
        <v>108</v>
      </c>
      <c r="K102" s="35" t="s">
        <v>217</v>
      </c>
      <c r="L102">
        <v>1.45724489606</v>
      </c>
      <c r="M102" t="s">
        <v>341</v>
      </c>
    </row>
    <row r="103" spans="1:13" x14ac:dyDescent="0.35">
      <c r="A103" s="34">
        <v>134</v>
      </c>
      <c r="B103" s="35">
        <v>30.454696170043</v>
      </c>
      <c r="G103" s="35"/>
      <c r="J103">
        <v>118</v>
      </c>
      <c r="K103" s="35" t="s">
        <v>217</v>
      </c>
      <c r="L103">
        <v>5.1783040508399996</v>
      </c>
      <c r="M103" t="s">
        <v>341</v>
      </c>
    </row>
    <row r="104" spans="1:13" x14ac:dyDescent="0.35">
      <c r="A104" s="34">
        <v>135</v>
      </c>
      <c r="B104" s="35">
        <v>45.917370148548002</v>
      </c>
      <c r="G104" s="35"/>
      <c r="J104">
        <v>128</v>
      </c>
      <c r="K104" s="35" t="s">
        <v>217</v>
      </c>
      <c r="L104">
        <v>1.2323753715100001</v>
      </c>
      <c r="M104" t="s">
        <v>341</v>
      </c>
    </row>
    <row r="105" spans="1:13" x14ac:dyDescent="0.35">
      <c r="A105" s="34">
        <v>136</v>
      </c>
      <c r="B105" s="35">
        <v>18.06734790033013</v>
      </c>
      <c r="G105" s="35"/>
      <c r="J105">
        <v>133</v>
      </c>
      <c r="K105" s="35" t="s">
        <v>217</v>
      </c>
      <c r="L105">
        <v>7.1459479276689999</v>
      </c>
      <c r="M105" t="s">
        <v>341</v>
      </c>
    </row>
    <row r="106" spans="1:13" x14ac:dyDescent="0.35">
      <c r="A106" s="34">
        <v>137</v>
      </c>
      <c r="B106" s="35">
        <v>40.487470415820397</v>
      </c>
      <c r="G106" s="35"/>
      <c r="J106">
        <v>5</v>
      </c>
      <c r="K106" s="35" t="s">
        <v>223</v>
      </c>
      <c r="L106">
        <v>0</v>
      </c>
      <c r="M106" t="s">
        <v>333</v>
      </c>
    </row>
    <row r="107" spans="1:13" x14ac:dyDescent="0.35">
      <c r="A107" s="34">
        <v>138</v>
      </c>
      <c r="B107" s="35">
        <v>21.356681302850099</v>
      </c>
      <c r="G107" s="35"/>
      <c r="J107">
        <v>105</v>
      </c>
      <c r="K107" s="35" t="s">
        <v>223</v>
      </c>
      <c r="L107">
        <v>0</v>
      </c>
      <c r="M107" t="s">
        <v>333</v>
      </c>
    </row>
    <row r="108" spans="1:13" x14ac:dyDescent="0.35">
      <c r="A108" s="34">
        <v>139</v>
      </c>
      <c r="B108" s="35">
        <v>5.9435591985239995</v>
      </c>
      <c r="G108" s="35"/>
      <c r="J108">
        <v>111</v>
      </c>
      <c r="K108" s="35" t="s">
        <v>223</v>
      </c>
      <c r="L108">
        <v>1.1892937095670999</v>
      </c>
      <c r="M108" t="s">
        <v>333</v>
      </c>
    </row>
    <row r="109" spans="1:13" x14ac:dyDescent="0.35">
      <c r="A109" s="34">
        <v>140</v>
      </c>
      <c r="B109" s="35">
        <v>24.007542325736999</v>
      </c>
      <c r="G109" s="35"/>
    </row>
    <row r="110" spans="1:13" x14ac:dyDescent="0.35">
      <c r="A110" s="34">
        <v>141</v>
      </c>
      <c r="B110" s="35">
        <v>3.3124721265891379</v>
      </c>
      <c r="G110" s="35"/>
    </row>
    <row r="111" spans="1:13" x14ac:dyDescent="0.35">
      <c r="A111" s="34" t="s">
        <v>185</v>
      </c>
      <c r="B111" s="35">
        <v>888.31832405646662</v>
      </c>
      <c r="G111" s="35"/>
    </row>
    <row r="112" spans="1:13" x14ac:dyDescent="0.35">
      <c r="G112" s="35"/>
    </row>
    <row r="113" spans="7:7" x14ac:dyDescent="0.35">
      <c r="G113" s="35"/>
    </row>
    <row r="114" spans="7:7" x14ac:dyDescent="0.35">
      <c r="G114" s="35"/>
    </row>
    <row r="115" spans="7:7" x14ac:dyDescent="0.35">
      <c r="G115" s="35"/>
    </row>
    <row r="116" spans="7:7" x14ac:dyDescent="0.35">
      <c r="G116" s="35"/>
    </row>
    <row r="117" spans="7:7" x14ac:dyDescent="0.35">
      <c r="G117" s="35"/>
    </row>
    <row r="118" spans="7:7" x14ac:dyDescent="0.35">
      <c r="G118" s="35"/>
    </row>
    <row r="119" spans="7:7" x14ac:dyDescent="0.35">
      <c r="G119" s="35"/>
    </row>
    <row r="120" spans="7:7" x14ac:dyDescent="0.35">
      <c r="G120" s="35"/>
    </row>
    <row r="121" spans="7:7" x14ac:dyDescent="0.35">
      <c r="G121" s="35"/>
    </row>
    <row r="122" spans="7:7" x14ac:dyDescent="0.35">
      <c r="G122" s="35"/>
    </row>
    <row r="123" spans="7:7" x14ac:dyDescent="0.35">
      <c r="G123" s="35"/>
    </row>
    <row r="124" spans="7:7" x14ac:dyDescent="0.35">
      <c r="G124" s="35"/>
    </row>
    <row r="125" spans="7:7" x14ac:dyDescent="0.35">
      <c r="G125" s="35"/>
    </row>
    <row r="126" spans="7:7" x14ac:dyDescent="0.35">
      <c r="G126" s="35"/>
    </row>
    <row r="127" spans="7:7" x14ac:dyDescent="0.35">
      <c r="G127" s="35"/>
    </row>
    <row r="128" spans="7:7" x14ac:dyDescent="0.35">
      <c r="G128" s="35"/>
    </row>
    <row r="129" spans="7:7" x14ac:dyDescent="0.35">
      <c r="G129" s="35"/>
    </row>
    <row r="130" spans="7:7" x14ac:dyDescent="0.35">
      <c r="G130" s="35"/>
    </row>
  </sheetData>
  <sortState xmlns:xlrd2="http://schemas.microsoft.com/office/spreadsheetml/2017/richdata2" ref="J2:L132">
    <sortCondition ref="K2:K132"/>
  </sortState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155C-E4AD-4904-A9C7-96DF856E2095}">
  <dimension ref="A3:E9"/>
  <sheetViews>
    <sheetView tabSelected="1" workbookViewId="0">
      <selection activeCell="G7" sqref="G7:G8"/>
    </sheetView>
  </sheetViews>
  <sheetFormatPr defaultRowHeight="14.5" x14ac:dyDescent="0.35"/>
  <cols>
    <col min="1" max="1" width="12.36328125" bestFit="1" customWidth="1"/>
    <col min="2" max="2" width="20.7265625" bestFit="1" customWidth="1"/>
  </cols>
  <sheetData>
    <row r="3" spans="1:5" x14ac:dyDescent="0.35">
      <c r="A3" s="33" t="s">
        <v>184</v>
      </c>
      <c r="B3" t="s">
        <v>186</v>
      </c>
    </row>
    <row r="4" spans="1:5" x14ac:dyDescent="0.35">
      <c r="A4" s="34">
        <v>2</v>
      </c>
      <c r="B4" s="35">
        <v>43.203140072430998</v>
      </c>
    </row>
    <row r="5" spans="1:5" x14ac:dyDescent="0.35">
      <c r="A5" s="34">
        <v>3</v>
      </c>
      <c r="B5" s="35">
        <v>272.70737193401089</v>
      </c>
      <c r="D5" s="35">
        <v>272.70737193401089</v>
      </c>
      <c r="E5">
        <f>D5/SUM($D$5:$D$8)</f>
        <v>0.32268663148189553</v>
      </c>
    </row>
    <row r="6" spans="1:5" x14ac:dyDescent="0.35">
      <c r="A6" s="34">
        <v>4</v>
      </c>
      <c r="B6" s="35">
        <v>271.27883310562845</v>
      </c>
      <c r="D6" s="35">
        <v>271.27883310562845</v>
      </c>
      <c r="E6">
        <f t="shared" ref="E6:E8" si="0">D6/SUM($D$5:$D$8)</f>
        <v>0.32099628340218406</v>
      </c>
    </row>
    <row r="7" spans="1:5" x14ac:dyDescent="0.35">
      <c r="A7" s="34">
        <v>5</v>
      </c>
      <c r="B7" s="35">
        <v>136.93766979978241</v>
      </c>
      <c r="D7" s="35">
        <v>136.93766979978241</v>
      </c>
      <c r="E7">
        <f t="shared" si="0"/>
        <v>0.16203432667513068</v>
      </c>
    </row>
    <row r="8" spans="1:5" x14ac:dyDescent="0.35">
      <c r="A8" s="34">
        <v>6</v>
      </c>
      <c r="B8" s="35">
        <v>164.191309144614</v>
      </c>
      <c r="D8" s="35">
        <v>164.191309144614</v>
      </c>
      <c r="E8">
        <f t="shared" si="0"/>
        <v>0.19428275844078974</v>
      </c>
    </row>
    <row r="9" spans="1:5" x14ac:dyDescent="0.35">
      <c r="A9" s="34" t="s">
        <v>185</v>
      </c>
      <c r="B9" s="35">
        <v>888.31832405646674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5DAF-4D22-4649-AA6F-E15865D2C177}">
  <dimension ref="A1:S133"/>
  <sheetViews>
    <sheetView workbookViewId="0">
      <selection activeCell="J5" sqref="J5"/>
    </sheetView>
  </sheetViews>
  <sheetFormatPr defaultRowHeight="14.5" x14ac:dyDescent="0.35"/>
  <cols>
    <col min="7" max="7" width="13.26953125" bestFit="1" customWidth="1"/>
    <col min="14" max="14" width="14.36328125" bestFit="1" customWidth="1"/>
    <col min="15" max="15" width="15.90625" bestFit="1" customWidth="1"/>
    <col min="17" max="17" width="14.453125" bestFit="1" customWidth="1"/>
  </cols>
  <sheetData>
    <row r="1" spans="1:19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179</v>
      </c>
      <c r="N1" s="3" t="s">
        <v>171</v>
      </c>
      <c r="O1" s="1" t="s">
        <v>172</v>
      </c>
      <c r="P1" s="1" t="s">
        <v>173</v>
      </c>
      <c r="Q1" s="26" t="s">
        <v>176</v>
      </c>
      <c r="R1" s="27" t="s">
        <v>177</v>
      </c>
      <c r="S1" s="1" t="s">
        <v>174</v>
      </c>
    </row>
    <row r="2" spans="1:19" x14ac:dyDescent="0.35">
      <c r="A2" t="s">
        <v>13</v>
      </c>
      <c r="B2">
        <v>0</v>
      </c>
      <c r="C2">
        <v>1.6581429999999999</v>
      </c>
      <c r="D2">
        <v>1.6581429999999999</v>
      </c>
      <c r="E2">
        <v>0</v>
      </c>
      <c r="F2">
        <v>0</v>
      </c>
      <c r="G2">
        <v>10</v>
      </c>
      <c r="H2" t="s">
        <v>13</v>
      </c>
      <c r="I2">
        <v>5</v>
      </c>
      <c r="J2">
        <v>6</v>
      </c>
      <c r="K2" t="s">
        <v>14</v>
      </c>
      <c r="L2">
        <v>1.6581434342900001</v>
      </c>
      <c r="M2" s="18" t="s">
        <v>180</v>
      </c>
      <c r="N2" s="2">
        <v>1.6581434342900001</v>
      </c>
      <c r="P2" s="9">
        <f t="shared" ref="P2:P33" si="0">N2/(N2+O2)</f>
        <v>1</v>
      </c>
      <c r="Q2" s="23"/>
      <c r="R2" s="28">
        <v>1.6581434342900001</v>
      </c>
      <c r="S2" s="9">
        <f t="shared" ref="S2:S8" si="1">Q2/N2</f>
        <v>0</v>
      </c>
    </row>
    <row r="3" spans="1:19" x14ac:dyDescent="0.35">
      <c r="A3" s="18" t="s">
        <v>15</v>
      </c>
      <c r="B3" s="18">
        <v>1</v>
      </c>
      <c r="C3" s="18">
        <v>16.022357</v>
      </c>
      <c r="D3" s="18">
        <v>16.022357</v>
      </c>
      <c r="E3" s="18">
        <v>1</v>
      </c>
      <c r="F3" s="18">
        <v>1</v>
      </c>
      <c r="G3" s="18">
        <v>5</v>
      </c>
      <c r="H3" s="18" t="s">
        <v>15</v>
      </c>
      <c r="I3" s="18">
        <v>4</v>
      </c>
      <c r="J3" s="18">
        <v>4</v>
      </c>
      <c r="K3" s="18" t="s">
        <v>16</v>
      </c>
      <c r="L3" s="18">
        <v>16.022357153000002</v>
      </c>
      <c r="M3" s="18" t="s">
        <v>180</v>
      </c>
      <c r="N3" s="22">
        <f>SUM(Q3:R3)</f>
        <v>15.75167091302</v>
      </c>
      <c r="O3" s="18"/>
      <c r="P3" s="20">
        <f t="shared" si="0"/>
        <v>1</v>
      </c>
      <c r="Q3" s="29">
        <v>9.8609628849900002</v>
      </c>
      <c r="R3" s="29">
        <v>5.8907080280299997</v>
      </c>
      <c r="S3" s="20">
        <f t="shared" si="1"/>
        <v>0.6260264666168931</v>
      </c>
    </row>
    <row r="4" spans="1:19" x14ac:dyDescent="0.35">
      <c r="A4" s="18" t="s">
        <v>15</v>
      </c>
      <c r="B4" s="18">
        <v>1</v>
      </c>
      <c r="C4" s="18">
        <v>16.022357</v>
      </c>
      <c r="D4" s="18">
        <v>16.022357</v>
      </c>
      <c r="E4" s="18">
        <v>1</v>
      </c>
      <c r="F4" s="18">
        <v>1</v>
      </c>
      <c r="G4" s="18">
        <v>5</v>
      </c>
      <c r="H4" s="18" t="s">
        <v>15</v>
      </c>
      <c r="I4" s="18">
        <v>3</v>
      </c>
      <c r="J4" s="18">
        <v>4</v>
      </c>
      <c r="K4" s="18" t="s">
        <v>49</v>
      </c>
      <c r="L4" s="18">
        <v>16.022357153000002</v>
      </c>
      <c r="M4" s="18" t="s">
        <v>180</v>
      </c>
      <c r="N4" s="22">
        <f>Q4</f>
        <v>0.27068624491299997</v>
      </c>
      <c r="O4" s="18"/>
      <c r="P4" s="20">
        <f t="shared" si="0"/>
        <v>1</v>
      </c>
      <c r="Q4" s="29">
        <v>0.27068624491299997</v>
      </c>
      <c r="R4" s="30"/>
      <c r="S4" s="20">
        <f t="shared" si="1"/>
        <v>1</v>
      </c>
    </row>
    <row r="5" spans="1:19" x14ac:dyDescent="0.35">
      <c r="A5" t="s">
        <v>17</v>
      </c>
      <c r="B5">
        <v>2</v>
      </c>
      <c r="C5">
        <v>0.79186900000000005</v>
      </c>
      <c r="D5">
        <v>0.79186900000000005</v>
      </c>
      <c r="E5">
        <v>2</v>
      </c>
      <c r="F5">
        <v>2</v>
      </c>
      <c r="G5">
        <v>7</v>
      </c>
      <c r="H5" t="s">
        <v>17</v>
      </c>
      <c r="I5">
        <v>4</v>
      </c>
      <c r="J5">
        <v>5</v>
      </c>
      <c r="K5" t="s">
        <v>18</v>
      </c>
      <c r="L5">
        <v>0.79186894705699995</v>
      </c>
      <c r="M5" s="18" t="s">
        <v>180</v>
      </c>
      <c r="N5" s="2">
        <v>0.79186894961601006</v>
      </c>
      <c r="P5" s="9">
        <f t="shared" si="0"/>
        <v>1</v>
      </c>
      <c r="Q5" s="23">
        <v>1.25506323901E-3</v>
      </c>
      <c r="R5" s="28">
        <v>0.79061388637700003</v>
      </c>
      <c r="S5" s="9">
        <f t="shared" si="1"/>
        <v>1.5849380628178442E-3</v>
      </c>
    </row>
    <row r="6" spans="1:19" x14ac:dyDescent="0.35">
      <c r="A6" t="s">
        <v>19</v>
      </c>
      <c r="B6" t="s">
        <v>20</v>
      </c>
      <c r="C6">
        <v>5.0464520000000004</v>
      </c>
      <c r="D6">
        <v>5.0464520000000004</v>
      </c>
      <c r="E6">
        <v>3</v>
      </c>
      <c r="F6">
        <v>134</v>
      </c>
      <c r="G6">
        <v>4</v>
      </c>
      <c r="H6" t="s">
        <v>21</v>
      </c>
      <c r="I6">
        <v>3</v>
      </c>
      <c r="J6">
        <v>3</v>
      </c>
      <c r="K6" t="s">
        <v>22</v>
      </c>
      <c r="L6">
        <v>5.0464524751699997</v>
      </c>
      <c r="M6" s="18" t="s">
        <v>180</v>
      </c>
      <c r="N6" s="2">
        <v>5.0464524787</v>
      </c>
      <c r="P6" s="9">
        <f t="shared" si="0"/>
        <v>1</v>
      </c>
      <c r="Q6" s="23"/>
      <c r="R6" s="28">
        <v>5.0464524787</v>
      </c>
      <c r="S6" s="9">
        <f t="shared" si="1"/>
        <v>0</v>
      </c>
    </row>
    <row r="7" spans="1:19" x14ac:dyDescent="0.35">
      <c r="A7" s="18" t="s">
        <v>23</v>
      </c>
      <c r="B7" s="18">
        <v>4</v>
      </c>
      <c r="C7" s="18">
        <v>1.355755</v>
      </c>
      <c r="D7" s="18">
        <v>1.355755</v>
      </c>
      <c r="E7" s="18">
        <v>4</v>
      </c>
      <c r="F7" s="18">
        <v>4</v>
      </c>
      <c r="G7" s="18">
        <v>10</v>
      </c>
      <c r="H7" s="18" t="s">
        <v>23</v>
      </c>
      <c r="I7" s="18">
        <v>6</v>
      </c>
      <c r="J7" s="18">
        <v>6</v>
      </c>
      <c r="K7" s="18" t="s">
        <v>24</v>
      </c>
      <c r="L7" s="18"/>
      <c r="M7" s="18" t="s">
        <v>180</v>
      </c>
      <c r="N7" s="19">
        <f>SUM(Q7:R7)</f>
        <v>6.8531533330899994E-2</v>
      </c>
      <c r="O7" s="18"/>
      <c r="P7" s="20">
        <f t="shared" si="0"/>
        <v>1</v>
      </c>
      <c r="Q7" s="23"/>
      <c r="R7" s="29">
        <v>6.8531533330899994E-2</v>
      </c>
      <c r="S7" s="20">
        <f t="shared" si="1"/>
        <v>0</v>
      </c>
    </row>
    <row r="8" spans="1:19" x14ac:dyDescent="0.35">
      <c r="A8" s="18" t="s">
        <v>23</v>
      </c>
      <c r="B8" s="18">
        <v>4</v>
      </c>
      <c r="C8" s="18">
        <v>1.355755</v>
      </c>
      <c r="D8" s="18">
        <v>1.355755</v>
      </c>
      <c r="E8" s="18">
        <v>4</v>
      </c>
      <c r="F8" s="18">
        <v>4</v>
      </c>
      <c r="G8" s="18">
        <v>10</v>
      </c>
      <c r="H8" s="18" t="s">
        <v>23</v>
      </c>
      <c r="I8" s="18">
        <v>5</v>
      </c>
      <c r="J8" s="18">
        <v>6</v>
      </c>
      <c r="K8" s="18" t="s">
        <v>24</v>
      </c>
      <c r="L8" s="18">
        <v>1.3557552499100001</v>
      </c>
      <c r="M8" s="18" t="s">
        <v>180</v>
      </c>
      <c r="N8" s="22">
        <f>SUM(Q8:R8)</f>
        <v>1.2872237165780001</v>
      </c>
      <c r="O8" s="18"/>
      <c r="P8" s="20">
        <f t="shared" si="0"/>
        <v>1</v>
      </c>
      <c r="Q8" s="29">
        <v>0.91429827804300001</v>
      </c>
      <c r="R8" s="29">
        <v>0.37292543853499999</v>
      </c>
      <c r="S8" s="20">
        <f t="shared" si="1"/>
        <v>0.71028700471243811</v>
      </c>
    </row>
    <row r="9" spans="1:19" x14ac:dyDescent="0.35">
      <c r="A9" t="s">
        <v>25</v>
      </c>
      <c r="B9">
        <v>5</v>
      </c>
      <c r="C9">
        <v>63.158949999999997</v>
      </c>
      <c r="D9">
        <v>40.096080000000001</v>
      </c>
      <c r="E9">
        <v>5</v>
      </c>
      <c r="F9">
        <v>5</v>
      </c>
      <c r="G9">
        <v>5</v>
      </c>
      <c r="H9" t="s">
        <v>25</v>
      </c>
      <c r="I9">
        <v>4</v>
      </c>
      <c r="J9">
        <v>4</v>
      </c>
      <c r="K9" t="s">
        <v>16</v>
      </c>
      <c r="L9">
        <v>63.1589501013</v>
      </c>
      <c r="M9" s="18" t="s">
        <v>180</v>
      </c>
      <c r="N9" s="2">
        <v>0</v>
      </c>
      <c r="O9">
        <v>63.158949999999997</v>
      </c>
      <c r="P9" s="9">
        <f t="shared" si="0"/>
        <v>0</v>
      </c>
      <c r="Q9" s="23"/>
      <c r="R9" s="28"/>
      <c r="S9" s="9">
        <v>0</v>
      </c>
    </row>
    <row r="10" spans="1:19" x14ac:dyDescent="0.35">
      <c r="A10" t="s">
        <v>26</v>
      </c>
      <c r="B10">
        <v>6</v>
      </c>
      <c r="C10">
        <v>14.71143</v>
      </c>
      <c r="D10">
        <v>14.71143</v>
      </c>
      <c r="E10">
        <v>6</v>
      </c>
      <c r="F10">
        <v>6</v>
      </c>
      <c r="G10">
        <v>4</v>
      </c>
      <c r="H10" t="s">
        <v>26</v>
      </c>
      <c r="I10">
        <v>3</v>
      </c>
      <c r="J10">
        <v>3</v>
      </c>
      <c r="K10" t="s">
        <v>22</v>
      </c>
      <c r="L10">
        <v>14.7114297209</v>
      </c>
      <c r="M10" s="18" t="s">
        <v>180</v>
      </c>
      <c r="N10" s="2">
        <v>14.708983228744</v>
      </c>
      <c r="O10" s="7">
        <v>2.4467712560003463E-3</v>
      </c>
      <c r="P10" s="9">
        <f t="shared" si="0"/>
        <v>0.99983368229628256</v>
      </c>
      <c r="Q10" s="23">
        <v>14.2695069492</v>
      </c>
      <c r="R10" s="28">
        <v>0.43947627954399998</v>
      </c>
      <c r="S10" s="9">
        <f t="shared" ref="S10:S22" si="2">Q10/N10</f>
        <v>0.97012191307110995</v>
      </c>
    </row>
    <row r="11" spans="1:19" x14ac:dyDescent="0.35">
      <c r="A11" t="s">
        <v>27</v>
      </c>
      <c r="B11" t="s">
        <v>28</v>
      </c>
      <c r="C11">
        <v>3.1651829999999999</v>
      </c>
      <c r="D11">
        <v>3.1651829999999999</v>
      </c>
      <c r="E11">
        <v>7</v>
      </c>
      <c r="F11">
        <v>139</v>
      </c>
      <c r="G11">
        <v>4</v>
      </c>
      <c r="H11" t="s">
        <v>29</v>
      </c>
      <c r="I11">
        <v>3</v>
      </c>
      <c r="J11">
        <v>3</v>
      </c>
      <c r="K11" t="s">
        <v>22</v>
      </c>
      <c r="L11">
        <v>3.1651829302399999</v>
      </c>
      <c r="M11" s="18" t="s">
        <v>180</v>
      </c>
      <c r="N11" s="2">
        <v>3.1651829574699999</v>
      </c>
      <c r="O11" s="7"/>
      <c r="P11" s="9">
        <f t="shared" si="0"/>
        <v>1</v>
      </c>
      <c r="Q11" s="23"/>
      <c r="R11" s="28">
        <v>3.1651829574699999</v>
      </c>
      <c r="S11" s="9">
        <f t="shared" si="2"/>
        <v>0</v>
      </c>
    </row>
    <row r="12" spans="1:19" x14ac:dyDescent="0.35">
      <c r="A12" t="s">
        <v>30</v>
      </c>
      <c r="B12">
        <v>8</v>
      </c>
      <c r="C12">
        <v>0.88645700000000005</v>
      </c>
      <c r="D12">
        <v>0.88645700000000005</v>
      </c>
      <c r="E12">
        <v>8</v>
      </c>
      <c r="F12">
        <v>8</v>
      </c>
      <c r="G12">
        <v>3</v>
      </c>
      <c r="H12" t="s">
        <v>30</v>
      </c>
      <c r="I12">
        <v>3</v>
      </c>
      <c r="J12">
        <v>2</v>
      </c>
      <c r="K12" t="s">
        <v>22</v>
      </c>
      <c r="L12">
        <v>0.88645738800999996</v>
      </c>
      <c r="M12" s="18" t="s">
        <v>180</v>
      </c>
      <c r="N12" s="2">
        <v>0.88645739781199995</v>
      </c>
      <c r="O12" s="7"/>
      <c r="P12" s="9">
        <f t="shared" si="0"/>
        <v>1</v>
      </c>
      <c r="Q12" s="23"/>
      <c r="R12" s="28">
        <v>0.88645739781199995</v>
      </c>
      <c r="S12" s="9">
        <f t="shared" si="2"/>
        <v>0</v>
      </c>
    </row>
    <row r="13" spans="1:19" x14ac:dyDescent="0.35">
      <c r="A13" t="s">
        <v>31</v>
      </c>
      <c r="B13">
        <v>9</v>
      </c>
      <c r="C13">
        <v>78.648115000000004</v>
      </c>
      <c r="D13">
        <v>77.466880000000003</v>
      </c>
      <c r="E13">
        <v>9</v>
      </c>
      <c r="F13">
        <v>9</v>
      </c>
      <c r="G13">
        <v>11</v>
      </c>
      <c r="H13" t="s">
        <v>31</v>
      </c>
      <c r="I13">
        <v>6</v>
      </c>
      <c r="J13">
        <v>7</v>
      </c>
      <c r="K13" t="s">
        <v>24</v>
      </c>
      <c r="L13">
        <v>78.648114976499997</v>
      </c>
      <c r="M13" s="18" t="s">
        <v>180</v>
      </c>
      <c r="N13" s="2">
        <v>66.915993096699992</v>
      </c>
      <c r="O13" s="7">
        <v>10.550886903300011</v>
      </c>
      <c r="P13" s="9">
        <f t="shared" si="0"/>
        <v>0.86380131866289167</v>
      </c>
      <c r="Q13" s="23">
        <v>13.613867004899999</v>
      </c>
      <c r="R13" s="28">
        <v>53.302126091799998</v>
      </c>
      <c r="S13" s="9">
        <f t="shared" si="2"/>
        <v>0.20344713385971366</v>
      </c>
    </row>
    <row r="14" spans="1:19" x14ac:dyDescent="0.35">
      <c r="A14" t="s">
        <v>32</v>
      </c>
      <c r="B14">
        <v>10</v>
      </c>
      <c r="C14">
        <v>30.339255999999999</v>
      </c>
      <c r="D14">
        <v>30.339255999999999</v>
      </c>
      <c r="E14">
        <v>10</v>
      </c>
      <c r="F14">
        <v>10</v>
      </c>
      <c r="G14">
        <v>8</v>
      </c>
      <c r="H14" t="s">
        <v>32</v>
      </c>
      <c r="I14">
        <v>4</v>
      </c>
      <c r="J14">
        <v>5</v>
      </c>
      <c r="K14" t="s">
        <v>18</v>
      </c>
      <c r="L14">
        <v>30.339256348599999</v>
      </c>
      <c r="M14" s="18" t="s">
        <v>180</v>
      </c>
      <c r="N14" s="2">
        <v>30.333122720889996</v>
      </c>
      <c r="O14" s="7">
        <v>6.1332791100028317E-3</v>
      </c>
      <c r="P14" s="9">
        <f t="shared" si="0"/>
        <v>0.99979784345700495</v>
      </c>
      <c r="Q14" s="23">
        <v>22.019215701899999</v>
      </c>
      <c r="R14" s="28">
        <v>8.3139070189899993</v>
      </c>
      <c r="S14" s="9">
        <f t="shared" si="2"/>
        <v>0.72591325016252528</v>
      </c>
    </row>
    <row r="15" spans="1:19" x14ac:dyDescent="0.35">
      <c r="A15" t="s">
        <v>33</v>
      </c>
      <c r="B15">
        <v>11</v>
      </c>
      <c r="C15">
        <v>33.713000000000001</v>
      </c>
      <c r="D15">
        <v>33.713000000000001</v>
      </c>
      <c r="E15">
        <v>11</v>
      </c>
      <c r="F15">
        <v>11</v>
      </c>
      <c r="G15">
        <v>7</v>
      </c>
      <c r="H15" t="s">
        <v>33</v>
      </c>
      <c r="I15">
        <v>4</v>
      </c>
      <c r="J15">
        <v>5</v>
      </c>
      <c r="K15" t="s">
        <v>18</v>
      </c>
      <c r="L15">
        <v>33.712999944099998</v>
      </c>
      <c r="M15" s="18" t="s">
        <v>180</v>
      </c>
      <c r="N15" s="2">
        <v>33.712999970002564</v>
      </c>
      <c r="O15" s="7"/>
      <c r="P15" s="9">
        <f t="shared" si="0"/>
        <v>1</v>
      </c>
      <c r="Q15" s="23">
        <v>5.4577212025599996E-3</v>
      </c>
      <c r="R15" s="28">
        <v>33.707542248800003</v>
      </c>
      <c r="S15" s="9">
        <f t="shared" si="2"/>
        <v>1.6188773492172801E-4</v>
      </c>
    </row>
    <row r="16" spans="1:19" x14ac:dyDescent="0.35">
      <c r="A16" t="s">
        <v>34</v>
      </c>
      <c r="B16" t="s">
        <v>35</v>
      </c>
      <c r="C16">
        <v>0.95279700000000001</v>
      </c>
      <c r="D16">
        <v>0.95279700000000001</v>
      </c>
      <c r="E16">
        <v>12</v>
      </c>
      <c r="F16">
        <v>130</v>
      </c>
      <c r="G16">
        <v>3</v>
      </c>
      <c r="H16" t="s">
        <v>36</v>
      </c>
      <c r="I16">
        <v>3</v>
      </c>
      <c r="J16">
        <v>2</v>
      </c>
      <c r="K16" t="s">
        <v>37</v>
      </c>
      <c r="L16">
        <v>0.95279655580199996</v>
      </c>
      <c r="M16" s="18" t="s">
        <v>180</v>
      </c>
      <c r="N16" s="2">
        <v>0.93076731033399995</v>
      </c>
      <c r="O16" s="7">
        <v>2.2029689666000052E-2</v>
      </c>
      <c r="P16" s="9">
        <f t="shared" si="0"/>
        <v>0.97687892629174944</v>
      </c>
      <c r="Q16" s="23"/>
      <c r="R16" s="28">
        <v>0.93076731033399995</v>
      </c>
      <c r="S16" s="9">
        <f t="shared" si="2"/>
        <v>0</v>
      </c>
    </row>
    <row r="17" spans="1:19" x14ac:dyDescent="0.35">
      <c r="A17" t="s">
        <v>38</v>
      </c>
      <c r="B17" t="s">
        <v>20</v>
      </c>
      <c r="C17">
        <v>4.8005509999999996</v>
      </c>
      <c r="D17">
        <v>4.8005509999999996</v>
      </c>
      <c r="E17">
        <v>13</v>
      </c>
      <c r="F17">
        <v>134</v>
      </c>
      <c r="G17">
        <v>4</v>
      </c>
      <c r="H17" t="s">
        <v>21</v>
      </c>
      <c r="I17">
        <v>3</v>
      </c>
      <c r="J17">
        <v>3</v>
      </c>
      <c r="K17" t="s">
        <v>22</v>
      </c>
      <c r="L17">
        <v>5.0464524751699997</v>
      </c>
      <c r="M17" s="18" t="s">
        <v>180</v>
      </c>
      <c r="N17" s="2">
        <v>4.8005510012600006</v>
      </c>
      <c r="O17" s="7"/>
      <c r="P17" s="9">
        <f t="shared" si="0"/>
        <v>1</v>
      </c>
      <c r="Q17" s="23">
        <v>1.23030336295</v>
      </c>
      <c r="R17" s="28">
        <v>3.5702476383100001</v>
      </c>
      <c r="S17" s="9">
        <f t="shared" si="2"/>
        <v>0.25628378130491319</v>
      </c>
    </row>
    <row r="18" spans="1:19" x14ac:dyDescent="0.35">
      <c r="A18" t="s">
        <v>39</v>
      </c>
      <c r="B18">
        <v>14</v>
      </c>
      <c r="C18">
        <v>2.414209</v>
      </c>
      <c r="D18">
        <v>2.414209</v>
      </c>
      <c r="E18">
        <v>14</v>
      </c>
      <c r="F18">
        <v>14</v>
      </c>
      <c r="G18">
        <v>4</v>
      </c>
      <c r="H18" t="s">
        <v>39</v>
      </c>
      <c r="I18">
        <v>3</v>
      </c>
      <c r="J18">
        <v>3</v>
      </c>
      <c r="K18" t="s">
        <v>22</v>
      </c>
      <c r="L18">
        <v>2.4142090558399998</v>
      </c>
      <c r="M18" s="18" t="s">
        <v>180</v>
      </c>
      <c r="N18" s="2">
        <v>2.41420904249</v>
      </c>
      <c r="O18" s="7"/>
      <c r="P18" s="9">
        <f t="shared" si="0"/>
        <v>1</v>
      </c>
      <c r="Q18" s="23"/>
      <c r="R18" s="28">
        <v>2.41420904249</v>
      </c>
      <c r="S18" s="9">
        <f t="shared" si="2"/>
        <v>0</v>
      </c>
    </row>
    <row r="19" spans="1:19" x14ac:dyDescent="0.35">
      <c r="A19" t="s">
        <v>40</v>
      </c>
      <c r="B19">
        <v>15</v>
      </c>
      <c r="C19">
        <v>0.131383</v>
      </c>
      <c r="D19">
        <v>0.131383</v>
      </c>
      <c r="E19">
        <v>15</v>
      </c>
      <c r="F19">
        <v>15</v>
      </c>
      <c r="G19">
        <v>9</v>
      </c>
      <c r="H19" t="s">
        <v>40</v>
      </c>
      <c r="I19">
        <v>5</v>
      </c>
      <c r="J19">
        <v>6</v>
      </c>
      <c r="K19" t="s">
        <v>14</v>
      </c>
      <c r="L19">
        <v>0.13138254874399999</v>
      </c>
      <c r="M19" s="18" t="s">
        <v>180</v>
      </c>
      <c r="N19" s="2">
        <v>0.130456416075</v>
      </c>
      <c r="O19" s="7"/>
      <c r="P19" s="9">
        <f t="shared" si="0"/>
        <v>1</v>
      </c>
      <c r="Q19" s="23"/>
      <c r="R19" s="28">
        <v>0.130456416075</v>
      </c>
      <c r="S19" s="9">
        <f t="shared" si="2"/>
        <v>0</v>
      </c>
    </row>
    <row r="20" spans="1:19" x14ac:dyDescent="0.35">
      <c r="A20" t="s">
        <v>41</v>
      </c>
      <c r="B20" t="s">
        <v>42</v>
      </c>
      <c r="C20">
        <v>0.56296500000000005</v>
      </c>
      <c r="D20">
        <v>0.56296500000000005</v>
      </c>
      <c r="E20">
        <v>16</v>
      </c>
      <c r="F20">
        <v>131</v>
      </c>
      <c r="G20">
        <v>3</v>
      </c>
      <c r="H20" t="s">
        <v>43</v>
      </c>
      <c r="I20">
        <v>3</v>
      </c>
      <c r="J20">
        <v>2</v>
      </c>
      <c r="K20" t="s">
        <v>37</v>
      </c>
      <c r="L20">
        <v>0.56296511649299996</v>
      </c>
      <c r="M20" s="18" t="s">
        <v>180</v>
      </c>
      <c r="N20" s="2">
        <v>0.49651254955399998</v>
      </c>
      <c r="O20" s="7">
        <v>6.6452450446000066E-2</v>
      </c>
      <c r="P20" s="9">
        <f t="shared" si="0"/>
        <v>0.88195989014237108</v>
      </c>
      <c r="Q20" s="23"/>
      <c r="R20" s="28">
        <v>0.49651254955399998</v>
      </c>
      <c r="S20" s="9">
        <f t="shared" si="2"/>
        <v>0</v>
      </c>
    </row>
    <row r="21" spans="1:19" x14ac:dyDescent="0.35">
      <c r="A21" t="s">
        <v>44</v>
      </c>
      <c r="B21" t="s">
        <v>42</v>
      </c>
      <c r="C21">
        <v>8.2134280000000004</v>
      </c>
      <c r="D21">
        <v>8.2134280000000004</v>
      </c>
      <c r="E21">
        <v>17</v>
      </c>
      <c r="F21">
        <v>131</v>
      </c>
      <c r="G21">
        <v>3</v>
      </c>
      <c r="H21" t="s">
        <v>43</v>
      </c>
      <c r="I21">
        <v>3</v>
      </c>
      <c r="J21">
        <v>2</v>
      </c>
      <c r="K21" t="s">
        <v>37</v>
      </c>
      <c r="L21">
        <v>0.56296511649299996</v>
      </c>
      <c r="M21" s="18" t="s">
        <v>180</v>
      </c>
      <c r="N21" s="2">
        <v>8.2134275047899994</v>
      </c>
      <c r="O21" s="7"/>
      <c r="P21" s="9">
        <f t="shared" si="0"/>
        <v>1</v>
      </c>
      <c r="Q21" s="23"/>
      <c r="R21" s="28">
        <v>8.2134275047899994</v>
      </c>
      <c r="S21" s="9">
        <f t="shared" si="2"/>
        <v>0</v>
      </c>
    </row>
    <row r="22" spans="1:19" x14ac:dyDescent="0.35">
      <c r="A22" t="s">
        <v>45</v>
      </c>
      <c r="B22" t="s">
        <v>42</v>
      </c>
      <c r="C22">
        <v>9.2595150000000004</v>
      </c>
      <c r="D22">
        <v>9.2595150000000004</v>
      </c>
      <c r="E22">
        <v>18</v>
      </c>
      <c r="F22">
        <v>131</v>
      </c>
      <c r="G22">
        <v>3</v>
      </c>
      <c r="H22" t="s">
        <v>43</v>
      </c>
      <c r="I22">
        <v>3</v>
      </c>
      <c r="J22">
        <v>2</v>
      </c>
      <c r="K22" t="s">
        <v>37</v>
      </c>
      <c r="L22">
        <v>0.56296511649299996</v>
      </c>
      <c r="M22" s="18" t="s">
        <v>180</v>
      </c>
      <c r="N22" s="2">
        <v>9.2595150712900001</v>
      </c>
      <c r="O22" s="7"/>
      <c r="P22" s="9">
        <f t="shared" si="0"/>
        <v>1</v>
      </c>
      <c r="Q22" s="23"/>
      <c r="R22" s="28">
        <v>9.2595150712900001</v>
      </c>
      <c r="S22" s="9">
        <f t="shared" si="2"/>
        <v>0</v>
      </c>
    </row>
    <row r="23" spans="1:19" x14ac:dyDescent="0.35">
      <c r="A23" t="s">
        <v>46</v>
      </c>
      <c r="B23">
        <v>19</v>
      </c>
      <c r="C23">
        <v>49.400055000000002</v>
      </c>
      <c r="D23">
        <v>49.400055000000002</v>
      </c>
      <c r="E23">
        <v>19</v>
      </c>
      <c r="F23">
        <v>19</v>
      </c>
      <c r="G23">
        <v>6</v>
      </c>
      <c r="H23" t="s">
        <v>46</v>
      </c>
      <c r="I23">
        <v>4</v>
      </c>
      <c r="J23">
        <v>8</v>
      </c>
      <c r="K23" t="s">
        <v>18</v>
      </c>
      <c r="L23">
        <v>29.829392410099999</v>
      </c>
      <c r="M23" s="18" t="s">
        <v>180</v>
      </c>
      <c r="N23" s="2">
        <v>0</v>
      </c>
      <c r="O23">
        <v>49.400055000000002</v>
      </c>
      <c r="P23" s="9">
        <f t="shared" si="0"/>
        <v>0</v>
      </c>
      <c r="Q23" s="23"/>
      <c r="R23" s="28"/>
      <c r="S23" s="9">
        <v>0</v>
      </c>
    </row>
    <row r="24" spans="1:19" x14ac:dyDescent="0.35">
      <c r="A24" t="s">
        <v>47</v>
      </c>
      <c r="B24" t="s">
        <v>20</v>
      </c>
      <c r="C24">
        <v>6.8638310000000002</v>
      </c>
      <c r="D24">
        <v>6.8638310000000002</v>
      </c>
      <c r="E24">
        <v>20</v>
      </c>
      <c r="F24">
        <v>134</v>
      </c>
      <c r="G24">
        <v>4</v>
      </c>
      <c r="H24" t="s">
        <v>21</v>
      </c>
      <c r="I24">
        <v>3</v>
      </c>
      <c r="J24">
        <v>3</v>
      </c>
      <c r="K24" t="s">
        <v>22</v>
      </c>
      <c r="L24">
        <v>5.0464524751699997</v>
      </c>
      <c r="M24" s="18" t="s">
        <v>180</v>
      </c>
      <c r="N24" s="2">
        <v>6.8638305878399999</v>
      </c>
      <c r="O24" s="8"/>
      <c r="P24" s="9">
        <f t="shared" si="0"/>
        <v>1</v>
      </c>
      <c r="Q24" s="23"/>
      <c r="R24" s="28">
        <v>6.8638305878399999</v>
      </c>
      <c r="S24" s="9">
        <f t="shared" ref="S24:S55" si="3">Q24/N24</f>
        <v>0</v>
      </c>
    </row>
    <row r="25" spans="1:19" x14ac:dyDescent="0.35">
      <c r="A25" t="s">
        <v>48</v>
      </c>
      <c r="B25">
        <v>21</v>
      </c>
      <c r="C25">
        <v>4.878711</v>
      </c>
      <c r="D25">
        <v>4.878711</v>
      </c>
      <c r="E25">
        <v>21</v>
      </c>
      <c r="F25">
        <v>21</v>
      </c>
      <c r="G25">
        <v>5</v>
      </c>
      <c r="H25" t="s">
        <v>48</v>
      </c>
      <c r="I25">
        <v>3</v>
      </c>
      <c r="J25">
        <v>4</v>
      </c>
      <c r="K25" t="s">
        <v>49</v>
      </c>
      <c r="L25">
        <v>4.8787106447999999</v>
      </c>
      <c r="M25" s="18" t="s">
        <v>180</v>
      </c>
      <c r="N25" s="2">
        <v>4.8787106539599998</v>
      </c>
      <c r="O25" s="8"/>
      <c r="P25" s="9">
        <f t="shared" si="0"/>
        <v>1</v>
      </c>
      <c r="Q25" s="23"/>
      <c r="R25" s="28">
        <v>4.8787106539599998</v>
      </c>
      <c r="S25" s="9">
        <f t="shared" si="3"/>
        <v>0</v>
      </c>
    </row>
    <row r="26" spans="1:19" x14ac:dyDescent="0.35">
      <c r="A26" t="s">
        <v>50</v>
      </c>
      <c r="B26">
        <v>22</v>
      </c>
      <c r="C26">
        <v>3.1249579999999999</v>
      </c>
      <c r="D26">
        <v>3.1249579999999999</v>
      </c>
      <c r="E26">
        <v>22</v>
      </c>
      <c r="F26">
        <v>22</v>
      </c>
      <c r="G26">
        <v>4</v>
      </c>
      <c r="H26" t="s">
        <v>50</v>
      </c>
      <c r="I26">
        <v>3</v>
      </c>
      <c r="J26">
        <v>3</v>
      </c>
      <c r="K26" t="s">
        <v>22</v>
      </c>
      <c r="L26">
        <v>3.1249582129300002</v>
      </c>
      <c r="M26" s="18" t="s">
        <v>180</v>
      </c>
      <c r="N26" s="2">
        <v>3.1249582150499999</v>
      </c>
      <c r="O26" s="8"/>
      <c r="P26" s="9">
        <f t="shared" si="0"/>
        <v>1</v>
      </c>
      <c r="Q26" s="23"/>
      <c r="R26" s="28">
        <v>3.1249582150499999</v>
      </c>
      <c r="S26" s="9">
        <f t="shared" si="3"/>
        <v>0</v>
      </c>
    </row>
    <row r="27" spans="1:19" x14ac:dyDescent="0.35">
      <c r="A27" t="s">
        <v>51</v>
      </c>
      <c r="B27">
        <v>23</v>
      </c>
      <c r="C27">
        <v>20.823264000000002</v>
      </c>
      <c r="D27">
        <v>20.823264000000002</v>
      </c>
      <c r="E27">
        <v>23</v>
      </c>
      <c r="F27">
        <v>23</v>
      </c>
      <c r="G27">
        <v>12</v>
      </c>
      <c r="H27" t="s">
        <v>51</v>
      </c>
      <c r="I27">
        <v>6</v>
      </c>
      <c r="J27">
        <v>7</v>
      </c>
      <c r="K27" t="s">
        <v>52</v>
      </c>
      <c r="L27">
        <v>20.823264430799998</v>
      </c>
      <c r="M27" s="18" t="s">
        <v>180</v>
      </c>
      <c r="N27" s="2">
        <v>20.228591061061199</v>
      </c>
      <c r="O27" s="8">
        <v>0.59467293893880302</v>
      </c>
      <c r="P27" s="9">
        <f t="shared" si="0"/>
        <v>0.97144189599964714</v>
      </c>
      <c r="Q27" s="23">
        <v>3.3512688561200002E-2</v>
      </c>
      <c r="R27" s="28">
        <v>20.195078372499999</v>
      </c>
      <c r="S27" s="9">
        <f t="shared" si="3"/>
        <v>1.6566990978284137E-3</v>
      </c>
    </row>
    <row r="28" spans="1:19" x14ac:dyDescent="0.35">
      <c r="A28" t="s">
        <v>53</v>
      </c>
      <c r="B28">
        <v>24</v>
      </c>
      <c r="C28">
        <v>0.41487099999999999</v>
      </c>
      <c r="D28">
        <v>0.41487099999999999</v>
      </c>
      <c r="E28">
        <v>24</v>
      </c>
      <c r="F28">
        <v>24</v>
      </c>
      <c r="G28">
        <v>5</v>
      </c>
      <c r="H28" t="s">
        <v>53</v>
      </c>
      <c r="I28">
        <v>4</v>
      </c>
      <c r="J28">
        <v>4</v>
      </c>
      <c r="K28" t="s">
        <v>16</v>
      </c>
      <c r="L28">
        <v>0.414870594147</v>
      </c>
      <c r="M28" s="18" t="s">
        <v>180</v>
      </c>
      <c r="N28" s="2">
        <v>0.41487059399390003</v>
      </c>
      <c r="O28" s="8"/>
      <c r="P28" s="9">
        <f t="shared" si="0"/>
        <v>1</v>
      </c>
      <c r="Q28" s="23">
        <v>3.8229731662900002E-2</v>
      </c>
      <c r="R28" s="28">
        <v>0.37664086233100003</v>
      </c>
      <c r="S28" s="9">
        <f t="shared" si="3"/>
        <v>9.2148569255940338E-2</v>
      </c>
    </row>
    <row r="29" spans="1:19" x14ac:dyDescent="0.35">
      <c r="A29" t="s">
        <v>54</v>
      </c>
      <c r="B29">
        <v>25</v>
      </c>
      <c r="C29">
        <v>7.299525</v>
      </c>
      <c r="D29">
        <v>7.299525</v>
      </c>
      <c r="E29">
        <v>25</v>
      </c>
      <c r="F29">
        <v>25</v>
      </c>
      <c r="G29">
        <v>10</v>
      </c>
      <c r="H29" t="s">
        <v>54</v>
      </c>
      <c r="I29">
        <v>5</v>
      </c>
      <c r="J29">
        <v>6</v>
      </c>
      <c r="K29" t="s">
        <v>14</v>
      </c>
      <c r="L29">
        <v>7.29952492443</v>
      </c>
      <c r="M29" s="18" t="s">
        <v>180</v>
      </c>
      <c r="N29" s="2">
        <v>7.29952492443</v>
      </c>
      <c r="O29" s="8"/>
      <c r="P29" s="9">
        <f t="shared" si="0"/>
        <v>1</v>
      </c>
      <c r="Q29" s="23">
        <v>3.3703712389799998</v>
      </c>
      <c r="R29" s="28">
        <v>3.9291536854500002</v>
      </c>
      <c r="S29" s="9">
        <f t="shared" si="3"/>
        <v>0.46172473878403569</v>
      </c>
    </row>
    <row r="30" spans="1:19" x14ac:dyDescent="0.35">
      <c r="A30" t="s">
        <v>55</v>
      </c>
      <c r="B30">
        <v>26</v>
      </c>
      <c r="C30">
        <v>31.002099000000001</v>
      </c>
      <c r="D30">
        <v>31.002099000000001</v>
      </c>
      <c r="E30">
        <v>26</v>
      </c>
      <c r="F30">
        <v>26</v>
      </c>
      <c r="G30">
        <v>6</v>
      </c>
      <c r="H30" t="s">
        <v>55</v>
      </c>
      <c r="I30">
        <v>4</v>
      </c>
      <c r="J30">
        <v>8</v>
      </c>
      <c r="K30" t="s">
        <v>56</v>
      </c>
      <c r="L30">
        <v>31.0020993049</v>
      </c>
      <c r="M30" s="18" t="s">
        <v>180</v>
      </c>
      <c r="N30" s="2">
        <v>30.994941842500001</v>
      </c>
      <c r="O30" s="8">
        <v>7.1571575000000101E-3</v>
      </c>
      <c r="P30" s="9">
        <f t="shared" si="0"/>
        <v>0.99976913958309721</v>
      </c>
      <c r="Q30" s="23">
        <v>17.134623361900001</v>
      </c>
      <c r="R30" s="28">
        <v>13.8603184806</v>
      </c>
      <c r="S30" s="9">
        <f t="shared" si="3"/>
        <v>0.5528199874989006</v>
      </c>
    </row>
    <row r="31" spans="1:19" x14ac:dyDescent="0.35">
      <c r="A31" t="s">
        <v>57</v>
      </c>
      <c r="B31">
        <v>27.114000000000001</v>
      </c>
      <c r="C31">
        <v>1.7946740000000001</v>
      </c>
      <c r="D31">
        <v>1.7946740000000001</v>
      </c>
      <c r="E31">
        <v>27</v>
      </c>
      <c r="F31">
        <v>132</v>
      </c>
      <c r="G31">
        <v>8</v>
      </c>
      <c r="H31" t="s">
        <v>58</v>
      </c>
      <c r="I31">
        <v>4</v>
      </c>
      <c r="J31">
        <v>5</v>
      </c>
      <c r="K31" t="s">
        <v>59</v>
      </c>
      <c r="L31">
        <v>1.7946741505399999</v>
      </c>
      <c r="M31" s="18" t="s">
        <v>180</v>
      </c>
      <c r="N31">
        <v>1.7946740000000001</v>
      </c>
      <c r="P31" s="9">
        <f t="shared" si="0"/>
        <v>1</v>
      </c>
      <c r="Q31" s="23"/>
      <c r="R31" s="28">
        <v>1.77354053019</v>
      </c>
      <c r="S31" s="9">
        <f t="shared" si="3"/>
        <v>0</v>
      </c>
    </row>
    <row r="32" spans="1:19" x14ac:dyDescent="0.35">
      <c r="A32" t="s">
        <v>60</v>
      </c>
      <c r="B32">
        <v>28.69</v>
      </c>
      <c r="C32">
        <v>2.1916280000000001</v>
      </c>
      <c r="D32">
        <v>2.1916280000000001</v>
      </c>
      <c r="E32">
        <v>28</v>
      </c>
      <c r="F32">
        <v>133</v>
      </c>
      <c r="G32">
        <v>5</v>
      </c>
      <c r="H32" t="s">
        <v>61</v>
      </c>
      <c r="I32">
        <v>4</v>
      </c>
      <c r="J32">
        <v>4</v>
      </c>
      <c r="K32" t="s">
        <v>16</v>
      </c>
      <c r="L32">
        <v>2.19162847022</v>
      </c>
      <c r="M32" s="18" t="s">
        <v>180</v>
      </c>
      <c r="N32" s="2">
        <v>2.1916284682590002</v>
      </c>
      <c r="O32" s="8"/>
      <c r="P32" s="9">
        <f t="shared" si="0"/>
        <v>1</v>
      </c>
      <c r="Q32" s="23">
        <v>0.41545334056900002</v>
      </c>
      <c r="R32" s="28">
        <v>1.77617512769</v>
      </c>
      <c r="S32" s="9">
        <f t="shared" si="3"/>
        <v>0.18956376346901102</v>
      </c>
    </row>
    <row r="33" spans="1:19" x14ac:dyDescent="0.35">
      <c r="A33" t="s">
        <v>62</v>
      </c>
      <c r="B33">
        <v>29</v>
      </c>
      <c r="C33">
        <v>0.52239599999999997</v>
      </c>
      <c r="D33">
        <v>0.52239599999999997</v>
      </c>
      <c r="E33">
        <v>29</v>
      </c>
      <c r="F33">
        <v>29</v>
      </c>
      <c r="G33">
        <v>3</v>
      </c>
      <c r="H33" t="s">
        <v>62</v>
      </c>
      <c r="I33">
        <v>3</v>
      </c>
      <c r="J33">
        <v>2</v>
      </c>
      <c r="K33" t="s">
        <v>22</v>
      </c>
      <c r="L33">
        <v>0.522396462146</v>
      </c>
      <c r="M33" s="18" t="s">
        <v>180</v>
      </c>
      <c r="N33" s="2">
        <v>0.52239647245800003</v>
      </c>
      <c r="O33" s="8"/>
      <c r="P33" s="9">
        <f t="shared" si="0"/>
        <v>1</v>
      </c>
      <c r="Q33" s="23"/>
      <c r="R33" s="28">
        <v>0.52239647245800003</v>
      </c>
      <c r="S33" s="9">
        <f t="shared" si="3"/>
        <v>0</v>
      </c>
    </row>
    <row r="34" spans="1:19" x14ac:dyDescent="0.35">
      <c r="A34" t="s">
        <v>63</v>
      </c>
      <c r="B34">
        <v>30</v>
      </c>
      <c r="C34">
        <v>1.4566049999999999</v>
      </c>
      <c r="D34">
        <v>1.4566049999999999</v>
      </c>
      <c r="E34">
        <v>30</v>
      </c>
      <c r="F34">
        <v>30</v>
      </c>
      <c r="G34">
        <v>4</v>
      </c>
      <c r="H34" t="s">
        <v>63</v>
      </c>
      <c r="I34">
        <v>3</v>
      </c>
      <c r="J34">
        <v>3</v>
      </c>
      <c r="K34" t="s">
        <v>22</v>
      </c>
      <c r="L34">
        <v>1.4566048300400001</v>
      </c>
      <c r="M34" s="18" t="s">
        <v>180</v>
      </c>
      <c r="N34" s="2">
        <v>1.4566048272900001</v>
      </c>
      <c r="O34" s="8"/>
      <c r="P34" s="9">
        <f t="shared" ref="P34:P65" si="4">N34/(N34+O34)</f>
        <v>1</v>
      </c>
      <c r="Q34" s="23"/>
      <c r="R34" s="28">
        <v>1.4566048272900001</v>
      </c>
      <c r="S34" s="9">
        <f t="shared" si="3"/>
        <v>0</v>
      </c>
    </row>
    <row r="35" spans="1:19" x14ac:dyDescent="0.35">
      <c r="A35" t="s">
        <v>64</v>
      </c>
      <c r="B35">
        <v>31</v>
      </c>
      <c r="C35">
        <v>5.9551600000000002</v>
      </c>
      <c r="D35">
        <v>5.9551600000000002</v>
      </c>
      <c r="E35">
        <v>31</v>
      </c>
      <c r="F35">
        <v>31</v>
      </c>
      <c r="G35">
        <v>5</v>
      </c>
      <c r="H35" t="s">
        <v>64</v>
      </c>
      <c r="I35">
        <v>3</v>
      </c>
      <c r="J35">
        <v>4</v>
      </c>
      <c r="K35" t="s">
        <v>49</v>
      </c>
      <c r="L35">
        <v>5.95516018019</v>
      </c>
      <c r="M35" s="18" t="s">
        <v>180</v>
      </c>
      <c r="N35" s="2">
        <v>5.9551601748599996</v>
      </c>
      <c r="O35" s="8"/>
      <c r="P35" s="9">
        <f t="shared" si="4"/>
        <v>1</v>
      </c>
      <c r="Q35" s="23">
        <v>4.2356067615299997</v>
      </c>
      <c r="R35" s="28">
        <v>1.7195534133299999</v>
      </c>
      <c r="S35" s="9">
        <f t="shared" si="3"/>
        <v>0.71124984671458902</v>
      </c>
    </row>
    <row r="36" spans="1:19" x14ac:dyDescent="0.35">
      <c r="A36" s="18" t="s">
        <v>65</v>
      </c>
      <c r="B36" s="18">
        <v>32</v>
      </c>
      <c r="C36" s="18">
        <v>6.1311840000000002</v>
      </c>
      <c r="D36" s="18">
        <v>6.1311840000000002</v>
      </c>
      <c r="E36" s="18">
        <v>32</v>
      </c>
      <c r="F36" s="18">
        <v>32</v>
      </c>
      <c r="G36" s="18">
        <v>8</v>
      </c>
      <c r="H36" s="18" t="s">
        <v>65</v>
      </c>
      <c r="I36" s="18">
        <v>5</v>
      </c>
      <c r="J36" s="18">
        <v>5</v>
      </c>
      <c r="K36" s="18" t="s">
        <v>14</v>
      </c>
      <c r="L36" s="18">
        <v>6.13118448085</v>
      </c>
      <c r="M36" s="18" t="s">
        <v>180</v>
      </c>
      <c r="N36" s="31">
        <f>SUM(R36)</f>
        <v>0.94347188431100004</v>
      </c>
      <c r="O36" s="32"/>
      <c r="P36" s="20">
        <f t="shared" si="4"/>
        <v>1</v>
      </c>
      <c r="Q36" s="23"/>
      <c r="R36" s="21">
        <v>0.94347188431100004</v>
      </c>
      <c r="S36" s="20">
        <f t="shared" si="3"/>
        <v>0</v>
      </c>
    </row>
    <row r="37" spans="1:19" x14ac:dyDescent="0.35">
      <c r="A37" s="18" t="s">
        <v>65</v>
      </c>
      <c r="B37" s="18">
        <v>32</v>
      </c>
      <c r="C37" s="18">
        <v>6.1311840000000002</v>
      </c>
      <c r="D37" s="18">
        <v>6.1311840000000002</v>
      </c>
      <c r="E37" s="18">
        <v>32</v>
      </c>
      <c r="F37" s="18">
        <v>32</v>
      </c>
      <c r="G37" s="18">
        <v>8</v>
      </c>
      <c r="H37" s="18" t="s">
        <v>65</v>
      </c>
      <c r="I37" s="18">
        <v>4</v>
      </c>
      <c r="J37" s="18">
        <v>5</v>
      </c>
      <c r="K37" s="18" t="s">
        <v>59</v>
      </c>
      <c r="L37" s="18">
        <v>6.13118448085</v>
      </c>
      <c r="M37" s="18" t="s">
        <v>180</v>
      </c>
      <c r="N37" s="31">
        <f>SUM(Q37:R37)</f>
        <v>5.1877126008359999</v>
      </c>
      <c r="O37" s="32"/>
      <c r="P37" s="20">
        <f t="shared" si="4"/>
        <v>1</v>
      </c>
      <c r="Q37" s="29">
        <v>0.27987240850599998</v>
      </c>
      <c r="R37" s="21">
        <v>4.9078401923300001</v>
      </c>
      <c r="S37" s="20">
        <f t="shared" si="3"/>
        <v>5.3949096652134994E-2</v>
      </c>
    </row>
    <row r="38" spans="1:19" x14ac:dyDescent="0.35">
      <c r="A38" t="s">
        <v>66</v>
      </c>
      <c r="B38">
        <v>33.122999999999998</v>
      </c>
      <c r="C38">
        <v>45.560552999999999</v>
      </c>
      <c r="D38">
        <v>45.560552999999999</v>
      </c>
      <c r="E38">
        <v>33</v>
      </c>
      <c r="F38">
        <v>135</v>
      </c>
      <c r="G38">
        <v>5</v>
      </c>
      <c r="H38" t="s">
        <v>67</v>
      </c>
      <c r="I38">
        <v>4</v>
      </c>
      <c r="J38">
        <v>4</v>
      </c>
      <c r="K38" t="s">
        <v>16</v>
      </c>
      <c r="L38">
        <v>45.560553405900002</v>
      </c>
      <c r="M38" s="18" t="s">
        <v>180</v>
      </c>
      <c r="N38" s="2">
        <v>45.5603665573</v>
      </c>
      <c r="O38" s="8"/>
      <c r="P38" s="9">
        <f t="shared" si="4"/>
        <v>1</v>
      </c>
      <c r="Q38" s="23">
        <v>10.9823595915</v>
      </c>
      <c r="R38" s="28">
        <v>34.5780069658</v>
      </c>
      <c r="S38" s="9">
        <f t="shared" si="3"/>
        <v>0.24105072942483449</v>
      </c>
    </row>
    <row r="39" spans="1:19" x14ac:dyDescent="0.35">
      <c r="A39" t="s">
        <v>68</v>
      </c>
      <c r="B39">
        <v>34</v>
      </c>
      <c r="C39">
        <v>2.1601240000000002</v>
      </c>
      <c r="D39">
        <v>2.1601240000000002</v>
      </c>
      <c r="E39">
        <v>34</v>
      </c>
      <c r="F39">
        <v>34</v>
      </c>
      <c r="G39">
        <v>3</v>
      </c>
      <c r="H39" t="s">
        <v>68</v>
      </c>
      <c r="I39">
        <v>3</v>
      </c>
      <c r="J39">
        <v>2</v>
      </c>
      <c r="K39" t="s">
        <v>37</v>
      </c>
      <c r="L39">
        <v>2.1601235082299999</v>
      </c>
      <c r="M39" s="18" t="s">
        <v>180</v>
      </c>
      <c r="N39" s="2">
        <v>2.1601235263380003</v>
      </c>
      <c r="O39" s="8"/>
      <c r="P39" s="9">
        <f t="shared" si="4"/>
        <v>1</v>
      </c>
      <c r="Q39" s="23">
        <v>1.7181971648700001</v>
      </c>
      <c r="R39" s="28">
        <v>0.44192636146800002</v>
      </c>
      <c r="S39" s="9">
        <f t="shared" si="3"/>
        <v>0.79541616204829446</v>
      </c>
    </row>
    <row r="40" spans="1:19" x14ac:dyDescent="0.35">
      <c r="A40" t="s">
        <v>69</v>
      </c>
      <c r="B40">
        <v>35</v>
      </c>
      <c r="C40">
        <v>3.8469999999999997E-2</v>
      </c>
      <c r="D40">
        <v>3.8469999999999997E-2</v>
      </c>
      <c r="E40">
        <v>35</v>
      </c>
      <c r="F40">
        <v>35</v>
      </c>
      <c r="G40">
        <v>0</v>
      </c>
      <c r="H40" t="s">
        <v>69</v>
      </c>
      <c r="I40">
        <v>6</v>
      </c>
      <c r="J40">
        <v>7</v>
      </c>
      <c r="K40" t="s">
        <v>24</v>
      </c>
      <c r="L40">
        <v>3.8469554400000001E-2</v>
      </c>
      <c r="M40" s="18" t="s">
        <v>180</v>
      </c>
      <c r="N40" s="2">
        <v>3.8469554399899998E-2</v>
      </c>
      <c r="O40" s="8"/>
      <c r="P40" s="9">
        <f t="shared" si="4"/>
        <v>1</v>
      </c>
      <c r="Q40" s="23"/>
      <c r="R40" s="28">
        <v>3.8469554399899998E-2</v>
      </c>
      <c r="S40" s="9">
        <f t="shared" si="3"/>
        <v>0</v>
      </c>
    </row>
    <row r="41" spans="1:19" x14ac:dyDescent="0.35">
      <c r="A41" t="s">
        <v>70</v>
      </c>
      <c r="B41">
        <v>36</v>
      </c>
      <c r="C41">
        <v>0.37882700000000002</v>
      </c>
      <c r="D41">
        <v>0.37882700000000002</v>
      </c>
      <c r="E41">
        <v>36</v>
      </c>
      <c r="F41">
        <v>36</v>
      </c>
      <c r="G41">
        <v>4</v>
      </c>
      <c r="H41" t="s">
        <v>70</v>
      </c>
      <c r="I41">
        <v>3</v>
      </c>
      <c r="J41">
        <v>3</v>
      </c>
      <c r="K41" t="s">
        <v>22</v>
      </c>
      <c r="L41">
        <v>0.37882714669599998</v>
      </c>
      <c r="M41" s="18" t="s">
        <v>180</v>
      </c>
      <c r="N41" s="2">
        <v>0.378827146846</v>
      </c>
      <c r="O41" s="8"/>
      <c r="P41" s="9">
        <f t="shared" si="4"/>
        <v>1</v>
      </c>
      <c r="Q41" s="23"/>
      <c r="R41" s="28">
        <v>0.378827146846</v>
      </c>
      <c r="S41" s="9">
        <f t="shared" si="3"/>
        <v>0</v>
      </c>
    </row>
    <row r="42" spans="1:19" x14ac:dyDescent="0.35">
      <c r="A42" t="s">
        <v>71</v>
      </c>
      <c r="B42">
        <v>37.549999999999997</v>
      </c>
      <c r="C42">
        <v>52.367818999999997</v>
      </c>
      <c r="D42">
        <v>30.299720000000001</v>
      </c>
      <c r="E42">
        <v>37</v>
      </c>
      <c r="F42">
        <v>136</v>
      </c>
      <c r="G42">
        <v>6</v>
      </c>
      <c r="H42" t="s">
        <v>72</v>
      </c>
      <c r="I42">
        <v>4</v>
      </c>
      <c r="J42">
        <v>8</v>
      </c>
      <c r="K42" t="s">
        <v>56</v>
      </c>
      <c r="L42">
        <v>3.8777505849199998</v>
      </c>
      <c r="M42" s="18" t="s">
        <v>180</v>
      </c>
      <c r="N42" s="2">
        <v>14.18959731610013</v>
      </c>
      <c r="O42" s="8">
        <v>38.178221683899899</v>
      </c>
      <c r="P42" s="9">
        <f t="shared" si="4"/>
        <v>0.27096024976904465</v>
      </c>
      <c r="Q42" s="23">
        <v>2.3920000001300002E-3</v>
      </c>
      <c r="R42" s="28">
        <v>14.1872053161</v>
      </c>
      <c r="S42" s="9">
        <f t="shared" si="3"/>
        <v>1.6857419888976932E-4</v>
      </c>
    </row>
    <row r="43" spans="1:19" x14ac:dyDescent="0.35">
      <c r="A43" t="s">
        <v>73</v>
      </c>
      <c r="B43">
        <v>38</v>
      </c>
      <c r="C43">
        <v>3.1575340000000001</v>
      </c>
      <c r="D43">
        <v>3.1575340000000001</v>
      </c>
      <c r="E43">
        <v>38</v>
      </c>
      <c r="F43">
        <v>38</v>
      </c>
      <c r="G43">
        <v>1</v>
      </c>
      <c r="H43" t="s">
        <v>73</v>
      </c>
      <c r="I43">
        <v>2</v>
      </c>
      <c r="J43">
        <v>1</v>
      </c>
      <c r="K43" t="s">
        <v>74</v>
      </c>
      <c r="L43">
        <v>3.1575342168199998</v>
      </c>
      <c r="M43" s="18" t="s">
        <v>180</v>
      </c>
      <c r="N43" s="2">
        <v>3.1575342404</v>
      </c>
      <c r="O43" s="8"/>
      <c r="P43" s="9">
        <f t="shared" si="4"/>
        <v>1</v>
      </c>
      <c r="Q43" s="23"/>
      <c r="R43" s="28">
        <v>3.1575342404</v>
      </c>
      <c r="S43" s="9">
        <f t="shared" si="3"/>
        <v>0</v>
      </c>
    </row>
    <row r="44" spans="1:19" x14ac:dyDescent="0.35">
      <c r="A44" t="s">
        <v>75</v>
      </c>
      <c r="B44">
        <v>39</v>
      </c>
      <c r="C44">
        <v>0.73549900000000001</v>
      </c>
      <c r="D44">
        <v>0.73549900000000001</v>
      </c>
      <c r="E44">
        <v>39</v>
      </c>
      <c r="F44">
        <v>39</v>
      </c>
      <c r="G44">
        <v>1</v>
      </c>
      <c r="H44" t="s">
        <v>75</v>
      </c>
      <c r="I44">
        <v>2</v>
      </c>
      <c r="J44">
        <v>1</v>
      </c>
      <c r="K44" t="s">
        <v>74</v>
      </c>
      <c r="L44">
        <v>0.73549853194000003</v>
      </c>
      <c r="M44" s="18" t="s">
        <v>180</v>
      </c>
      <c r="N44" s="2">
        <v>0.73549854190099995</v>
      </c>
      <c r="O44" s="8"/>
      <c r="P44" s="9">
        <f t="shared" si="4"/>
        <v>1</v>
      </c>
      <c r="Q44" s="23"/>
      <c r="R44" s="28">
        <v>0.73549854190099995</v>
      </c>
      <c r="S44" s="9">
        <f t="shared" si="3"/>
        <v>0</v>
      </c>
    </row>
    <row r="45" spans="1:19" x14ac:dyDescent="0.35">
      <c r="A45" t="s">
        <v>76</v>
      </c>
      <c r="B45">
        <v>40</v>
      </c>
      <c r="C45">
        <v>8.1468260000000008</v>
      </c>
      <c r="D45">
        <v>8.1468260000000008</v>
      </c>
      <c r="E45">
        <v>40</v>
      </c>
      <c r="F45">
        <v>40</v>
      </c>
      <c r="G45">
        <v>9</v>
      </c>
      <c r="H45" t="s">
        <v>76</v>
      </c>
      <c r="I45">
        <v>5</v>
      </c>
      <c r="J45">
        <v>6</v>
      </c>
      <c r="K45" t="s">
        <v>14</v>
      </c>
      <c r="L45">
        <v>8.1468263213800007</v>
      </c>
      <c r="M45" s="18" t="s">
        <v>180</v>
      </c>
      <c r="N45" s="2">
        <v>8.1468262943499994</v>
      </c>
      <c r="O45" s="8"/>
      <c r="P45" s="9">
        <f t="shared" si="4"/>
        <v>1</v>
      </c>
      <c r="Q45" s="23">
        <v>2.2317807995800001</v>
      </c>
      <c r="R45" s="28">
        <v>5.9150454947700002</v>
      </c>
      <c r="S45" s="9">
        <f t="shared" si="3"/>
        <v>0.27394481224274886</v>
      </c>
    </row>
    <row r="46" spans="1:19" x14ac:dyDescent="0.35">
      <c r="A46" t="s">
        <v>77</v>
      </c>
      <c r="B46">
        <v>41</v>
      </c>
      <c r="C46">
        <v>2.551904</v>
      </c>
      <c r="D46">
        <v>2.551904</v>
      </c>
      <c r="E46">
        <v>41</v>
      </c>
      <c r="F46">
        <v>41</v>
      </c>
      <c r="G46">
        <v>3</v>
      </c>
      <c r="H46" t="s">
        <v>77</v>
      </c>
      <c r="I46">
        <v>3</v>
      </c>
      <c r="J46">
        <v>2</v>
      </c>
      <c r="K46" t="s">
        <v>37</v>
      </c>
      <c r="L46">
        <v>2.5519036067199998</v>
      </c>
      <c r="M46" s="18" t="s">
        <v>180</v>
      </c>
      <c r="N46" s="2">
        <v>2.5519036198445999</v>
      </c>
      <c r="O46" s="8"/>
      <c r="P46" s="9">
        <f t="shared" si="4"/>
        <v>1</v>
      </c>
      <c r="Q46" s="23">
        <v>2.5259665958799999</v>
      </c>
      <c r="R46" s="28">
        <v>2.5937023964600001E-2</v>
      </c>
      <c r="S46" s="9">
        <f t="shared" si="3"/>
        <v>0.98983620550443063</v>
      </c>
    </row>
    <row r="47" spans="1:19" x14ac:dyDescent="0.35">
      <c r="A47" t="s">
        <v>78</v>
      </c>
      <c r="B47">
        <v>42</v>
      </c>
      <c r="C47">
        <v>0.80975900000000001</v>
      </c>
      <c r="D47">
        <v>0.80975900000000001</v>
      </c>
      <c r="E47">
        <v>42</v>
      </c>
      <c r="F47">
        <v>42</v>
      </c>
      <c r="G47">
        <v>8</v>
      </c>
      <c r="H47" t="s">
        <v>78</v>
      </c>
      <c r="I47">
        <v>4</v>
      </c>
      <c r="J47">
        <v>5</v>
      </c>
      <c r="K47" t="s">
        <v>18</v>
      </c>
      <c r="L47">
        <v>0.809758848862</v>
      </c>
      <c r="M47" s="18" t="s">
        <v>180</v>
      </c>
      <c r="N47" s="2">
        <v>0.80975885095269995</v>
      </c>
      <c r="O47" s="8"/>
      <c r="P47" s="9">
        <f t="shared" si="4"/>
        <v>1</v>
      </c>
      <c r="Q47" s="23">
        <v>1.00422442117E-2</v>
      </c>
      <c r="R47" s="28">
        <v>0.79971660674099998</v>
      </c>
      <c r="S47" s="9">
        <f t="shared" si="3"/>
        <v>1.2401524478411157E-2</v>
      </c>
    </row>
    <row r="48" spans="1:19" x14ac:dyDescent="0.35">
      <c r="A48" t="s">
        <v>79</v>
      </c>
      <c r="B48">
        <v>43</v>
      </c>
      <c r="C48">
        <v>1.167386</v>
      </c>
      <c r="D48">
        <v>1.167386</v>
      </c>
      <c r="E48">
        <v>43</v>
      </c>
      <c r="F48">
        <v>43</v>
      </c>
      <c r="G48">
        <v>4</v>
      </c>
      <c r="H48" t="s">
        <v>79</v>
      </c>
      <c r="I48">
        <v>3</v>
      </c>
      <c r="J48">
        <v>3</v>
      </c>
      <c r="K48" t="s">
        <v>22</v>
      </c>
      <c r="L48">
        <v>1.1673860179</v>
      </c>
      <c r="M48" s="18" t="s">
        <v>180</v>
      </c>
      <c r="N48" s="2">
        <v>1.1673860263</v>
      </c>
      <c r="O48" s="8"/>
      <c r="P48" s="9">
        <f t="shared" si="4"/>
        <v>1</v>
      </c>
      <c r="Q48" s="23"/>
      <c r="R48" s="28">
        <v>1.1673860263</v>
      </c>
      <c r="S48" s="9">
        <f t="shared" si="3"/>
        <v>0</v>
      </c>
    </row>
    <row r="49" spans="1:19" x14ac:dyDescent="0.35">
      <c r="A49" t="s">
        <v>80</v>
      </c>
      <c r="B49" t="s">
        <v>28</v>
      </c>
      <c r="C49">
        <v>0.26042199999999999</v>
      </c>
      <c r="D49">
        <v>0.26042199999999999</v>
      </c>
      <c r="E49">
        <v>44</v>
      </c>
      <c r="F49">
        <v>139</v>
      </c>
      <c r="G49">
        <v>4</v>
      </c>
      <c r="H49" t="s">
        <v>29</v>
      </c>
      <c r="I49">
        <v>3</v>
      </c>
      <c r="J49">
        <v>3</v>
      </c>
      <c r="K49" t="s">
        <v>22</v>
      </c>
      <c r="L49">
        <v>3.1651829302399999</v>
      </c>
      <c r="M49" s="18" t="s">
        <v>180</v>
      </c>
      <c r="N49" s="2">
        <v>0.26042194776400002</v>
      </c>
      <c r="O49" s="8"/>
      <c r="P49" s="9">
        <f t="shared" si="4"/>
        <v>1</v>
      </c>
      <c r="Q49" s="23"/>
      <c r="R49" s="28">
        <v>0.26042194776400002</v>
      </c>
      <c r="S49" s="9">
        <f t="shared" si="3"/>
        <v>0</v>
      </c>
    </row>
    <row r="50" spans="1:19" x14ac:dyDescent="0.35">
      <c r="A50" t="s">
        <v>81</v>
      </c>
      <c r="B50" t="s">
        <v>28</v>
      </c>
      <c r="C50">
        <v>2.517954</v>
      </c>
      <c r="D50">
        <v>2.517954</v>
      </c>
      <c r="E50">
        <v>45</v>
      </c>
      <c r="F50">
        <v>139</v>
      </c>
      <c r="G50">
        <v>4</v>
      </c>
      <c r="H50" t="s">
        <v>29</v>
      </c>
      <c r="I50">
        <v>3</v>
      </c>
      <c r="J50">
        <v>3</v>
      </c>
      <c r="K50" t="s">
        <v>22</v>
      </c>
      <c r="L50">
        <v>3.1651829302399999</v>
      </c>
      <c r="M50" s="18" t="s">
        <v>180</v>
      </c>
      <c r="N50" s="2">
        <v>2.5179542932899999</v>
      </c>
      <c r="O50" s="8"/>
      <c r="P50" s="9">
        <f t="shared" si="4"/>
        <v>1</v>
      </c>
      <c r="Q50" s="23"/>
      <c r="R50" s="28">
        <v>2.5179542932899999</v>
      </c>
      <c r="S50" s="9">
        <f t="shared" si="3"/>
        <v>0</v>
      </c>
    </row>
    <row r="51" spans="1:19" x14ac:dyDescent="0.35">
      <c r="A51" t="s">
        <v>82</v>
      </c>
      <c r="B51">
        <v>46</v>
      </c>
      <c r="C51">
        <v>1.577696</v>
      </c>
      <c r="D51">
        <v>1.577696</v>
      </c>
      <c r="E51">
        <v>46</v>
      </c>
      <c r="F51">
        <v>46</v>
      </c>
      <c r="G51">
        <v>4</v>
      </c>
      <c r="H51" t="s">
        <v>82</v>
      </c>
      <c r="I51">
        <v>3</v>
      </c>
      <c r="J51">
        <v>3</v>
      </c>
      <c r="K51" t="s">
        <v>22</v>
      </c>
      <c r="L51">
        <v>1.5776957144499999</v>
      </c>
      <c r="M51" s="18" t="s">
        <v>180</v>
      </c>
      <c r="N51" s="2">
        <v>1.577695730544</v>
      </c>
      <c r="O51" s="8"/>
      <c r="P51" s="9">
        <f t="shared" si="4"/>
        <v>1</v>
      </c>
      <c r="Q51" s="23">
        <v>5.9578095534000002E-2</v>
      </c>
      <c r="R51" s="28">
        <v>1.5181176350100001</v>
      </c>
      <c r="S51" s="9">
        <f t="shared" si="3"/>
        <v>3.7762728503712865E-2</v>
      </c>
    </row>
    <row r="52" spans="1:19" x14ac:dyDescent="0.35">
      <c r="A52" t="s">
        <v>83</v>
      </c>
      <c r="B52">
        <v>47</v>
      </c>
      <c r="C52">
        <v>4.2635579999999997</v>
      </c>
      <c r="D52">
        <v>4.2635579999999997</v>
      </c>
      <c r="E52">
        <v>47</v>
      </c>
      <c r="F52">
        <v>47</v>
      </c>
      <c r="G52">
        <v>4</v>
      </c>
      <c r="H52" t="s">
        <v>83</v>
      </c>
      <c r="I52">
        <v>3</v>
      </c>
      <c r="J52">
        <v>3</v>
      </c>
      <c r="K52" t="s">
        <v>22</v>
      </c>
      <c r="L52">
        <v>4.2635581304499999</v>
      </c>
      <c r="M52" s="18" t="s">
        <v>180</v>
      </c>
      <c r="N52">
        <v>4.2635579999999997</v>
      </c>
      <c r="O52" s="8"/>
      <c r="P52" s="9">
        <f t="shared" si="4"/>
        <v>1</v>
      </c>
      <c r="Q52" s="23">
        <v>2.2671541865899999E-3</v>
      </c>
      <c r="R52" s="28">
        <v>4.2590664810899996</v>
      </c>
      <c r="S52" s="9">
        <f t="shared" si="3"/>
        <v>5.3175169344242535E-4</v>
      </c>
    </row>
    <row r="53" spans="1:19" x14ac:dyDescent="0.35">
      <c r="A53" t="s">
        <v>84</v>
      </c>
      <c r="B53">
        <v>48</v>
      </c>
      <c r="C53">
        <v>0.101964</v>
      </c>
      <c r="D53">
        <v>0.101964</v>
      </c>
      <c r="E53">
        <v>48</v>
      </c>
      <c r="F53">
        <v>48</v>
      </c>
      <c r="G53">
        <v>0</v>
      </c>
      <c r="H53" t="s">
        <v>84</v>
      </c>
      <c r="I53">
        <v>3</v>
      </c>
      <c r="J53">
        <v>3</v>
      </c>
      <c r="K53" t="s">
        <v>22</v>
      </c>
      <c r="L53">
        <v>0.1019636367</v>
      </c>
      <c r="M53" s="18" t="s">
        <v>180</v>
      </c>
      <c r="N53" s="2">
        <v>0.10196363671899999</v>
      </c>
      <c r="O53" s="8"/>
      <c r="P53" s="9">
        <f t="shared" si="4"/>
        <v>1</v>
      </c>
      <c r="Q53" s="23"/>
      <c r="R53" s="28">
        <v>0.10196363671899999</v>
      </c>
      <c r="S53" s="9">
        <f t="shared" si="3"/>
        <v>0</v>
      </c>
    </row>
    <row r="54" spans="1:19" x14ac:dyDescent="0.35">
      <c r="A54" t="s">
        <v>14</v>
      </c>
      <c r="B54">
        <v>49</v>
      </c>
      <c r="C54">
        <v>44.960520000000002</v>
      </c>
      <c r="D54">
        <v>44.960520000000002</v>
      </c>
      <c r="E54">
        <v>49</v>
      </c>
      <c r="F54">
        <v>49</v>
      </c>
      <c r="G54">
        <v>9</v>
      </c>
      <c r="H54" t="s">
        <v>14</v>
      </c>
      <c r="I54">
        <v>5</v>
      </c>
      <c r="J54">
        <v>6</v>
      </c>
      <c r="K54" t="s">
        <v>14</v>
      </c>
      <c r="L54">
        <v>44.960519830499997</v>
      </c>
      <c r="M54" s="18" t="s">
        <v>180</v>
      </c>
      <c r="N54">
        <v>44.960520000000002</v>
      </c>
      <c r="O54" s="8"/>
      <c r="P54" s="9">
        <f t="shared" si="4"/>
        <v>1</v>
      </c>
      <c r="Q54" s="23">
        <v>0.84346712166299997</v>
      </c>
      <c r="R54" s="28">
        <v>44.114375102799997</v>
      </c>
      <c r="S54" s="9">
        <f t="shared" si="3"/>
        <v>1.8760172739616891E-2</v>
      </c>
    </row>
    <row r="55" spans="1:19" x14ac:dyDescent="0.35">
      <c r="A55" t="s">
        <v>85</v>
      </c>
      <c r="B55">
        <v>50</v>
      </c>
      <c r="C55">
        <v>1.1301620000000001</v>
      </c>
      <c r="D55">
        <v>1.1301620000000001</v>
      </c>
      <c r="E55">
        <v>50</v>
      </c>
      <c r="F55">
        <v>50</v>
      </c>
      <c r="G55">
        <v>3</v>
      </c>
      <c r="H55" t="s">
        <v>85</v>
      </c>
      <c r="I55">
        <v>3</v>
      </c>
      <c r="J55">
        <v>2</v>
      </c>
      <c r="K55" t="s">
        <v>37</v>
      </c>
      <c r="L55">
        <v>1.1301621019000001</v>
      </c>
      <c r="M55" s="18" t="s">
        <v>180</v>
      </c>
      <c r="N55" s="2">
        <v>1.06942375705</v>
      </c>
      <c r="O55" s="8">
        <v>6.0738242950000097E-2</v>
      </c>
      <c r="P55" s="9">
        <f t="shared" si="4"/>
        <v>0.94625704726402049</v>
      </c>
      <c r="Q55" s="23"/>
      <c r="R55" s="28">
        <v>1.06942375705</v>
      </c>
      <c r="S55" s="9">
        <f t="shared" si="3"/>
        <v>0</v>
      </c>
    </row>
    <row r="56" spans="1:19" x14ac:dyDescent="0.35">
      <c r="A56" t="s">
        <v>86</v>
      </c>
      <c r="B56" t="s">
        <v>35</v>
      </c>
      <c r="C56">
        <v>0.88590899999999995</v>
      </c>
      <c r="D56">
        <v>0.88590899999999995</v>
      </c>
      <c r="E56">
        <v>51</v>
      </c>
      <c r="F56">
        <v>130</v>
      </c>
      <c r="G56">
        <v>3</v>
      </c>
      <c r="H56" t="s">
        <v>36</v>
      </c>
      <c r="I56">
        <v>3</v>
      </c>
      <c r="J56">
        <v>2</v>
      </c>
      <c r="K56" t="s">
        <v>37</v>
      </c>
      <c r="L56">
        <v>0.95279655580199996</v>
      </c>
      <c r="M56" s="18" t="s">
        <v>180</v>
      </c>
      <c r="N56" s="2">
        <v>0.88590893490599998</v>
      </c>
      <c r="O56" s="8"/>
      <c r="P56" s="9">
        <f t="shared" si="4"/>
        <v>1</v>
      </c>
      <c r="Q56" s="23"/>
      <c r="R56" s="28">
        <v>0.88590893490599998</v>
      </c>
      <c r="S56" s="9">
        <f t="shared" ref="S56:S87" si="5">Q56/N56</f>
        <v>0</v>
      </c>
    </row>
    <row r="57" spans="1:19" x14ac:dyDescent="0.35">
      <c r="A57" t="s">
        <v>87</v>
      </c>
      <c r="B57">
        <v>52</v>
      </c>
      <c r="C57">
        <v>0.96719599999999994</v>
      </c>
      <c r="D57">
        <v>0.96719599999999994</v>
      </c>
      <c r="E57">
        <v>52</v>
      </c>
      <c r="F57">
        <v>52</v>
      </c>
      <c r="G57">
        <v>7</v>
      </c>
      <c r="H57" t="s">
        <v>87</v>
      </c>
      <c r="I57">
        <v>4</v>
      </c>
      <c r="J57">
        <v>5</v>
      </c>
      <c r="K57" t="s">
        <v>18</v>
      </c>
      <c r="L57">
        <v>0.96719616116200002</v>
      </c>
      <c r="M57" s="18" t="s">
        <v>180</v>
      </c>
      <c r="N57" s="2">
        <v>0.967196162232</v>
      </c>
      <c r="O57" s="8"/>
      <c r="P57" s="9">
        <f t="shared" si="4"/>
        <v>1</v>
      </c>
      <c r="Q57" s="23"/>
      <c r="R57" s="28">
        <v>0.967196162232</v>
      </c>
      <c r="S57" s="9">
        <f t="shared" si="5"/>
        <v>0</v>
      </c>
    </row>
    <row r="58" spans="1:19" x14ac:dyDescent="0.35">
      <c r="A58" t="s">
        <v>88</v>
      </c>
      <c r="B58">
        <v>53</v>
      </c>
      <c r="C58">
        <v>4.7573249999999998</v>
      </c>
      <c r="D58">
        <v>4.7573249999999998</v>
      </c>
      <c r="E58">
        <v>53</v>
      </c>
      <c r="F58">
        <v>53</v>
      </c>
      <c r="G58">
        <v>5</v>
      </c>
      <c r="H58" t="s">
        <v>88</v>
      </c>
      <c r="I58">
        <v>3</v>
      </c>
      <c r="J58">
        <v>4</v>
      </c>
      <c r="K58" t="s">
        <v>49</v>
      </c>
      <c r="L58">
        <v>4.75732457264</v>
      </c>
      <c r="M58" s="18" t="s">
        <v>180</v>
      </c>
      <c r="N58" s="2">
        <v>4.75732459473</v>
      </c>
      <c r="O58" s="8"/>
      <c r="P58" s="9">
        <f t="shared" si="4"/>
        <v>1</v>
      </c>
      <c r="Q58" s="23"/>
      <c r="R58" s="28">
        <v>4.75732459473</v>
      </c>
      <c r="S58" s="9">
        <f t="shared" si="5"/>
        <v>0</v>
      </c>
    </row>
    <row r="59" spans="1:19" x14ac:dyDescent="0.35">
      <c r="A59" t="s">
        <v>89</v>
      </c>
      <c r="B59">
        <v>54</v>
      </c>
      <c r="C59">
        <v>3.5260570000000002</v>
      </c>
      <c r="D59">
        <v>3.5260570000000002</v>
      </c>
      <c r="E59">
        <v>54</v>
      </c>
      <c r="F59">
        <v>54</v>
      </c>
      <c r="G59">
        <v>10</v>
      </c>
      <c r="H59" t="s">
        <v>89</v>
      </c>
      <c r="I59">
        <v>5</v>
      </c>
      <c r="J59">
        <v>6</v>
      </c>
      <c r="K59" t="s">
        <v>14</v>
      </c>
      <c r="L59">
        <v>3.5260571328800001</v>
      </c>
      <c r="M59" s="18" t="s">
        <v>180</v>
      </c>
      <c r="N59">
        <v>3.5260570000000002</v>
      </c>
      <c r="O59" s="8"/>
      <c r="P59" s="9">
        <f t="shared" si="4"/>
        <v>1</v>
      </c>
      <c r="Q59" s="23"/>
      <c r="R59" s="28">
        <v>3.5253429838599999</v>
      </c>
      <c r="S59" s="9">
        <f t="shared" si="5"/>
        <v>0</v>
      </c>
    </row>
    <row r="60" spans="1:19" x14ac:dyDescent="0.35">
      <c r="A60" t="s">
        <v>90</v>
      </c>
      <c r="B60">
        <v>37.549999999999997</v>
      </c>
      <c r="C60">
        <v>3.8777509999999999</v>
      </c>
      <c r="D60">
        <v>3.8777509999999999</v>
      </c>
      <c r="E60">
        <v>55</v>
      </c>
      <c r="F60">
        <v>136</v>
      </c>
      <c r="G60">
        <v>6</v>
      </c>
      <c r="H60" t="s">
        <v>72</v>
      </c>
      <c r="I60">
        <v>4</v>
      </c>
      <c r="J60">
        <v>8</v>
      </c>
      <c r="K60" t="s">
        <v>56</v>
      </c>
      <c r="L60">
        <v>3.8777505849199998</v>
      </c>
      <c r="M60" s="18" t="s">
        <v>180</v>
      </c>
      <c r="N60" s="2">
        <v>3.8777505842300002</v>
      </c>
      <c r="O60" s="8"/>
      <c r="P60" s="9">
        <f t="shared" si="4"/>
        <v>1</v>
      </c>
      <c r="Q60" s="23">
        <v>2.3137783734499999</v>
      </c>
      <c r="R60" s="28">
        <v>1.56397221078</v>
      </c>
      <c r="S60" s="9">
        <f t="shared" si="5"/>
        <v>0.59668055569629774</v>
      </c>
    </row>
    <row r="61" spans="1:19" x14ac:dyDescent="0.35">
      <c r="A61" t="s">
        <v>91</v>
      </c>
      <c r="B61">
        <v>56</v>
      </c>
      <c r="C61">
        <v>0.90254400000000001</v>
      </c>
      <c r="D61">
        <v>0.90254400000000001</v>
      </c>
      <c r="E61">
        <v>56</v>
      </c>
      <c r="F61">
        <v>56</v>
      </c>
      <c r="G61">
        <v>10</v>
      </c>
      <c r="H61" t="s">
        <v>91</v>
      </c>
      <c r="I61">
        <v>5</v>
      </c>
      <c r="J61">
        <v>6</v>
      </c>
      <c r="K61" t="s">
        <v>24</v>
      </c>
      <c r="L61">
        <v>0.90254443456300004</v>
      </c>
      <c r="M61" s="18" t="s">
        <v>180</v>
      </c>
      <c r="N61" s="2">
        <v>0.90254443456440003</v>
      </c>
      <c r="O61" s="8"/>
      <c r="P61" s="9">
        <f t="shared" si="4"/>
        <v>1</v>
      </c>
      <c r="Q61" s="23">
        <v>8.0504885314000001E-3</v>
      </c>
      <c r="R61" s="28">
        <v>0.89449394603300003</v>
      </c>
      <c r="S61" s="9">
        <f t="shared" si="5"/>
        <v>8.9197697344236045E-3</v>
      </c>
    </row>
    <row r="62" spans="1:19" x14ac:dyDescent="0.35">
      <c r="A62" t="s">
        <v>92</v>
      </c>
      <c r="B62">
        <v>57</v>
      </c>
      <c r="C62">
        <v>1.9255709999999999</v>
      </c>
      <c r="D62">
        <v>1.9255709999999999</v>
      </c>
      <c r="E62">
        <v>57</v>
      </c>
      <c r="F62">
        <v>57</v>
      </c>
      <c r="G62">
        <v>1</v>
      </c>
      <c r="H62" t="s">
        <v>92</v>
      </c>
      <c r="I62">
        <v>2</v>
      </c>
      <c r="J62">
        <v>1</v>
      </c>
      <c r="K62" t="s">
        <v>74</v>
      </c>
      <c r="L62">
        <v>1.9255714076699999</v>
      </c>
      <c r="M62" s="18" t="s">
        <v>180</v>
      </c>
      <c r="N62" s="2">
        <v>1.92557141728</v>
      </c>
      <c r="O62" s="8"/>
      <c r="P62" s="9">
        <f t="shared" si="4"/>
        <v>1</v>
      </c>
      <c r="Q62" s="23"/>
      <c r="R62" s="28">
        <v>1.92557141728</v>
      </c>
      <c r="S62" s="9">
        <f t="shared" si="5"/>
        <v>0</v>
      </c>
    </row>
    <row r="63" spans="1:19" x14ac:dyDescent="0.35">
      <c r="A63" t="s">
        <v>93</v>
      </c>
      <c r="B63">
        <v>58</v>
      </c>
      <c r="C63">
        <v>2.7128019999999999</v>
      </c>
      <c r="D63">
        <v>2.7128019999999999</v>
      </c>
      <c r="E63">
        <v>58</v>
      </c>
      <c r="F63">
        <v>58</v>
      </c>
      <c r="G63">
        <v>4</v>
      </c>
      <c r="H63" t="s">
        <v>93</v>
      </c>
      <c r="I63">
        <v>3</v>
      </c>
      <c r="J63">
        <v>3</v>
      </c>
      <c r="K63" t="s">
        <v>22</v>
      </c>
      <c r="L63">
        <v>2.7128020537799999</v>
      </c>
      <c r="M63" s="18" t="s">
        <v>180</v>
      </c>
      <c r="N63" s="2">
        <v>2.7128021372800002</v>
      </c>
      <c r="O63" s="8"/>
      <c r="P63" s="9">
        <f t="shared" si="4"/>
        <v>1</v>
      </c>
      <c r="Q63" s="23"/>
      <c r="R63" s="28">
        <v>2.7128021372800002</v>
      </c>
      <c r="S63" s="9">
        <f t="shared" si="5"/>
        <v>0</v>
      </c>
    </row>
    <row r="64" spans="1:19" x14ac:dyDescent="0.35">
      <c r="A64" t="s">
        <v>94</v>
      </c>
      <c r="B64">
        <v>59</v>
      </c>
      <c r="C64">
        <v>5.0591140000000001</v>
      </c>
      <c r="D64">
        <v>5.0591140000000001</v>
      </c>
      <c r="E64">
        <v>59</v>
      </c>
      <c r="F64">
        <v>59</v>
      </c>
      <c r="G64">
        <v>7</v>
      </c>
      <c r="H64" t="s">
        <v>94</v>
      </c>
      <c r="I64">
        <v>4</v>
      </c>
      <c r="J64">
        <v>5</v>
      </c>
      <c r="K64" t="s">
        <v>56</v>
      </c>
      <c r="L64">
        <v>5.0591135820100002</v>
      </c>
      <c r="M64" s="18" t="s">
        <v>180</v>
      </c>
      <c r="N64" s="2">
        <v>4.9303200780200003</v>
      </c>
      <c r="O64" s="8">
        <v>0.12879392197999984</v>
      </c>
      <c r="P64" s="9">
        <f t="shared" si="4"/>
        <v>0.97454219810425302</v>
      </c>
      <c r="Q64" s="23"/>
      <c r="R64" s="28">
        <v>4.9303200780200003</v>
      </c>
      <c r="S64" s="9">
        <f t="shared" si="5"/>
        <v>0</v>
      </c>
    </row>
    <row r="65" spans="1:19" x14ac:dyDescent="0.35">
      <c r="A65" t="s">
        <v>95</v>
      </c>
      <c r="B65">
        <v>60</v>
      </c>
      <c r="C65">
        <v>1.1394280000000001</v>
      </c>
      <c r="D65">
        <v>1.1394280000000001</v>
      </c>
      <c r="E65">
        <v>60</v>
      </c>
      <c r="F65">
        <v>60</v>
      </c>
      <c r="G65">
        <v>3</v>
      </c>
      <c r="H65" t="s">
        <v>95</v>
      </c>
      <c r="I65">
        <v>3</v>
      </c>
      <c r="J65">
        <v>2</v>
      </c>
      <c r="K65" t="s">
        <v>22</v>
      </c>
      <c r="L65">
        <v>1.1394284857500001</v>
      </c>
      <c r="M65" s="18" t="s">
        <v>180</v>
      </c>
      <c r="N65" s="2">
        <v>1.13942849028</v>
      </c>
      <c r="O65" s="8"/>
      <c r="P65" s="9">
        <f t="shared" si="4"/>
        <v>1</v>
      </c>
      <c r="Q65" s="23"/>
      <c r="R65" s="28">
        <v>1.13942849028</v>
      </c>
      <c r="S65" s="9">
        <f t="shared" si="5"/>
        <v>0</v>
      </c>
    </row>
    <row r="66" spans="1:19" x14ac:dyDescent="0.35">
      <c r="A66" t="s">
        <v>96</v>
      </c>
      <c r="B66">
        <v>61</v>
      </c>
      <c r="C66">
        <v>0.97065199999999996</v>
      </c>
      <c r="D66">
        <v>0.97065199999999996</v>
      </c>
      <c r="E66">
        <v>61</v>
      </c>
      <c r="F66">
        <v>61</v>
      </c>
      <c r="G66">
        <v>5</v>
      </c>
      <c r="H66" t="s">
        <v>96</v>
      </c>
      <c r="I66">
        <v>4</v>
      </c>
      <c r="J66">
        <v>5</v>
      </c>
      <c r="K66" t="s">
        <v>16</v>
      </c>
      <c r="L66">
        <v>0.97065179782199995</v>
      </c>
      <c r="M66" s="18" t="s">
        <v>180</v>
      </c>
      <c r="N66" s="2">
        <v>0.97065179724100004</v>
      </c>
      <c r="O66" s="8"/>
      <c r="P66" s="9">
        <f t="shared" ref="P66:P97" si="6">N66/(N66+O66)</f>
        <v>1</v>
      </c>
      <c r="Q66" s="23"/>
      <c r="R66" s="28">
        <v>0.97065179724100004</v>
      </c>
      <c r="S66" s="9">
        <f t="shared" si="5"/>
        <v>0</v>
      </c>
    </row>
    <row r="67" spans="1:19" x14ac:dyDescent="0.35">
      <c r="A67" t="s">
        <v>97</v>
      </c>
      <c r="B67">
        <v>62</v>
      </c>
      <c r="C67">
        <v>7.1874630000000002</v>
      </c>
      <c r="D67">
        <v>7.1874630000000002</v>
      </c>
      <c r="E67">
        <v>62</v>
      </c>
      <c r="F67">
        <v>62</v>
      </c>
      <c r="G67">
        <v>12</v>
      </c>
      <c r="H67" t="s">
        <v>97</v>
      </c>
      <c r="I67">
        <v>6</v>
      </c>
      <c r="J67">
        <v>7</v>
      </c>
      <c r="K67" t="s">
        <v>24</v>
      </c>
      <c r="L67">
        <v>7.1874630166399998</v>
      </c>
      <c r="M67" s="18" t="s">
        <v>180</v>
      </c>
      <c r="N67">
        <v>7.1874630000000002</v>
      </c>
      <c r="O67" s="8"/>
      <c r="P67" s="9">
        <f t="shared" si="6"/>
        <v>1</v>
      </c>
      <c r="Q67" s="23"/>
      <c r="R67" s="28">
        <v>7.1698179135900002</v>
      </c>
      <c r="S67" s="9">
        <f t="shared" si="5"/>
        <v>0</v>
      </c>
    </row>
    <row r="68" spans="1:19" x14ac:dyDescent="0.35">
      <c r="A68" t="s">
        <v>98</v>
      </c>
      <c r="B68" t="s">
        <v>99</v>
      </c>
      <c r="C68">
        <v>40.148822000000003</v>
      </c>
      <c r="D68">
        <v>40.148822000000003</v>
      </c>
      <c r="E68">
        <v>63</v>
      </c>
      <c r="F68">
        <v>137</v>
      </c>
      <c r="G68">
        <v>3</v>
      </c>
      <c r="H68" t="s">
        <v>100</v>
      </c>
      <c r="I68">
        <v>3</v>
      </c>
      <c r="J68">
        <v>2</v>
      </c>
      <c r="K68" t="s">
        <v>37</v>
      </c>
      <c r="L68">
        <v>40.1488210606</v>
      </c>
      <c r="M68" s="18" t="s">
        <v>180</v>
      </c>
      <c r="N68" s="2">
        <v>39.811695416740001</v>
      </c>
      <c r="O68" s="8">
        <v>0.33712658326000167</v>
      </c>
      <c r="P68" s="9">
        <f t="shared" si="6"/>
        <v>0.99160307659188607</v>
      </c>
      <c r="Q68" s="23">
        <v>1.99200792784</v>
      </c>
      <c r="R68" s="28">
        <v>37.819687488900001</v>
      </c>
      <c r="S68" s="9">
        <f t="shared" si="5"/>
        <v>5.0035747209158078E-2</v>
      </c>
    </row>
    <row r="69" spans="1:19" x14ac:dyDescent="0.35">
      <c r="A69" t="s">
        <v>101</v>
      </c>
      <c r="B69">
        <v>64</v>
      </c>
      <c r="C69">
        <v>7.7408390000000002</v>
      </c>
      <c r="D69">
        <v>7.7408390000000002</v>
      </c>
      <c r="E69">
        <v>64</v>
      </c>
      <c r="F69">
        <v>64</v>
      </c>
      <c r="G69">
        <v>5</v>
      </c>
      <c r="H69" t="s">
        <v>101</v>
      </c>
      <c r="I69">
        <v>4</v>
      </c>
      <c r="J69">
        <v>4</v>
      </c>
      <c r="K69" t="s">
        <v>16</v>
      </c>
      <c r="L69">
        <v>7.7408393904599997</v>
      </c>
      <c r="M69" s="18" t="s">
        <v>180</v>
      </c>
      <c r="N69" s="2">
        <v>7.7408393919699998</v>
      </c>
      <c r="O69" s="8"/>
      <c r="P69" s="9">
        <f t="shared" si="6"/>
        <v>1</v>
      </c>
      <c r="Q69" s="23"/>
      <c r="R69" s="28">
        <v>7.7408393919699998</v>
      </c>
      <c r="S69" s="9">
        <f t="shared" si="5"/>
        <v>0</v>
      </c>
    </row>
    <row r="70" spans="1:19" x14ac:dyDescent="0.35">
      <c r="A70" t="s">
        <v>102</v>
      </c>
      <c r="B70">
        <v>65</v>
      </c>
      <c r="C70">
        <v>1.0306660000000001</v>
      </c>
      <c r="D70">
        <v>1.0306660000000001</v>
      </c>
      <c r="E70">
        <v>65</v>
      </c>
      <c r="F70">
        <v>65</v>
      </c>
      <c r="G70">
        <v>4</v>
      </c>
      <c r="H70" t="s">
        <v>102</v>
      </c>
      <c r="I70">
        <v>3</v>
      </c>
      <c r="J70">
        <v>3</v>
      </c>
      <c r="K70" t="s">
        <v>22</v>
      </c>
      <c r="L70">
        <v>1.0306658959399999</v>
      </c>
      <c r="M70" s="18" t="s">
        <v>180</v>
      </c>
      <c r="N70" s="2">
        <v>1.03062030796</v>
      </c>
      <c r="O70" s="8"/>
      <c r="P70" s="9">
        <f t="shared" si="6"/>
        <v>1</v>
      </c>
      <c r="Q70" s="23"/>
      <c r="R70" s="28">
        <v>1.03062030796</v>
      </c>
      <c r="S70" s="9">
        <f t="shared" si="5"/>
        <v>0</v>
      </c>
    </row>
    <row r="71" spans="1:19" x14ac:dyDescent="0.35">
      <c r="A71" t="s">
        <v>103</v>
      </c>
      <c r="B71">
        <v>66</v>
      </c>
      <c r="C71">
        <v>22.330669</v>
      </c>
      <c r="D71">
        <v>22.330669</v>
      </c>
      <c r="E71">
        <v>66</v>
      </c>
      <c r="F71">
        <v>66</v>
      </c>
      <c r="G71">
        <v>3</v>
      </c>
      <c r="H71" t="s">
        <v>103</v>
      </c>
      <c r="I71">
        <v>3</v>
      </c>
      <c r="J71">
        <v>2</v>
      </c>
      <c r="K71" t="s">
        <v>37</v>
      </c>
      <c r="L71">
        <v>22.330669026700001</v>
      </c>
      <c r="M71" s="18" t="s">
        <v>180</v>
      </c>
      <c r="N71" s="2">
        <v>21.950300116171</v>
      </c>
      <c r="O71" s="8">
        <v>0.38036888382900003</v>
      </c>
      <c r="P71" s="9">
        <f t="shared" si="6"/>
        <v>0.9829665253723926</v>
      </c>
      <c r="Q71" s="23">
        <v>21.043135181</v>
      </c>
      <c r="R71" s="28">
        <v>0.90716493517100005</v>
      </c>
      <c r="S71" s="9">
        <f t="shared" si="5"/>
        <v>0.95867186642688851</v>
      </c>
    </row>
    <row r="72" spans="1:19" x14ac:dyDescent="0.35">
      <c r="A72" t="s">
        <v>104</v>
      </c>
      <c r="B72">
        <v>67</v>
      </c>
      <c r="C72">
        <v>5.2211090000000002</v>
      </c>
      <c r="D72">
        <v>5.2211090000000002</v>
      </c>
      <c r="E72">
        <v>67</v>
      </c>
      <c r="F72">
        <v>67</v>
      </c>
      <c r="G72">
        <v>8</v>
      </c>
      <c r="H72" t="s">
        <v>104</v>
      </c>
      <c r="I72">
        <v>4</v>
      </c>
      <c r="J72">
        <v>5</v>
      </c>
      <c r="K72" t="s">
        <v>18</v>
      </c>
      <c r="L72">
        <v>5.2211085629499996</v>
      </c>
      <c r="M72" s="18" t="s">
        <v>180</v>
      </c>
      <c r="N72" s="2">
        <v>5.2211085629599996</v>
      </c>
      <c r="O72" s="8"/>
      <c r="P72" s="9">
        <f t="shared" si="6"/>
        <v>1</v>
      </c>
      <c r="Q72" s="23"/>
      <c r="R72" s="28">
        <v>5.2211085629599996</v>
      </c>
      <c r="S72" s="9">
        <f t="shared" si="5"/>
        <v>0</v>
      </c>
    </row>
    <row r="73" spans="1:19" x14ac:dyDescent="0.35">
      <c r="A73" t="s">
        <v>105</v>
      </c>
      <c r="B73">
        <v>68.12</v>
      </c>
      <c r="C73">
        <v>4.7527179999999998</v>
      </c>
      <c r="D73">
        <v>4.7527179999999998</v>
      </c>
      <c r="E73">
        <v>68</v>
      </c>
      <c r="F73">
        <v>138</v>
      </c>
      <c r="G73">
        <v>8</v>
      </c>
      <c r="H73" t="s">
        <v>106</v>
      </c>
      <c r="I73">
        <v>4</v>
      </c>
      <c r="J73">
        <v>5</v>
      </c>
      <c r="K73" t="s">
        <v>18</v>
      </c>
      <c r="L73">
        <v>4.7527178337000002</v>
      </c>
      <c r="M73" s="18" t="s">
        <v>180</v>
      </c>
      <c r="N73" s="2">
        <v>4.7399058645501002</v>
      </c>
      <c r="O73" s="8">
        <v>1.2812135449899564E-2</v>
      </c>
      <c r="P73" s="9">
        <f t="shared" si="6"/>
        <v>0.99730425086236985</v>
      </c>
      <c r="Q73" s="23">
        <v>5.2480000000999999E-3</v>
      </c>
      <c r="R73" s="28">
        <v>4.7346578645499999</v>
      </c>
      <c r="S73" s="9">
        <f t="shared" si="5"/>
        <v>1.1071949844721498E-3</v>
      </c>
    </row>
    <row r="74" spans="1:19" x14ac:dyDescent="0.35">
      <c r="A74" t="s">
        <v>107</v>
      </c>
      <c r="B74">
        <v>28.69</v>
      </c>
      <c r="C74">
        <v>4.9543189999999999</v>
      </c>
      <c r="D74">
        <v>4.9543189999999999</v>
      </c>
      <c r="E74">
        <v>69</v>
      </c>
      <c r="F74">
        <v>133</v>
      </c>
      <c r="G74">
        <v>5</v>
      </c>
      <c r="H74" t="s">
        <v>61</v>
      </c>
      <c r="I74">
        <v>4</v>
      </c>
      <c r="J74">
        <v>4</v>
      </c>
      <c r="K74" t="s">
        <v>16</v>
      </c>
      <c r="L74">
        <v>2.19162847022</v>
      </c>
      <c r="M74" s="18" t="s">
        <v>180</v>
      </c>
      <c r="N74" s="2">
        <v>4.9543194594099997</v>
      </c>
      <c r="O74" s="8"/>
      <c r="P74" s="9">
        <f t="shared" si="6"/>
        <v>1</v>
      </c>
      <c r="Q74" s="23"/>
      <c r="R74" s="28">
        <v>4.9543194594099997</v>
      </c>
      <c r="S74" s="9">
        <f t="shared" si="5"/>
        <v>0</v>
      </c>
    </row>
    <row r="75" spans="1:19" x14ac:dyDescent="0.35">
      <c r="A75" t="s">
        <v>108</v>
      </c>
      <c r="B75">
        <v>70</v>
      </c>
      <c r="C75">
        <v>4.5653759999999997</v>
      </c>
      <c r="D75">
        <v>4.5653759999999997</v>
      </c>
      <c r="E75">
        <v>70</v>
      </c>
      <c r="F75">
        <v>70</v>
      </c>
      <c r="G75">
        <v>3</v>
      </c>
      <c r="H75" t="s">
        <v>108</v>
      </c>
      <c r="I75">
        <v>3</v>
      </c>
      <c r="J75">
        <v>2</v>
      </c>
      <c r="K75" t="s">
        <v>37</v>
      </c>
      <c r="L75">
        <v>4.5653755607999997</v>
      </c>
      <c r="M75" s="18" t="s">
        <v>180</v>
      </c>
      <c r="N75">
        <v>4.5653759999999997</v>
      </c>
      <c r="O75" s="8">
        <v>0</v>
      </c>
      <c r="P75" s="9">
        <f t="shared" si="6"/>
        <v>1</v>
      </c>
      <c r="Q75" s="23"/>
      <c r="R75" s="28">
        <v>4.5647876460300001</v>
      </c>
      <c r="S75" s="9">
        <f t="shared" si="5"/>
        <v>0</v>
      </c>
    </row>
    <row r="76" spans="1:19" x14ac:dyDescent="0.35">
      <c r="A76" t="s">
        <v>109</v>
      </c>
      <c r="B76">
        <v>71</v>
      </c>
      <c r="C76">
        <v>1.8874610000000001</v>
      </c>
      <c r="D76">
        <v>1.8874610000000001</v>
      </c>
      <c r="E76">
        <v>71</v>
      </c>
      <c r="F76">
        <v>71</v>
      </c>
      <c r="G76">
        <v>3</v>
      </c>
      <c r="H76" t="s">
        <v>109</v>
      </c>
      <c r="I76">
        <v>3</v>
      </c>
      <c r="J76">
        <v>2</v>
      </c>
      <c r="K76" t="s">
        <v>22</v>
      </c>
      <c r="L76">
        <v>1.8874605390100001</v>
      </c>
      <c r="M76" s="18" t="s">
        <v>180</v>
      </c>
      <c r="N76" s="2">
        <v>1.8874605612499999</v>
      </c>
      <c r="O76" s="8"/>
      <c r="P76" s="9">
        <f t="shared" si="6"/>
        <v>1</v>
      </c>
      <c r="Q76" s="23"/>
      <c r="R76" s="28">
        <v>1.8874605612499999</v>
      </c>
      <c r="S76" s="9">
        <f t="shared" si="5"/>
        <v>0</v>
      </c>
    </row>
    <row r="77" spans="1:19" x14ac:dyDescent="0.35">
      <c r="A77" t="s">
        <v>110</v>
      </c>
      <c r="B77">
        <v>72</v>
      </c>
      <c r="C77">
        <v>0.93053200000000003</v>
      </c>
      <c r="D77">
        <v>0.93053200000000003</v>
      </c>
      <c r="E77">
        <v>72</v>
      </c>
      <c r="F77">
        <v>72</v>
      </c>
      <c r="G77">
        <v>5</v>
      </c>
      <c r="H77" t="s">
        <v>110</v>
      </c>
      <c r="I77">
        <v>3</v>
      </c>
      <c r="J77">
        <v>4</v>
      </c>
      <c r="K77" t="s">
        <v>49</v>
      </c>
      <c r="L77">
        <v>0.93053247471800005</v>
      </c>
      <c r="M77" s="18" t="s">
        <v>180</v>
      </c>
      <c r="N77" s="2">
        <v>0.93053248654999998</v>
      </c>
      <c r="O77" s="8"/>
      <c r="P77" s="9">
        <f t="shared" si="6"/>
        <v>1</v>
      </c>
      <c r="Q77" s="23"/>
      <c r="R77" s="28">
        <v>0.93053248654999998</v>
      </c>
      <c r="S77" s="9">
        <f t="shared" si="5"/>
        <v>0</v>
      </c>
    </row>
    <row r="78" spans="1:19" x14ac:dyDescent="0.35">
      <c r="A78" t="s">
        <v>111</v>
      </c>
      <c r="B78">
        <v>73</v>
      </c>
      <c r="C78">
        <v>35.027138999999998</v>
      </c>
      <c r="D78">
        <v>35.027138999999998</v>
      </c>
      <c r="E78">
        <v>73</v>
      </c>
      <c r="F78">
        <v>73</v>
      </c>
      <c r="G78">
        <v>8</v>
      </c>
      <c r="H78" t="s">
        <v>111</v>
      </c>
      <c r="I78">
        <v>5</v>
      </c>
      <c r="J78">
        <v>5</v>
      </c>
      <c r="K78" t="s">
        <v>14</v>
      </c>
      <c r="L78">
        <v>35.027139479799999</v>
      </c>
      <c r="M78" s="18" t="s">
        <v>180</v>
      </c>
      <c r="N78">
        <v>35.027138999999998</v>
      </c>
      <c r="O78" s="8"/>
      <c r="P78" s="9">
        <f t="shared" si="6"/>
        <v>1</v>
      </c>
      <c r="Q78" s="23">
        <v>13.2970690365</v>
      </c>
      <c r="R78" s="28">
        <v>21.728585492600001</v>
      </c>
      <c r="S78" s="9">
        <f t="shared" si="5"/>
        <v>0.37962189936494672</v>
      </c>
    </row>
    <row r="79" spans="1:19" x14ac:dyDescent="0.35">
      <c r="A79" t="s">
        <v>112</v>
      </c>
      <c r="B79">
        <v>74</v>
      </c>
      <c r="C79">
        <v>1.854897</v>
      </c>
      <c r="D79">
        <v>1.854897</v>
      </c>
      <c r="E79">
        <v>74</v>
      </c>
      <c r="F79">
        <v>74</v>
      </c>
      <c r="G79">
        <v>1</v>
      </c>
      <c r="H79" t="s">
        <v>112</v>
      </c>
      <c r="I79">
        <v>2</v>
      </c>
      <c r="J79">
        <v>1</v>
      </c>
      <c r="K79" t="s">
        <v>74</v>
      </c>
      <c r="L79">
        <v>1.8548973173300001</v>
      </c>
      <c r="M79" s="18" t="s">
        <v>180</v>
      </c>
      <c r="N79">
        <v>1.854897</v>
      </c>
      <c r="O79" s="8"/>
      <c r="P79" s="9">
        <f t="shared" si="6"/>
        <v>1</v>
      </c>
      <c r="Q79" s="23">
        <v>0.94280576821100004</v>
      </c>
      <c r="R79" s="28">
        <v>0.90871453888300002</v>
      </c>
      <c r="S79" s="9">
        <f t="shared" si="5"/>
        <v>0.50827931050133779</v>
      </c>
    </row>
    <row r="80" spans="1:19" x14ac:dyDescent="0.35">
      <c r="A80" t="s">
        <v>113</v>
      </c>
      <c r="B80">
        <v>75.105999999999995</v>
      </c>
      <c r="C80">
        <v>24.239483</v>
      </c>
      <c r="D80">
        <v>24.239483</v>
      </c>
      <c r="E80">
        <v>75</v>
      </c>
      <c r="F80">
        <v>140</v>
      </c>
      <c r="G80">
        <v>3</v>
      </c>
      <c r="H80" t="s">
        <v>114</v>
      </c>
      <c r="I80">
        <v>3</v>
      </c>
      <c r="J80">
        <v>2</v>
      </c>
      <c r="K80" t="s">
        <v>37</v>
      </c>
      <c r="L80">
        <v>24.239482975800001</v>
      </c>
      <c r="M80" s="18" t="s">
        <v>180</v>
      </c>
      <c r="N80" s="2">
        <v>23.67983974621</v>
      </c>
      <c r="O80" s="8">
        <v>0.55964325379000002</v>
      </c>
      <c r="P80" s="9">
        <f t="shared" si="6"/>
        <v>0.9769119145903401</v>
      </c>
      <c r="Q80" s="23">
        <v>3.65000948491</v>
      </c>
      <c r="R80" s="28">
        <v>20.029830261299999</v>
      </c>
      <c r="S80" s="9">
        <f t="shared" si="5"/>
        <v>0.154139957196889</v>
      </c>
    </row>
    <row r="81" spans="1:19" x14ac:dyDescent="0.35">
      <c r="A81" s="18" t="s">
        <v>115</v>
      </c>
      <c r="B81" s="18">
        <v>76</v>
      </c>
      <c r="C81" s="18">
        <v>5.5724340000000003</v>
      </c>
      <c r="D81" s="18">
        <v>5.5724340000000003</v>
      </c>
      <c r="E81" s="18">
        <v>76</v>
      </c>
      <c r="F81" s="18">
        <v>76</v>
      </c>
      <c r="G81" s="18">
        <v>1</v>
      </c>
      <c r="H81" s="18" t="s">
        <v>115</v>
      </c>
      <c r="I81" s="18">
        <v>2</v>
      </c>
      <c r="J81" s="18">
        <v>1</v>
      </c>
      <c r="K81" s="18" t="s">
        <v>74</v>
      </c>
      <c r="L81" s="18">
        <v>5.5724337092400003</v>
      </c>
      <c r="M81" s="18" t="s">
        <v>180</v>
      </c>
      <c r="N81" s="31">
        <f>SUM(Q81:R81)</f>
        <v>2.1474045683599998</v>
      </c>
      <c r="O81" s="32">
        <v>8.988140140000489E-3</v>
      </c>
      <c r="P81" s="20">
        <f t="shared" si="6"/>
        <v>0.99583186304397553</v>
      </c>
      <c r="Q81" s="23">
        <v>0</v>
      </c>
      <c r="R81" s="21">
        <v>2.1474045683599998</v>
      </c>
      <c r="S81" s="20">
        <f t="shared" si="5"/>
        <v>0</v>
      </c>
    </row>
    <row r="82" spans="1:19" x14ac:dyDescent="0.35">
      <c r="A82" t="s">
        <v>116</v>
      </c>
      <c r="B82" t="s">
        <v>20</v>
      </c>
      <c r="C82">
        <v>8.5001499999999997</v>
      </c>
      <c r="D82">
        <v>8.5001499999999997</v>
      </c>
      <c r="E82">
        <v>77</v>
      </c>
      <c r="F82">
        <v>134</v>
      </c>
      <c r="G82">
        <v>4</v>
      </c>
      <c r="H82" t="s">
        <v>21</v>
      </c>
      <c r="I82">
        <v>3</v>
      </c>
      <c r="J82">
        <v>3</v>
      </c>
      <c r="K82" t="s">
        <v>22</v>
      </c>
      <c r="L82">
        <v>5.0464524751699997</v>
      </c>
      <c r="M82" s="18" t="s">
        <v>180</v>
      </c>
      <c r="N82" s="2">
        <v>8.5001501022429995</v>
      </c>
      <c r="O82" s="8"/>
      <c r="P82" s="9">
        <f t="shared" si="6"/>
        <v>1</v>
      </c>
      <c r="Q82" s="23">
        <v>0.55041624149299995</v>
      </c>
      <c r="R82" s="28">
        <v>7.9497338607500003</v>
      </c>
      <c r="S82" s="9">
        <f t="shared" si="5"/>
        <v>6.47537084489552E-2</v>
      </c>
    </row>
    <row r="83" spans="1:19" x14ac:dyDescent="0.35">
      <c r="A83" t="s">
        <v>117</v>
      </c>
      <c r="B83">
        <v>78</v>
      </c>
      <c r="C83">
        <v>4.6110300000000004</v>
      </c>
      <c r="D83">
        <v>4.6110300000000004</v>
      </c>
      <c r="E83">
        <v>78</v>
      </c>
      <c r="F83">
        <v>78</v>
      </c>
      <c r="G83">
        <v>4</v>
      </c>
      <c r="H83" t="s">
        <v>117</v>
      </c>
      <c r="I83">
        <v>3</v>
      </c>
      <c r="J83">
        <v>3</v>
      </c>
      <c r="K83" t="s">
        <v>22</v>
      </c>
      <c r="L83">
        <v>4.6110300403700002</v>
      </c>
      <c r="M83" s="18" t="s">
        <v>180</v>
      </c>
      <c r="N83">
        <v>4.6110300000000004</v>
      </c>
      <c r="O83" s="8"/>
      <c r="P83" s="9">
        <f t="shared" si="6"/>
        <v>1</v>
      </c>
      <c r="Q83" s="23">
        <v>4.4413638230299997</v>
      </c>
      <c r="R83" s="28">
        <v>0.15298766159900001</v>
      </c>
      <c r="S83" s="9">
        <f t="shared" si="5"/>
        <v>0.96320427822633969</v>
      </c>
    </row>
    <row r="84" spans="1:19" x14ac:dyDescent="0.35">
      <c r="A84" t="s">
        <v>118</v>
      </c>
      <c r="B84" t="s">
        <v>20</v>
      </c>
      <c r="C84">
        <v>5.2437120000000004</v>
      </c>
      <c r="D84">
        <v>5.2437120000000004</v>
      </c>
      <c r="E84">
        <v>79</v>
      </c>
      <c r="F84">
        <v>134</v>
      </c>
      <c r="G84">
        <v>4</v>
      </c>
      <c r="H84" t="s">
        <v>21</v>
      </c>
      <c r="I84">
        <v>3</v>
      </c>
      <c r="J84">
        <v>3</v>
      </c>
      <c r="K84" t="s">
        <v>22</v>
      </c>
      <c r="L84">
        <v>5.0464524751699997</v>
      </c>
      <c r="M84" s="18" t="s">
        <v>180</v>
      </c>
      <c r="N84">
        <v>5.2437120000000004</v>
      </c>
      <c r="O84" s="8"/>
      <c r="P84" s="9">
        <f t="shared" si="6"/>
        <v>1</v>
      </c>
      <c r="Q84" s="23">
        <v>1.4403838181599999</v>
      </c>
      <c r="R84" s="28">
        <v>3.7948394146400002</v>
      </c>
      <c r="S84" s="9">
        <f t="shared" si="5"/>
        <v>0.27468782003283165</v>
      </c>
    </row>
    <row r="85" spans="1:19" x14ac:dyDescent="0.35">
      <c r="A85" t="s">
        <v>119</v>
      </c>
      <c r="B85" t="s">
        <v>120</v>
      </c>
      <c r="C85">
        <v>2.078452</v>
      </c>
      <c r="D85">
        <v>2.078452</v>
      </c>
      <c r="E85">
        <v>80</v>
      </c>
      <c r="F85">
        <v>141</v>
      </c>
      <c r="G85">
        <v>8</v>
      </c>
      <c r="H85" t="s">
        <v>119</v>
      </c>
      <c r="I85">
        <v>4</v>
      </c>
      <c r="J85">
        <v>5</v>
      </c>
      <c r="K85" t="s">
        <v>18</v>
      </c>
      <c r="L85">
        <v>2.0784519544700002</v>
      </c>
      <c r="M85" s="18" t="s">
        <v>180</v>
      </c>
      <c r="N85" s="2">
        <v>2.0783519575809999</v>
      </c>
      <c r="O85" s="8"/>
      <c r="P85" s="9">
        <f t="shared" si="6"/>
        <v>1</v>
      </c>
      <c r="Q85" s="23">
        <v>1.81313383323</v>
      </c>
      <c r="R85" s="28">
        <v>0.26521812435100001</v>
      </c>
      <c r="S85" s="9">
        <f t="shared" si="5"/>
        <v>0.8723901775233065</v>
      </c>
    </row>
    <row r="86" spans="1:19" x14ac:dyDescent="0.35">
      <c r="A86" t="s">
        <v>121</v>
      </c>
      <c r="B86" t="s">
        <v>120</v>
      </c>
      <c r="C86">
        <v>0.40560400000000002</v>
      </c>
      <c r="D86">
        <v>0.40560400000000002</v>
      </c>
      <c r="E86">
        <v>81</v>
      </c>
      <c r="F86">
        <v>141</v>
      </c>
      <c r="G86">
        <v>8</v>
      </c>
      <c r="H86" t="s">
        <v>119</v>
      </c>
      <c r="I86">
        <v>4</v>
      </c>
      <c r="J86">
        <v>5</v>
      </c>
      <c r="K86" t="s">
        <v>18</v>
      </c>
      <c r="L86">
        <v>2.0784519544700002</v>
      </c>
      <c r="M86" s="18" t="s">
        <v>180</v>
      </c>
      <c r="N86" s="2">
        <v>0.40560399649013801</v>
      </c>
      <c r="O86" s="8"/>
      <c r="P86" s="9">
        <f t="shared" si="6"/>
        <v>1</v>
      </c>
      <c r="Q86" s="23">
        <v>1.4635807613800001E-4</v>
      </c>
      <c r="R86" s="28">
        <v>0.40545763841400001</v>
      </c>
      <c r="S86" s="9">
        <f t="shared" si="5"/>
        <v>3.6083982752758357E-4</v>
      </c>
    </row>
    <row r="87" spans="1:19" x14ac:dyDescent="0.35">
      <c r="A87" t="s">
        <v>122</v>
      </c>
      <c r="B87">
        <v>82</v>
      </c>
      <c r="C87">
        <v>9.2007589999999997</v>
      </c>
      <c r="D87">
        <v>9.2007589999999997</v>
      </c>
      <c r="E87">
        <v>82</v>
      </c>
      <c r="F87">
        <v>82</v>
      </c>
      <c r="G87">
        <v>8</v>
      </c>
      <c r="H87" t="s">
        <v>122</v>
      </c>
      <c r="I87">
        <v>4</v>
      </c>
      <c r="J87">
        <v>5</v>
      </c>
      <c r="K87" t="s">
        <v>18</v>
      </c>
      <c r="L87">
        <v>9.2007588644199991</v>
      </c>
      <c r="M87" s="18" t="s">
        <v>180</v>
      </c>
      <c r="N87" s="2">
        <v>8.0874496168200007</v>
      </c>
      <c r="O87" s="8">
        <v>1.1133093831799989</v>
      </c>
      <c r="P87" s="9">
        <f t="shared" si="6"/>
        <v>0.87899809318122568</v>
      </c>
      <c r="Q87" s="23"/>
      <c r="R87" s="28">
        <v>8.0874496168200007</v>
      </c>
      <c r="S87" s="9">
        <f t="shared" si="5"/>
        <v>0</v>
      </c>
    </row>
    <row r="88" spans="1:19" x14ac:dyDescent="0.35">
      <c r="A88" t="s">
        <v>123</v>
      </c>
      <c r="B88" t="s">
        <v>120</v>
      </c>
      <c r="C88">
        <v>0.82851600000000003</v>
      </c>
      <c r="D88">
        <v>0.82851600000000003</v>
      </c>
      <c r="E88">
        <v>83</v>
      </c>
      <c r="F88">
        <v>141</v>
      </c>
      <c r="G88">
        <v>8</v>
      </c>
      <c r="H88" t="s">
        <v>119</v>
      </c>
      <c r="I88">
        <v>4</v>
      </c>
      <c r="J88">
        <v>5</v>
      </c>
      <c r="K88" t="s">
        <v>18</v>
      </c>
      <c r="L88">
        <v>2.0784519544700002</v>
      </c>
      <c r="M88" s="18" t="s">
        <v>180</v>
      </c>
      <c r="N88" s="2">
        <v>0.82851617251800003</v>
      </c>
      <c r="O88" s="8"/>
      <c r="P88" s="9">
        <f t="shared" si="6"/>
        <v>1</v>
      </c>
      <c r="Q88" s="23"/>
      <c r="R88" s="28">
        <v>0.82851617251800003</v>
      </c>
      <c r="S88" s="9">
        <f t="shared" ref="S88:S109" si="7">Q88/N88</f>
        <v>0</v>
      </c>
    </row>
    <row r="89" spans="1:19" x14ac:dyDescent="0.35">
      <c r="A89" t="s">
        <v>124</v>
      </c>
      <c r="B89">
        <v>84</v>
      </c>
      <c r="C89">
        <v>6.871429</v>
      </c>
      <c r="D89">
        <v>6.871429</v>
      </c>
      <c r="E89">
        <v>84</v>
      </c>
      <c r="F89">
        <v>84</v>
      </c>
      <c r="G89">
        <v>2</v>
      </c>
      <c r="H89" t="s">
        <v>124</v>
      </c>
      <c r="I89">
        <v>2</v>
      </c>
      <c r="J89">
        <v>1</v>
      </c>
      <c r="K89" t="s">
        <v>74</v>
      </c>
      <c r="L89">
        <v>6.8714288887299997</v>
      </c>
      <c r="M89" s="18" t="s">
        <v>180</v>
      </c>
      <c r="N89">
        <v>6.871429</v>
      </c>
      <c r="O89" s="8"/>
      <c r="P89" s="9">
        <f t="shared" si="6"/>
        <v>1</v>
      </c>
      <c r="Q89" s="23"/>
      <c r="R89" s="28">
        <v>6.8683421632000003</v>
      </c>
      <c r="S89" s="9">
        <f t="shared" si="7"/>
        <v>0</v>
      </c>
    </row>
    <row r="90" spans="1:19" x14ac:dyDescent="0.35">
      <c r="A90" t="s">
        <v>125</v>
      </c>
      <c r="B90">
        <v>85</v>
      </c>
      <c r="C90">
        <v>0.74969300000000005</v>
      </c>
      <c r="D90">
        <v>0.74969300000000005</v>
      </c>
      <c r="E90">
        <v>85</v>
      </c>
      <c r="F90">
        <v>85</v>
      </c>
      <c r="G90">
        <v>2</v>
      </c>
      <c r="H90" t="s">
        <v>125</v>
      </c>
      <c r="I90">
        <v>2</v>
      </c>
      <c r="J90">
        <v>1</v>
      </c>
      <c r="K90" t="s">
        <v>74</v>
      </c>
      <c r="L90">
        <v>0.74969296242899996</v>
      </c>
      <c r="M90" s="18" t="s">
        <v>180</v>
      </c>
      <c r="N90" s="2">
        <v>0.74969297481499997</v>
      </c>
      <c r="O90" s="8"/>
      <c r="P90" s="9">
        <f t="shared" si="6"/>
        <v>1</v>
      </c>
      <c r="Q90" s="23"/>
      <c r="R90" s="28">
        <v>0.74969297481499997</v>
      </c>
      <c r="S90" s="9">
        <f t="shared" si="7"/>
        <v>0</v>
      </c>
    </row>
    <row r="91" spans="1:19" x14ac:dyDescent="0.35">
      <c r="A91" t="s">
        <v>126</v>
      </c>
      <c r="B91">
        <v>86</v>
      </c>
      <c r="C91">
        <v>30.728092</v>
      </c>
      <c r="D91">
        <v>30.728092</v>
      </c>
      <c r="E91">
        <v>86</v>
      </c>
      <c r="F91">
        <v>86</v>
      </c>
      <c r="G91">
        <v>12</v>
      </c>
      <c r="H91" t="s">
        <v>126</v>
      </c>
      <c r="I91">
        <v>6</v>
      </c>
      <c r="J91">
        <v>7</v>
      </c>
      <c r="K91" t="s">
        <v>52</v>
      </c>
      <c r="L91">
        <v>30.728091676799998</v>
      </c>
      <c r="M91" s="18" t="s">
        <v>180</v>
      </c>
      <c r="N91" s="2">
        <v>30.624389672029999</v>
      </c>
      <c r="O91" s="8">
        <v>0.10370232797000156</v>
      </c>
      <c r="P91" s="9">
        <f t="shared" si="6"/>
        <v>0.99662516214901986</v>
      </c>
      <c r="Q91" s="23">
        <v>1.3640653255299999</v>
      </c>
      <c r="R91" s="28">
        <v>29.260324346499999</v>
      </c>
      <c r="S91" s="9">
        <f t="shared" si="7"/>
        <v>4.4541796265603097E-2</v>
      </c>
    </row>
    <row r="92" spans="1:19" x14ac:dyDescent="0.35">
      <c r="A92" t="s">
        <v>127</v>
      </c>
      <c r="B92">
        <v>87</v>
      </c>
      <c r="C92">
        <v>29.657104</v>
      </c>
      <c r="D92">
        <v>8.0143280000000008</v>
      </c>
      <c r="E92">
        <v>87</v>
      </c>
      <c r="F92">
        <v>87</v>
      </c>
      <c r="G92">
        <v>4</v>
      </c>
      <c r="H92" t="s">
        <v>127</v>
      </c>
      <c r="I92">
        <v>3</v>
      </c>
      <c r="J92">
        <v>3</v>
      </c>
      <c r="K92" t="s">
        <v>22</v>
      </c>
      <c r="L92">
        <v>29.657104327300001</v>
      </c>
      <c r="M92" s="18" t="s">
        <v>180</v>
      </c>
      <c r="N92" s="2">
        <v>1.4764187700789999</v>
      </c>
      <c r="O92" s="8">
        <v>28.180685229921</v>
      </c>
      <c r="P92" s="9">
        <f t="shared" si="6"/>
        <v>4.9782971731798221E-2</v>
      </c>
      <c r="Q92" s="23">
        <v>1.3201787840999999</v>
      </c>
      <c r="R92" s="28">
        <v>0.15623998597899999</v>
      </c>
      <c r="S92" s="9">
        <f t="shared" si="7"/>
        <v>0.89417637519560933</v>
      </c>
    </row>
    <row r="93" spans="1:19" x14ac:dyDescent="0.35">
      <c r="A93" t="s">
        <v>128</v>
      </c>
      <c r="B93">
        <v>88</v>
      </c>
      <c r="C93">
        <v>0.20819799999999999</v>
      </c>
      <c r="D93">
        <v>0.20819799999999999</v>
      </c>
      <c r="E93">
        <v>88</v>
      </c>
      <c r="F93">
        <v>88</v>
      </c>
      <c r="G93">
        <v>4</v>
      </c>
      <c r="H93" t="s">
        <v>128</v>
      </c>
      <c r="I93">
        <v>3</v>
      </c>
      <c r="J93">
        <v>3</v>
      </c>
      <c r="K93" t="s">
        <v>22</v>
      </c>
      <c r="L93">
        <v>0.208197776512</v>
      </c>
      <c r="M93" s="18" t="s">
        <v>180</v>
      </c>
      <c r="N93" s="2">
        <v>0.20819777794288999</v>
      </c>
      <c r="O93" s="8"/>
      <c r="P93" s="9">
        <f t="shared" si="6"/>
        <v>1</v>
      </c>
      <c r="Q93" s="23">
        <v>0.202308808797</v>
      </c>
      <c r="R93" s="28">
        <v>5.8889691458899997E-3</v>
      </c>
      <c r="S93" s="9">
        <f t="shared" si="7"/>
        <v>0.97171454371859156</v>
      </c>
    </row>
    <row r="94" spans="1:19" x14ac:dyDescent="0.35">
      <c r="A94" t="s">
        <v>129</v>
      </c>
      <c r="B94">
        <v>89</v>
      </c>
      <c r="C94">
        <v>28.564688</v>
      </c>
      <c r="D94">
        <v>28.564688</v>
      </c>
      <c r="E94">
        <v>89</v>
      </c>
      <c r="F94">
        <v>89</v>
      </c>
      <c r="G94">
        <v>11</v>
      </c>
      <c r="H94" t="s">
        <v>129</v>
      </c>
      <c r="I94">
        <v>6</v>
      </c>
      <c r="J94">
        <v>7</v>
      </c>
      <c r="K94" t="s">
        <v>24</v>
      </c>
      <c r="L94">
        <v>28.564688346299999</v>
      </c>
      <c r="M94" s="18" t="s">
        <v>180</v>
      </c>
      <c r="N94" s="2">
        <v>28.463731372200002</v>
      </c>
      <c r="O94" s="8">
        <v>0.1009566277999987</v>
      </c>
      <c r="P94" s="9">
        <f t="shared" si="6"/>
        <v>0.99646568421121917</v>
      </c>
      <c r="Q94" s="23">
        <v>13.0287917691</v>
      </c>
      <c r="R94" s="28">
        <v>15.4349396031</v>
      </c>
      <c r="S94" s="9">
        <f t="shared" si="7"/>
        <v>0.45773309193835982</v>
      </c>
    </row>
    <row r="95" spans="1:19" x14ac:dyDescent="0.35">
      <c r="A95" t="s">
        <v>130</v>
      </c>
      <c r="B95">
        <v>90</v>
      </c>
      <c r="C95">
        <v>25.043015</v>
      </c>
      <c r="D95">
        <v>25.043015</v>
      </c>
      <c r="E95">
        <v>90</v>
      </c>
      <c r="F95">
        <v>90</v>
      </c>
      <c r="G95">
        <v>2</v>
      </c>
      <c r="H95" t="s">
        <v>130</v>
      </c>
      <c r="I95">
        <v>2</v>
      </c>
      <c r="J95">
        <v>1</v>
      </c>
      <c r="K95" t="s">
        <v>74</v>
      </c>
      <c r="L95">
        <v>25.043014917099999</v>
      </c>
      <c r="M95" s="18" t="s">
        <v>180</v>
      </c>
      <c r="N95" s="2">
        <v>25.043015001260002</v>
      </c>
      <c r="O95" s="8"/>
      <c r="P95" s="9">
        <f t="shared" si="6"/>
        <v>1</v>
      </c>
      <c r="Q95" s="23">
        <v>5.1498588061600001</v>
      </c>
      <c r="R95" s="28">
        <v>19.893156195100001</v>
      </c>
      <c r="S95" s="9">
        <f t="shared" si="7"/>
        <v>0.20564052714502998</v>
      </c>
    </row>
    <row r="96" spans="1:19" x14ac:dyDescent="0.35">
      <c r="A96" t="s">
        <v>131</v>
      </c>
      <c r="B96">
        <v>91</v>
      </c>
      <c r="C96">
        <v>3.2329729999999999</v>
      </c>
      <c r="D96">
        <v>3.2329729999999999</v>
      </c>
      <c r="E96">
        <v>91</v>
      </c>
      <c r="F96">
        <v>91</v>
      </c>
      <c r="G96">
        <v>12</v>
      </c>
      <c r="H96" t="s">
        <v>131</v>
      </c>
      <c r="I96">
        <v>6</v>
      </c>
      <c r="J96">
        <v>7</v>
      </c>
      <c r="K96" t="s">
        <v>52</v>
      </c>
      <c r="L96">
        <v>3.2329733267499998</v>
      </c>
      <c r="M96" s="18" t="s">
        <v>180</v>
      </c>
      <c r="N96" s="2">
        <v>3.232973326752</v>
      </c>
      <c r="O96" s="8"/>
      <c r="P96" s="9">
        <f t="shared" si="6"/>
        <v>1</v>
      </c>
      <c r="Q96" s="23">
        <v>2.9547137233299998</v>
      </c>
      <c r="R96" s="28">
        <v>0.27825960342200001</v>
      </c>
      <c r="S96" s="9">
        <f t="shared" si="7"/>
        <v>0.91393074569484523</v>
      </c>
    </row>
    <row r="97" spans="1:19" x14ac:dyDescent="0.35">
      <c r="A97" t="s">
        <v>132</v>
      </c>
      <c r="B97">
        <v>92</v>
      </c>
      <c r="C97">
        <v>21.465125</v>
      </c>
      <c r="D97">
        <v>21.465125</v>
      </c>
      <c r="E97">
        <v>92</v>
      </c>
      <c r="F97">
        <v>92</v>
      </c>
      <c r="G97">
        <v>3</v>
      </c>
      <c r="H97" t="s">
        <v>132</v>
      </c>
      <c r="I97">
        <v>3</v>
      </c>
      <c r="J97">
        <v>2</v>
      </c>
      <c r="K97" t="s">
        <v>37</v>
      </c>
      <c r="L97">
        <v>21.465125294500002</v>
      </c>
      <c r="M97" s="18" t="s">
        <v>180</v>
      </c>
      <c r="N97" s="2">
        <v>21.46512545261</v>
      </c>
      <c r="O97" s="8"/>
      <c r="P97" s="9">
        <f t="shared" si="6"/>
        <v>1</v>
      </c>
      <c r="Q97" s="23">
        <v>4.8213372315100003</v>
      </c>
      <c r="R97" s="28">
        <v>16.643788221099999</v>
      </c>
      <c r="S97" s="9">
        <f t="shared" si="7"/>
        <v>0.22461258109832111</v>
      </c>
    </row>
    <row r="98" spans="1:19" x14ac:dyDescent="0.35">
      <c r="A98" t="s">
        <v>133</v>
      </c>
      <c r="B98">
        <v>93</v>
      </c>
      <c r="C98">
        <v>3.0802529999999999</v>
      </c>
      <c r="D98">
        <v>3.0802529999999999</v>
      </c>
      <c r="E98">
        <v>93</v>
      </c>
      <c r="F98">
        <v>93</v>
      </c>
      <c r="G98">
        <v>3</v>
      </c>
      <c r="H98" t="s">
        <v>133</v>
      </c>
      <c r="I98">
        <v>3</v>
      </c>
      <c r="J98">
        <v>2</v>
      </c>
      <c r="K98" t="s">
        <v>37</v>
      </c>
      <c r="L98">
        <v>3.0802526330700002</v>
      </c>
      <c r="M98" s="18" t="s">
        <v>180</v>
      </c>
      <c r="N98" s="2">
        <v>3.0802526722399999</v>
      </c>
      <c r="O98" s="8"/>
      <c r="P98" s="9">
        <f t="shared" ref="P98:P129" si="8">N98/(N98+O98)</f>
        <v>1</v>
      </c>
      <c r="Q98" s="23"/>
      <c r="R98" s="28">
        <v>3.0802526722399999</v>
      </c>
      <c r="S98" s="9">
        <f t="shared" si="7"/>
        <v>0</v>
      </c>
    </row>
    <row r="99" spans="1:19" x14ac:dyDescent="0.35">
      <c r="A99" t="s">
        <v>134</v>
      </c>
      <c r="B99">
        <v>94</v>
      </c>
      <c r="C99">
        <v>1.346984</v>
      </c>
      <c r="D99">
        <v>1.346984</v>
      </c>
      <c r="E99">
        <v>94</v>
      </c>
      <c r="F99">
        <v>94</v>
      </c>
      <c r="G99">
        <v>3</v>
      </c>
      <c r="H99" t="s">
        <v>134</v>
      </c>
      <c r="I99">
        <v>3</v>
      </c>
      <c r="J99">
        <v>2</v>
      </c>
      <c r="K99" t="s">
        <v>37</v>
      </c>
      <c r="L99">
        <v>1.3469843218499999</v>
      </c>
      <c r="M99" s="18" t="s">
        <v>180</v>
      </c>
      <c r="N99" s="2">
        <v>1.34441405371</v>
      </c>
      <c r="O99" s="8">
        <v>2.5699462899999581E-3</v>
      </c>
      <c r="P99" s="9">
        <f t="shared" si="8"/>
        <v>0.99809207363264896</v>
      </c>
      <c r="Q99" s="23"/>
      <c r="R99" s="28">
        <v>1.34441405371</v>
      </c>
      <c r="S99" s="9">
        <f t="shared" si="7"/>
        <v>0</v>
      </c>
    </row>
    <row r="100" spans="1:19" x14ac:dyDescent="0.35">
      <c r="A100" t="s">
        <v>135</v>
      </c>
      <c r="B100">
        <v>95</v>
      </c>
      <c r="C100">
        <v>7.4311670000000003</v>
      </c>
      <c r="D100">
        <v>7.4311670000000003</v>
      </c>
      <c r="E100">
        <v>95</v>
      </c>
      <c r="F100">
        <v>95</v>
      </c>
      <c r="G100">
        <v>12</v>
      </c>
      <c r="H100" t="s">
        <v>135</v>
      </c>
      <c r="I100">
        <v>6</v>
      </c>
      <c r="J100">
        <v>7</v>
      </c>
      <c r="K100" t="s">
        <v>24</v>
      </c>
      <c r="L100">
        <v>7.4311665281500003</v>
      </c>
      <c r="M100" s="18" t="s">
        <v>180</v>
      </c>
      <c r="N100" s="2">
        <v>7.4311665281400003</v>
      </c>
      <c r="O100" s="8"/>
      <c r="P100" s="9">
        <f t="shared" si="8"/>
        <v>1</v>
      </c>
      <c r="Q100" s="23">
        <v>1.6289096357699999</v>
      </c>
      <c r="R100" s="28">
        <v>5.80225689237</v>
      </c>
      <c r="S100" s="9">
        <f t="shared" si="7"/>
        <v>0.21919972182048669</v>
      </c>
    </row>
    <row r="101" spans="1:19" x14ac:dyDescent="0.35">
      <c r="A101" t="s">
        <v>136</v>
      </c>
      <c r="B101" t="s">
        <v>99</v>
      </c>
      <c r="C101">
        <v>2.0246E-2</v>
      </c>
      <c r="D101">
        <v>2.0246E-2</v>
      </c>
      <c r="E101">
        <v>96</v>
      </c>
      <c r="F101">
        <v>137</v>
      </c>
      <c r="G101">
        <v>3</v>
      </c>
      <c r="H101" t="s">
        <v>100</v>
      </c>
      <c r="I101">
        <v>3</v>
      </c>
      <c r="J101">
        <v>2</v>
      </c>
      <c r="K101" t="s">
        <v>37</v>
      </c>
      <c r="L101">
        <v>40.1488210606</v>
      </c>
      <c r="M101" s="18" t="s">
        <v>180</v>
      </c>
      <c r="N101" s="2">
        <v>2.02461895142E-2</v>
      </c>
      <c r="O101" s="8"/>
      <c r="P101" s="9">
        <f t="shared" si="8"/>
        <v>1</v>
      </c>
      <c r="Q101" s="23"/>
      <c r="R101" s="28">
        <v>2.02461895142E-2</v>
      </c>
      <c r="S101" s="9">
        <f t="shared" si="7"/>
        <v>0</v>
      </c>
    </row>
    <row r="102" spans="1:19" x14ac:dyDescent="0.35">
      <c r="A102" t="s">
        <v>137</v>
      </c>
      <c r="B102">
        <v>97</v>
      </c>
      <c r="C102">
        <v>1.5632820000000001</v>
      </c>
      <c r="D102">
        <v>1.5632820000000001</v>
      </c>
      <c r="E102">
        <v>97</v>
      </c>
      <c r="F102">
        <v>97</v>
      </c>
      <c r="G102">
        <v>8</v>
      </c>
      <c r="H102" t="s">
        <v>137</v>
      </c>
      <c r="I102">
        <v>4</v>
      </c>
      <c r="J102">
        <v>5</v>
      </c>
      <c r="K102" t="s">
        <v>59</v>
      </c>
      <c r="L102">
        <v>1.5632823791199999</v>
      </c>
      <c r="M102" s="18" t="s">
        <v>180</v>
      </c>
      <c r="N102">
        <v>1.5632820000000001</v>
      </c>
      <c r="O102" s="8"/>
      <c r="P102" s="9">
        <f t="shared" si="8"/>
        <v>1</v>
      </c>
      <c r="Q102" s="23">
        <v>0.27875785440799999</v>
      </c>
      <c r="R102" s="28">
        <v>1.2842935845200001</v>
      </c>
      <c r="S102" s="9">
        <f t="shared" si="7"/>
        <v>0.17831578333787504</v>
      </c>
    </row>
    <row r="103" spans="1:19" x14ac:dyDescent="0.35">
      <c r="A103" t="s">
        <v>138</v>
      </c>
      <c r="B103">
        <v>98</v>
      </c>
      <c r="C103">
        <v>0.296157</v>
      </c>
      <c r="D103">
        <v>0.296157</v>
      </c>
      <c r="E103">
        <v>98</v>
      </c>
      <c r="F103">
        <v>98</v>
      </c>
      <c r="G103">
        <v>3</v>
      </c>
      <c r="H103" t="s">
        <v>138</v>
      </c>
      <c r="I103">
        <v>3</v>
      </c>
      <c r="J103">
        <v>2</v>
      </c>
      <c r="K103" t="s">
        <v>22</v>
      </c>
      <c r="L103">
        <v>0.29615692948799999</v>
      </c>
      <c r="M103" s="18" t="s">
        <v>180</v>
      </c>
      <c r="N103" s="2">
        <v>0.29615693182300001</v>
      </c>
      <c r="O103" s="8"/>
      <c r="P103" s="9">
        <f t="shared" si="8"/>
        <v>1</v>
      </c>
      <c r="Q103" s="23"/>
      <c r="R103" s="28">
        <v>0.29615693182300001</v>
      </c>
      <c r="S103" s="9">
        <f t="shared" si="7"/>
        <v>0</v>
      </c>
    </row>
    <row r="104" spans="1:19" x14ac:dyDescent="0.35">
      <c r="A104" t="s">
        <v>139</v>
      </c>
      <c r="B104">
        <v>99</v>
      </c>
      <c r="C104">
        <v>0.35666799999999999</v>
      </c>
      <c r="D104">
        <v>0.35666799999999999</v>
      </c>
      <c r="E104">
        <v>99</v>
      </c>
      <c r="F104">
        <v>99</v>
      </c>
      <c r="G104">
        <v>3</v>
      </c>
      <c r="H104" t="s">
        <v>139</v>
      </c>
      <c r="I104">
        <v>3</v>
      </c>
      <c r="J104">
        <v>2</v>
      </c>
      <c r="K104" t="s">
        <v>37</v>
      </c>
      <c r="L104">
        <v>0.35666797164000003</v>
      </c>
      <c r="M104" s="18" t="s">
        <v>180</v>
      </c>
      <c r="N104" s="2">
        <v>0.32443156681800001</v>
      </c>
      <c r="O104" s="8">
        <v>3.2236433181999979E-2</v>
      </c>
      <c r="P104" s="9">
        <f t="shared" si="8"/>
        <v>0.90961781493714045</v>
      </c>
      <c r="Q104" s="23"/>
      <c r="R104" s="28">
        <v>0.32443156681800001</v>
      </c>
      <c r="S104" s="9">
        <f t="shared" si="7"/>
        <v>0</v>
      </c>
    </row>
    <row r="105" spans="1:19" x14ac:dyDescent="0.35">
      <c r="A105" t="s">
        <v>140</v>
      </c>
      <c r="B105">
        <v>100</v>
      </c>
      <c r="C105">
        <v>4.2922409999999998</v>
      </c>
      <c r="D105">
        <v>4.2922409999999998</v>
      </c>
      <c r="E105">
        <v>100</v>
      </c>
      <c r="F105">
        <v>100</v>
      </c>
      <c r="G105">
        <v>8</v>
      </c>
      <c r="H105" t="s">
        <v>140</v>
      </c>
      <c r="I105">
        <v>4</v>
      </c>
      <c r="J105">
        <v>5</v>
      </c>
      <c r="K105" t="s">
        <v>59</v>
      </c>
      <c r="L105">
        <v>4.2922410158800002</v>
      </c>
      <c r="M105" s="18" t="s">
        <v>180</v>
      </c>
      <c r="N105" s="2">
        <v>4.2922410201379995</v>
      </c>
      <c r="O105" s="8"/>
      <c r="P105" s="9">
        <f t="shared" si="8"/>
        <v>1</v>
      </c>
      <c r="Q105" s="23">
        <v>0.28563646728800002</v>
      </c>
      <c r="R105" s="28">
        <v>4.0066045528499998</v>
      </c>
      <c r="S105" s="9">
        <f t="shared" si="7"/>
        <v>6.6547164045046223E-2</v>
      </c>
    </row>
    <row r="106" spans="1:19" x14ac:dyDescent="0.35">
      <c r="A106" t="s">
        <v>141</v>
      </c>
      <c r="B106">
        <v>101</v>
      </c>
      <c r="C106">
        <v>5.2691879999999998</v>
      </c>
      <c r="D106">
        <v>5.2691879999999998</v>
      </c>
      <c r="E106">
        <v>101</v>
      </c>
      <c r="F106">
        <v>101</v>
      </c>
      <c r="G106">
        <v>8</v>
      </c>
      <c r="H106" t="s">
        <v>141</v>
      </c>
      <c r="I106">
        <v>4</v>
      </c>
      <c r="J106">
        <v>5</v>
      </c>
      <c r="K106" t="s">
        <v>59</v>
      </c>
      <c r="L106">
        <v>5.2691877983099999</v>
      </c>
      <c r="M106" s="18" t="s">
        <v>180</v>
      </c>
      <c r="N106">
        <v>5.2691879999999998</v>
      </c>
      <c r="O106" s="8"/>
      <c r="P106" s="9">
        <f t="shared" si="8"/>
        <v>1</v>
      </c>
      <c r="Q106" s="23"/>
      <c r="R106" s="28">
        <v>5.2226587872200003</v>
      </c>
      <c r="S106" s="9">
        <f t="shared" si="7"/>
        <v>0</v>
      </c>
    </row>
    <row r="107" spans="1:19" x14ac:dyDescent="0.35">
      <c r="A107" t="s">
        <v>142</v>
      </c>
      <c r="B107">
        <v>102</v>
      </c>
      <c r="C107">
        <v>9.7206869999999999</v>
      </c>
      <c r="D107">
        <v>9.7206869999999999</v>
      </c>
      <c r="E107">
        <v>102</v>
      </c>
      <c r="F107">
        <v>102</v>
      </c>
      <c r="G107">
        <v>5</v>
      </c>
      <c r="H107" t="s">
        <v>142</v>
      </c>
      <c r="I107">
        <v>4</v>
      </c>
      <c r="J107">
        <v>4</v>
      </c>
      <c r="K107" t="s">
        <v>16</v>
      </c>
      <c r="L107">
        <v>9.7206869521700003</v>
      </c>
      <c r="M107" s="18" t="s">
        <v>180</v>
      </c>
      <c r="N107" s="2">
        <v>5.8578483529699996</v>
      </c>
      <c r="O107" s="8">
        <v>3.8628386470300002</v>
      </c>
      <c r="P107" s="9">
        <f t="shared" si="8"/>
        <v>0.60261670321963867</v>
      </c>
      <c r="Q107" s="23"/>
      <c r="R107" s="28">
        <v>5.8578483529699996</v>
      </c>
      <c r="S107" s="9">
        <f t="shared" si="7"/>
        <v>0</v>
      </c>
    </row>
    <row r="108" spans="1:19" x14ac:dyDescent="0.35">
      <c r="A108" t="s">
        <v>143</v>
      </c>
      <c r="B108">
        <v>103</v>
      </c>
      <c r="C108">
        <v>12.621992000000001</v>
      </c>
      <c r="D108">
        <v>12.621992000000001</v>
      </c>
      <c r="E108">
        <v>103</v>
      </c>
      <c r="F108">
        <v>103</v>
      </c>
      <c r="G108">
        <v>3</v>
      </c>
      <c r="H108" t="s">
        <v>143</v>
      </c>
      <c r="I108">
        <v>3</v>
      </c>
      <c r="J108">
        <v>2</v>
      </c>
      <c r="K108" t="s">
        <v>37</v>
      </c>
      <c r="L108">
        <v>12.621992369999999</v>
      </c>
      <c r="M108" s="18" t="s">
        <v>180</v>
      </c>
      <c r="N108">
        <v>12.621992000000001</v>
      </c>
      <c r="O108" s="8"/>
      <c r="P108" s="9">
        <f t="shared" si="8"/>
        <v>1</v>
      </c>
      <c r="Q108" s="23">
        <v>0.81127829884799996</v>
      </c>
      <c r="R108" s="28">
        <v>11.8084952983</v>
      </c>
      <c r="S108" s="9">
        <f t="shared" si="7"/>
        <v>6.4274981227051955E-2</v>
      </c>
    </row>
    <row r="109" spans="1:19" x14ac:dyDescent="0.35">
      <c r="A109" t="s">
        <v>144</v>
      </c>
      <c r="B109" t="s">
        <v>35</v>
      </c>
      <c r="C109">
        <v>1.2220070000000001</v>
      </c>
      <c r="D109">
        <v>1.2220070000000001</v>
      </c>
      <c r="E109">
        <v>104</v>
      </c>
      <c r="F109">
        <v>130</v>
      </c>
      <c r="G109">
        <v>3</v>
      </c>
      <c r="H109" t="s">
        <v>36</v>
      </c>
      <c r="I109">
        <v>3</v>
      </c>
      <c r="J109">
        <v>2</v>
      </c>
      <c r="K109" t="s">
        <v>37</v>
      </c>
      <c r="L109">
        <v>0.95279655580199996</v>
      </c>
      <c r="M109" s="18" t="s">
        <v>180</v>
      </c>
      <c r="N109" s="2">
        <v>1.2220071161799999</v>
      </c>
      <c r="O109" s="8"/>
      <c r="P109" s="9">
        <f t="shared" si="8"/>
        <v>1</v>
      </c>
      <c r="Q109" s="23"/>
      <c r="R109" s="28">
        <v>1.2220071161799999</v>
      </c>
      <c r="S109" s="9">
        <f t="shared" si="7"/>
        <v>0</v>
      </c>
    </row>
    <row r="110" spans="1:19" x14ac:dyDescent="0.35">
      <c r="A110" t="s">
        <v>145</v>
      </c>
      <c r="B110">
        <v>105</v>
      </c>
      <c r="C110">
        <v>18.926041000000001</v>
      </c>
      <c r="D110">
        <v>2.2663739999999999</v>
      </c>
      <c r="E110">
        <v>105</v>
      </c>
      <c r="F110">
        <v>105</v>
      </c>
      <c r="G110">
        <v>5</v>
      </c>
      <c r="H110" t="s">
        <v>145</v>
      </c>
      <c r="I110">
        <v>3</v>
      </c>
      <c r="J110">
        <v>4</v>
      </c>
      <c r="K110" t="s">
        <v>49</v>
      </c>
      <c r="L110" t="s">
        <v>146</v>
      </c>
      <c r="M110" s="18" t="s">
        <v>180</v>
      </c>
      <c r="N110" s="2">
        <v>0</v>
      </c>
      <c r="O110">
        <v>18.926041000000001</v>
      </c>
      <c r="P110" s="9">
        <f t="shared" si="8"/>
        <v>0</v>
      </c>
      <c r="Q110" s="23"/>
      <c r="R110" s="28"/>
      <c r="S110" s="9">
        <v>0</v>
      </c>
    </row>
    <row r="111" spans="1:19" x14ac:dyDescent="0.35">
      <c r="A111" t="s">
        <v>147</v>
      </c>
      <c r="B111">
        <v>75.105999999999995</v>
      </c>
      <c r="C111">
        <v>0.34393499999999999</v>
      </c>
      <c r="D111">
        <v>0.34393499999999999</v>
      </c>
      <c r="E111">
        <v>106</v>
      </c>
      <c r="F111">
        <v>140</v>
      </c>
      <c r="G111">
        <v>3</v>
      </c>
      <c r="H111" t="s">
        <v>114</v>
      </c>
      <c r="I111">
        <v>3</v>
      </c>
      <c r="J111">
        <v>2</v>
      </c>
      <c r="K111" t="s">
        <v>37</v>
      </c>
      <c r="L111">
        <v>24.239482975800001</v>
      </c>
      <c r="M111" s="18" t="s">
        <v>180</v>
      </c>
      <c r="N111" s="2">
        <v>0.32770257952699999</v>
      </c>
      <c r="O111">
        <v>1.6232420472999998E-2</v>
      </c>
      <c r="P111" s="9">
        <f t="shared" si="8"/>
        <v>0.95280381329902453</v>
      </c>
      <c r="Q111" s="23"/>
      <c r="R111" s="28">
        <v>0.32770257952699999</v>
      </c>
      <c r="S111" s="9">
        <f>Q111/N111</f>
        <v>0</v>
      </c>
    </row>
    <row r="112" spans="1:19" x14ac:dyDescent="0.35">
      <c r="A112" t="s">
        <v>148</v>
      </c>
      <c r="B112">
        <v>107</v>
      </c>
      <c r="C112">
        <v>2.2654000000000001E-2</v>
      </c>
      <c r="D112">
        <v>2.2654000000000001E-2</v>
      </c>
      <c r="E112">
        <v>107</v>
      </c>
      <c r="F112">
        <v>107</v>
      </c>
      <c r="G112">
        <v>5</v>
      </c>
      <c r="H112" t="s">
        <v>148</v>
      </c>
      <c r="I112">
        <v>3</v>
      </c>
      <c r="J112">
        <v>4</v>
      </c>
      <c r="K112" t="s">
        <v>49</v>
      </c>
      <c r="L112">
        <v>2.2654132185600001E-2</v>
      </c>
      <c r="M112" s="18" t="s">
        <v>180</v>
      </c>
      <c r="N112">
        <v>2.2654000000000001E-2</v>
      </c>
      <c r="P112" s="9">
        <f t="shared" si="8"/>
        <v>1</v>
      </c>
      <c r="Q112" s="23"/>
      <c r="R112" s="28">
        <v>9.16170297546E-3</v>
      </c>
      <c r="S112" s="9">
        <f>Q112/N112</f>
        <v>0</v>
      </c>
    </row>
    <row r="113" spans="1:19" x14ac:dyDescent="0.35">
      <c r="A113" t="s">
        <v>149</v>
      </c>
      <c r="B113">
        <v>108</v>
      </c>
      <c r="C113">
        <v>1.457247</v>
      </c>
      <c r="D113">
        <v>1.457247</v>
      </c>
      <c r="E113">
        <v>108</v>
      </c>
      <c r="F113">
        <v>108</v>
      </c>
      <c r="G113">
        <v>5</v>
      </c>
      <c r="H113" t="s">
        <v>149</v>
      </c>
      <c r="I113">
        <v>3</v>
      </c>
      <c r="J113">
        <v>4</v>
      </c>
      <c r="K113" t="s">
        <v>49</v>
      </c>
      <c r="L113">
        <v>1.4572471201899999</v>
      </c>
      <c r="M113" s="18" t="s">
        <v>180</v>
      </c>
      <c r="N113" s="2">
        <v>1.45724489606</v>
      </c>
      <c r="P113" s="9">
        <f t="shared" si="8"/>
        <v>1</v>
      </c>
      <c r="Q113" s="23"/>
      <c r="R113" s="28">
        <v>1.45724489606</v>
      </c>
      <c r="S113" s="9">
        <f>Q113/N113</f>
        <v>0</v>
      </c>
    </row>
    <row r="114" spans="1:19" x14ac:dyDescent="0.35">
      <c r="A114" t="s">
        <v>150</v>
      </c>
      <c r="B114" t="s">
        <v>99</v>
      </c>
      <c r="C114">
        <v>1.267185</v>
      </c>
      <c r="D114">
        <v>1.267185</v>
      </c>
      <c r="E114">
        <v>109</v>
      </c>
      <c r="F114">
        <v>137</v>
      </c>
      <c r="G114">
        <v>3</v>
      </c>
      <c r="H114" t="s">
        <v>100</v>
      </c>
      <c r="I114">
        <v>3</v>
      </c>
      <c r="J114">
        <v>2</v>
      </c>
      <c r="K114" t="s">
        <v>37</v>
      </c>
      <c r="L114">
        <v>40.1488210606</v>
      </c>
      <c r="M114" s="18" t="s">
        <v>180</v>
      </c>
      <c r="N114" s="2">
        <v>9.4275128642200001E-2</v>
      </c>
      <c r="O114">
        <v>1.1729098713577999</v>
      </c>
      <c r="P114" s="9">
        <f t="shared" si="8"/>
        <v>7.4397288984797014E-2</v>
      </c>
      <c r="Q114" s="23"/>
      <c r="R114" s="28">
        <v>9.4275128642200001E-2</v>
      </c>
      <c r="S114" s="9">
        <f>Q114/N114</f>
        <v>0</v>
      </c>
    </row>
    <row r="115" spans="1:19" x14ac:dyDescent="0.35">
      <c r="A115" t="s">
        <v>151</v>
      </c>
      <c r="B115">
        <v>110</v>
      </c>
      <c r="C115">
        <v>6.4729549999999998</v>
      </c>
      <c r="D115">
        <v>3.2137769999999999</v>
      </c>
      <c r="E115">
        <v>110</v>
      </c>
      <c r="F115">
        <v>110</v>
      </c>
      <c r="G115">
        <v>6</v>
      </c>
      <c r="H115" t="s">
        <v>151</v>
      </c>
      <c r="I115">
        <v>4</v>
      </c>
      <c r="J115">
        <v>8</v>
      </c>
      <c r="K115" t="s">
        <v>18</v>
      </c>
      <c r="L115" t="s">
        <v>146</v>
      </c>
      <c r="M115" s="18" t="s">
        <v>180</v>
      </c>
      <c r="N115" s="2">
        <v>0</v>
      </c>
      <c r="O115">
        <v>6.4729549999999998</v>
      </c>
      <c r="P115" s="9">
        <f t="shared" si="8"/>
        <v>0</v>
      </c>
      <c r="Q115" s="23"/>
      <c r="R115" s="28"/>
      <c r="S115" s="9">
        <v>0</v>
      </c>
    </row>
    <row r="116" spans="1:19" x14ac:dyDescent="0.35">
      <c r="A116" t="s">
        <v>152</v>
      </c>
      <c r="B116">
        <v>111</v>
      </c>
      <c r="C116">
        <v>1.267587</v>
      </c>
      <c r="D116">
        <v>1.267587</v>
      </c>
      <c r="E116">
        <v>111</v>
      </c>
      <c r="F116">
        <v>111</v>
      </c>
      <c r="G116">
        <v>5</v>
      </c>
      <c r="H116" t="s">
        <v>152</v>
      </c>
      <c r="I116">
        <v>3</v>
      </c>
      <c r="J116">
        <v>4</v>
      </c>
      <c r="K116" t="s">
        <v>49</v>
      </c>
      <c r="L116" t="s">
        <v>146</v>
      </c>
      <c r="M116" s="18" t="s">
        <v>180</v>
      </c>
      <c r="N116" s="2">
        <v>1.1892937095670999</v>
      </c>
      <c r="O116" s="7">
        <v>7.829329043290012E-2</v>
      </c>
      <c r="P116" s="9">
        <f t="shared" si="8"/>
        <v>0.93823438514839608</v>
      </c>
      <c r="Q116" s="23">
        <v>1.1672553890199999</v>
      </c>
      <c r="R116" s="28">
        <v>2.2038320547100001E-2</v>
      </c>
      <c r="S116" s="9">
        <f t="shared" ref="S116:S133" si="9">Q116/N116</f>
        <v>0.98146940459718579</v>
      </c>
    </row>
    <row r="117" spans="1:19" x14ac:dyDescent="0.35">
      <c r="A117" t="s">
        <v>153</v>
      </c>
      <c r="B117">
        <v>112</v>
      </c>
      <c r="C117">
        <v>6.434958</v>
      </c>
      <c r="D117">
        <v>6.434958</v>
      </c>
      <c r="E117">
        <v>112</v>
      </c>
      <c r="F117">
        <v>112</v>
      </c>
      <c r="G117">
        <v>8</v>
      </c>
      <c r="H117" t="s">
        <v>153</v>
      </c>
      <c r="I117">
        <v>4</v>
      </c>
      <c r="J117">
        <v>5</v>
      </c>
      <c r="K117" t="s">
        <v>59</v>
      </c>
      <c r="L117">
        <v>6.4349582725800003</v>
      </c>
      <c r="M117" s="18" t="s">
        <v>180</v>
      </c>
      <c r="N117" s="2">
        <v>6.4349582754799997</v>
      </c>
      <c r="O117" s="7"/>
      <c r="P117" s="9">
        <f t="shared" si="8"/>
        <v>1</v>
      </c>
      <c r="Q117" s="23">
        <v>5.1578901676899997</v>
      </c>
      <c r="R117" s="28">
        <v>1.2770681077899999</v>
      </c>
      <c r="S117" s="9">
        <f t="shared" si="9"/>
        <v>0.80154213079264447</v>
      </c>
    </row>
    <row r="118" spans="1:19" x14ac:dyDescent="0.35">
      <c r="A118" t="s">
        <v>154</v>
      </c>
      <c r="B118">
        <v>113</v>
      </c>
      <c r="C118">
        <v>0.71809699999999999</v>
      </c>
      <c r="D118">
        <v>0.71809699999999999</v>
      </c>
      <c r="E118">
        <v>113</v>
      </c>
      <c r="F118">
        <v>113</v>
      </c>
      <c r="G118">
        <v>1</v>
      </c>
      <c r="H118" t="s">
        <v>154</v>
      </c>
      <c r="I118">
        <v>2</v>
      </c>
      <c r="J118">
        <v>1</v>
      </c>
      <c r="K118" t="s">
        <v>74</v>
      </c>
      <c r="L118">
        <v>0.71809732424999995</v>
      </c>
      <c r="M118" s="18" t="s">
        <v>180</v>
      </c>
      <c r="N118" s="2">
        <v>0.71809732841499996</v>
      </c>
      <c r="O118" s="7"/>
      <c r="P118" s="9">
        <f t="shared" si="8"/>
        <v>1</v>
      </c>
      <c r="Q118" s="23"/>
      <c r="R118" s="28">
        <v>0.71809732841499996</v>
      </c>
      <c r="S118" s="9">
        <f t="shared" si="9"/>
        <v>0</v>
      </c>
    </row>
    <row r="119" spans="1:19" x14ac:dyDescent="0.35">
      <c r="A119" t="s">
        <v>155</v>
      </c>
      <c r="B119">
        <v>27.114000000000001</v>
      </c>
      <c r="C119">
        <v>4.3523100000000001</v>
      </c>
      <c r="D119">
        <v>4.3523100000000001</v>
      </c>
      <c r="E119">
        <v>114</v>
      </c>
      <c r="F119">
        <v>132</v>
      </c>
      <c r="G119">
        <v>8</v>
      </c>
      <c r="H119" t="s">
        <v>58</v>
      </c>
      <c r="I119">
        <v>4</v>
      </c>
      <c r="J119">
        <v>5</v>
      </c>
      <c r="K119" t="s">
        <v>59</v>
      </c>
      <c r="L119">
        <v>1.7946741505399999</v>
      </c>
      <c r="M119" s="18" t="s">
        <v>180</v>
      </c>
      <c r="N119">
        <v>4.3523100000000001</v>
      </c>
      <c r="O119" s="7"/>
      <c r="P119" s="9">
        <f t="shared" si="8"/>
        <v>1</v>
      </c>
      <c r="Q119" s="23"/>
      <c r="R119" s="28">
        <v>4.3280418693199998</v>
      </c>
      <c r="S119" s="9">
        <f t="shared" si="9"/>
        <v>0</v>
      </c>
    </row>
    <row r="120" spans="1:19" x14ac:dyDescent="0.35">
      <c r="A120" t="s">
        <v>156</v>
      </c>
      <c r="B120">
        <v>115</v>
      </c>
      <c r="C120">
        <v>0.19344600000000001</v>
      </c>
      <c r="D120">
        <v>0.19344600000000001</v>
      </c>
      <c r="E120">
        <v>115</v>
      </c>
      <c r="F120">
        <v>115</v>
      </c>
      <c r="G120">
        <v>5</v>
      </c>
      <c r="H120" t="s">
        <v>156</v>
      </c>
      <c r="I120">
        <v>3</v>
      </c>
      <c r="J120">
        <v>4</v>
      </c>
      <c r="K120" t="s">
        <v>22</v>
      </c>
      <c r="L120">
        <v>0.193446117497</v>
      </c>
      <c r="M120" s="18" t="s">
        <v>180</v>
      </c>
      <c r="N120" s="2">
        <v>0.193446117753</v>
      </c>
      <c r="O120" s="7"/>
      <c r="P120" s="9">
        <f t="shared" si="8"/>
        <v>1</v>
      </c>
      <c r="Q120" s="23"/>
      <c r="R120" s="28">
        <v>0.193446117753</v>
      </c>
      <c r="S120" s="9">
        <f t="shared" si="9"/>
        <v>0</v>
      </c>
    </row>
    <row r="121" spans="1:19" x14ac:dyDescent="0.35">
      <c r="A121" t="s">
        <v>157</v>
      </c>
      <c r="B121">
        <v>116.121</v>
      </c>
      <c r="C121">
        <v>1.892995</v>
      </c>
      <c r="D121">
        <v>1.892995</v>
      </c>
      <c r="E121">
        <v>116</v>
      </c>
      <c r="F121">
        <v>129</v>
      </c>
      <c r="G121">
        <v>3</v>
      </c>
      <c r="H121" t="s">
        <v>158</v>
      </c>
      <c r="I121">
        <v>3</v>
      </c>
      <c r="J121">
        <v>2</v>
      </c>
      <c r="K121" t="s">
        <v>37</v>
      </c>
      <c r="L121">
        <v>1.8929948864899999</v>
      </c>
      <c r="M121" s="18" t="s">
        <v>180</v>
      </c>
      <c r="N121" s="2">
        <v>1.8929949242599999</v>
      </c>
      <c r="O121" s="7"/>
      <c r="P121" s="9">
        <f t="shared" si="8"/>
        <v>1</v>
      </c>
      <c r="Q121" s="23"/>
      <c r="R121" s="28">
        <v>1.8929949242599999</v>
      </c>
      <c r="S121" s="9">
        <f t="shared" si="9"/>
        <v>0</v>
      </c>
    </row>
    <row r="122" spans="1:19" x14ac:dyDescent="0.35">
      <c r="A122" t="s">
        <v>159</v>
      </c>
      <c r="B122">
        <v>117</v>
      </c>
      <c r="C122">
        <v>4.0884689999999999</v>
      </c>
      <c r="D122">
        <v>4.0884689999999999</v>
      </c>
      <c r="E122">
        <v>117</v>
      </c>
      <c r="F122">
        <v>117</v>
      </c>
      <c r="G122">
        <v>10</v>
      </c>
      <c r="H122" t="s">
        <v>159</v>
      </c>
      <c r="I122">
        <v>5</v>
      </c>
      <c r="J122">
        <v>6</v>
      </c>
      <c r="K122" t="s">
        <v>14</v>
      </c>
      <c r="L122">
        <v>4.08846904386</v>
      </c>
      <c r="M122" s="18" t="s">
        <v>180</v>
      </c>
      <c r="N122" s="2">
        <v>4.0884690262839998</v>
      </c>
      <c r="O122" s="7"/>
      <c r="P122" s="9">
        <f t="shared" si="8"/>
        <v>1</v>
      </c>
      <c r="Q122" s="23">
        <v>3.2959555199500001</v>
      </c>
      <c r="R122" s="28">
        <v>0.79251350633399997</v>
      </c>
      <c r="S122" s="9">
        <f t="shared" si="9"/>
        <v>0.80615885769487816</v>
      </c>
    </row>
    <row r="123" spans="1:19" x14ac:dyDescent="0.35">
      <c r="A123" t="s">
        <v>160</v>
      </c>
      <c r="B123">
        <v>118</v>
      </c>
      <c r="C123">
        <v>5.1783039999999998</v>
      </c>
      <c r="D123">
        <v>5.1783039999999998</v>
      </c>
      <c r="E123">
        <v>118</v>
      </c>
      <c r="F123">
        <v>118</v>
      </c>
      <c r="G123">
        <v>5</v>
      </c>
      <c r="H123" t="s">
        <v>160</v>
      </c>
      <c r="I123">
        <v>3</v>
      </c>
      <c r="J123">
        <v>4</v>
      </c>
      <c r="K123" t="s">
        <v>49</v>
      </c>
      <c r="L123">
        <v>5.1783040300099996</v>
      </c>
      <c r="M123" s="18" t="s">
        <v>180</v>
      </c>
      <c r="N123" s="2">
        <v>5.1783040508399996</v>
      </c>
      <c r="O123" s="7"/>
      <c r="P123" s="9">
        <f t="shared" si="8"/>
        <v>1</v>
      </c>
      <c r="Q123" s="23"/>
      <c r="R123" s="28">
        <v>5.1783040508399996</v>
      </c>
      <c r="S123" s="9">
        <f t="shared" si="9"/>
        <v>0</v>
      </c>
    </row>
    <row r="124" spans="1:19" x14ac:dyDescent="0.35">
      <c r="A124" t="s">
        <v>161</v>
      </c>
      <c r="B124">
        <v>119</v>
      </c>
      <c r="C124">
        <v>14.139621</v>
      </c>
      <c r="D124">
        <v>14.139621</v>
      </c>
      <c r="E124">
        <v>119</v>
      </c>
      <c r="F124">
        <v>119</v>
      </c>
      <c r="G124">
        <v>10</v>
      </c>
      <c r="H124" t="s">
        <v>161</v>
      </c>
      <c r="I124">
        <v>5</v>
      </c>
      <c r="J124">
        <v>6</v>
      </c>
      <c r="K124" t="s">
        <v>14</v>
      </c>
      <c r="L124">
        <v>14.1396206963</v>
      </c>
      <c r="M124" s="18" t="s">
        <v>180</v>
      </c>
      <c r="N124" s="2">
        <v>13.851569959700001</v>
      </c>
      <c r="O124" s="7">
        <v>0.28805104029999917</v>
      </c>
      <c r="P124" s="9">
        <f t="shared" si="8"/>
        <v>0.97962809326360312</v>
      </c>
      <c r="Q124" s="23"/>
      <c r="R124" s="28">
        <v>13.851569959700001</v>
      </c>
      <c r="S124" s="9">
        <f t="shared" si="9"/>
        <v>0</v>
      </c>
    </row>
    <row r="125" spans="1:19" x14ac:dyDescent="0.35">
      <c r="A125" t="s">
        <v>162</v>
      </c>
      <c r="B125">
        <v>68.12</v>
      </c>
      <c r="C125">
        <v>16.616775000000001</v>
      </c>
      <c r="D125">
        <v>16.616775000000001</v>
      </c>
      <c r="E125">
        <v>120</v>
      </c>
      <c r="F125">
        <v>138</v>
      </c>
      <c r="G125">
        <v>8</v>
      </c>
      <c r="H125" t="s">
        <v>106</v>
      </c>
      <c r="I125">
        <v>4</v>
      </c>
      <c r="J125">
        <v>5</v>
      </c>
      <c r="K125" t="s">
        <v>18</v>
      </c>
      <c r="L125">
        <v>4.7527178337000002</v>
      </c>
      <c r="M125" s="18" t="s">
        <v>180</v>
      </c>
      <c r="N125" s="2">
        <v>16.616775438299999</v>
      </c>
      <c r="O125" s="7"/>
      <c r="P125" s="9">
        <f t="shared" si="8"/>
        <v>1</v>
      </c>
      <c r="Q125" s="23"/>
      <c r="R125" s="28">
        <v>16.616775438299999</v>
      </c>
      <c r="S125" s="9">
        <f t="shared" si="9"/>
        <v>0</v>
      </c>
    </row>
    <row r="126" spans="1:19" x14ac:dyDescent="0.35">
      <c r="A126" t="s">
        <v>163</v>
      </c>
      <c r="B126">
        <v>116.121</v>
      </c>
      <c r="C126">
        <v>1.279188</v>
      </c>
      <c r="D126">
        <v>1.279188</v>
      </c>
      <c r="E126">
        <v>121</v>
      </c>
      <c r="F126">
        <v>129</v>
      </c>
      <c r="G126">
        <v>3</v>
      </c>
      <c r="H126" t="s">
        <v>158</v>
      </c>
      <c r="I126">
        <v>3</v>
      </c>
      <c r="J126">
        <v>2</v>
      </c>
      <c r="K126" t="s">
        <v>37</v>
      </c>
      <c r="L126">
        <v>1.8929948864899999</v>
      </c>
      <c r="M126" s="18" t="s">
        <v>180</v>
      </c>
      <c r="N126" s="2">
        <v>1.2791881084600001</v>
      </c>
      <c r="O126" s="7"/>
      <c r="P126" s="9">
        <f t="shared" si="8"/>
        <v>1</v>
      </c>
      <c r="Q126" s="23"/>
      <c r="R126" s="28">
        <v>1.2791881084600001</v>
      </c>
      <c r="S126" s="9">
        <f t="shared" si="9"/>
        <v>0</v>
      </c>
    </row>
    <row r="127" spans="1:19" x14ac:dyDescent="0.35">
      <c r="A127" t="s">
        <v>164</v>
      </c>
      <c r="B127">
        <v>122</v>
      </c>
      <c r="C127">
        <v>3.0606170000000001</v>
      </c>
      <c r="D127">
        <v>3.0606170000000001</v>
      </c>
      <c r="E127">
        <v>122</v>
      </c>
      <c r="F127">
        <v>122</v>
      </c>
      <c r="G127">
        <v>4</v>
      </c>
      <c r="H127" t="s">
        <v>164</v>
      </c>
      <c r="I127">
        <v>3</v>
      </c>
      <c r="J127">
        <v>3</v>
      </c>
      <c r="K127" t="s">
        <v>22</v>
      </c>
      <c r="L127">
        <v>3.0606168553500002</v>
      </c>
      <c r="M127" s="18" t="s">
        <v>180</v>
      </c>
      <c r="N127">
        <v>3.0606170000000001</v>
      </c>
      <c r="O127" s="7"/>
      <c r="P127" s="9">
        <f t="shared" si="8"/>
        <v>1</v>
      </c>
      <c r="Q127" s="23">
        <v>1.31984240609</v>
      </c>
      <c r="R127" s="28">
        <v>1.7375831150800001</v>
      </c>
      <c r="S127" s="9">
        <f t="shared" si="9"/>
        <v>0.4312340962916954</v>
      </c>
    </row>
    <row r="128" spans="1:19" x14ac:dyDescent="0.35">
      <c r="A128" t="s">
        <v>165</v>
      </c>
      <c r="B128">
        <v>33.122999999999998</v>
      </c>
      <c r="C128">
        <v>0.35700399999999999</v>
      </c>
      <c r="D128">
        <v>0.35700399999999999</v>
      </c>
      <c r="E128">
        <v>123</v>
      </c>
      <c r="F128">
        <v>135</v>
      </c>
      <c r="G128">
        <v>5</v>
      </c>
      <c r="H128" t="s">
        <v>67</v>
      </c>
      <c r="I128">
        <v>4</v>
      </c>
      <c r="J128">
        <v>4</v>
      </c>
      <c r="K128" t="s">
        <v>16</v>
      </c>
      <c r="L128">
        <v>45.560553405900002</v>
      </c>
      <c r="M128" s="18" t="s">
        <v>180</v>
      </c>
      <c r="N128" s="2">
        <v>0.35700359124800002</v>
      </c>
      <c r="O128" s="7"/>
      <c r="P128" s="9">
        <f t="shared" si="8"/>
        <v>1</v>
      </c>
      <c r="Q128" s="23"/>
      <c r="R128" s="28">
        <v>0.35700359124800002</v>
      </c>
      <c r="S128" s="9">
        <f t="shared" si="9"/>
        <v>0</v>
      </c>
    </row>
    <row r="129" spans="1:19" x14ac:dyDescent="0.35">
      <c r="A129" t="s">
        <v>166</v>
      </c>
      <c r="B129" t="s">
        <v>99</v>
      </c>
      <c r="C129">
        <v>2.838244</v>
      </c>
      <c r="D129">
        <v>2.838244</v>
      </c>
      <c r="E129">
        <v>124</v>
      </c>
      <c r="F129">
        <v>137</v>
      </c>
      <c r="G129">
        <v>3</v>
      </c>
      <c r="H129" t="s">
        <v>100</v>
      </c>
      <c r="I129">
        <v>3</v>
      </c>
      <c r="J129">
        <v>2</v>
      </c>
      <c r="K129" t="s">
        <v>37</v>
      </c>
      <c r="L129">
        <v>40.1488210606</v>
      </c>
      <c r="M129" s="18" t="s">
        <v>180</v>
      </c>
      <c r="N129" s="2">
        <v>0.56125368092399996</v>
      </c>
      <c r="O129" s="7">
        <v>2.2769903190759999</v>
      </c>
      <c r="P129" s="9">
        <f t="shared" si="8"/>
        <v>0.19774680433535663</v>
      </c>
      <c r="Q129" s="23"/>
      <c r="R129" s="28">
        <v>0.56125368092399996</v>
      </c>
      <c r="S129" s="9">
        <f t="shared" si="9"/>
        <v>0</v>
      </c>
    </row>
    <row r="130" spans="1:19" x14ac:dyDescent="0.35">
      <c r="A130" t="s">
        <v>167</v>
      </c>
      <c r="B130">
        <v>125</v>
      </c>
      <c r="C130">
        <v>10.704814000000001</v>
      </c>
      <c r="D130">
        <v>10.704814000000001</v>
      </c>
      <c r="E130">
        <v>125</v>
      </c>
      <c r="F130">
        <v>125</v>
      </c>
      <c r="G130">
        <v>10</v>
      </c>
      <c r="H130" t="s">
        <v>167</v>
      </c>
      <c r="I130">
        <v>5</v>
      </c>
      <c r="J130">
        <v>6</v>
      </c>
      <c r="K130" t="s">
        <v>14</v>
      </c>
      <c r="L130">
        <v>10.7048136042</v>
      </c>
      <c r="M130" s="18" t="s">
        <v>180</v>
      </c>
      <c r="N130" s="2">
        <v>10.7048136042</v>
      </c>
      <c r="O130" s="7"/>
      <c r="P130" s="9">
        <f t="shared" ref="P130:P133" si="10">N130/(N130+O130)</f>
        <v>1</v>
      </c>
      <c r="Q130" s="23"/>
      <c r="R130" s="28">
        <v>10.7048136042</v>
      </c>
      <c r="S130" s="9">
        <f t="shared" si="9"/>
        <v>0</v>
      </c>
    </row>
    <row r="131" spans="1:19" x14ac:dyDescent="0.35">
      <c r="A131" t="s">
        <v>168</v>
      </c>
      <c r="B131">
        <v>126</v>
      </c>
      <c r="C131">
        <v>4.4109100000000003</v>
      </c>
      <c r="D131">
        <v>4.4109100000000003</v>
      </c>
      <c r="E131">
        <v>126</v>
      </c>
      <c r="F131">
        <v>126</v>
      </c>
      <c r="G131">
        <v>10</v>
      </c>
      <c r="H131" t="s">
        <v>168</v>
      </c>
      <c r="I131">
        <v>5</v>
      </c>
      <c r="J131">
        <v>6</v>
      </c>
      <c r="K131" t="s">
        <v>14</v>
      </c>
      <c r="L131">
        <v>4.4109101050000001</v>
      </c>
      <c r="M131" s="18" t="s">
        <v>180</v>
      </c>
      <c r="N131" s="2">
        <v>4.4109101050000001</v>
      </c>
      <c r="O131" s="7"/>
      <c r="P131" s="9">
        <f t="shared" si="10"/>
        <v>1</v>
      </c>
      <c r="Q131" s="23"/>
      <c r="R131" s="28">
        <v>4.4109101050000001</v>
      </c>
      <c r="S131" s="9">
        <f t="shared" si="9"/>
        <v>0</v>
      </c>
    </row>
    <row r="132" spans="1:19" x14ac:dyDescent="0.35">
      <c r="A132" t="s">
        <v>169</v>
      </c>
      <c r="B132">
        <v>127</v>
      </c>
      <c r="C132">
        <v>3.4089360000000002</v>
      </c>
      <c r="D132">
        <v>3.4089360000000002</v>
      </c>
      <c r="E132">
        <v>127</v>
      </c>
      <c r="F132">
        <v>127</v>
      </c>
      <c r="G132">
        <v>4</v>
      </c>
      <c r="H132" t="s">
        <v>169</v>
      </c>
      <c r="I132">
        <v>3</v>
      </c>
      <c r="J132">
        <v>3</v>
      </c>
      <c r="K132" t="s">
        <v>22</v>
      </c>
      <c r="L132">
        <v>3.40893553127</v>
      </c>
      <c r="M132" s="18" t="s">
        <v>180</v>
      </c>
      <c r="N132" s="2">
        <v>3.4089355377199997</v>
      </c>
      <c r="O132" s="7"/>
      <c r="P132" s="9">
        <f t="shared" si="10"/>
        <v>1</v>
      </c>
      <c r="Q132" s="23">
        <v>1.77668340786</v>
      </c>
      <c r="R132" s="28">
        <v>1.6322521298599999</v>
      </c>
      <c r="S132" s="9">
        <f t="shared" si="9"/>
        <v>0.52118421959023031</v>
      </c>
    </row>
    <row r="133" spans="1:19" x14ac:dyDescent="0.35">
      <c r="A133" t="s">
        <v>170</v>
      </c>
      <c r="B133">
        <v>128</v>
      </c>
      <c r="C133">
        <v>1.232375</v>
      </c>
      <c r="D133">
        <v>1.232375</v>
      </c>
      <c r="E133">
        <v>128</v>
      </c>
      <c r="F133">
        <v>128</v>
      </c>
      <c r="G133">
        <v>5</v>
      </c>
      <c r="H133" t="s">
        <v>170</v>
      </c>
      <c r="I133">
        <v>3</v>
      </c>
      <c r="J133">
        <v>4</v>
      </c>
      <c r="K133" t="s">
        <v>49</v>
      </c>
      <c r="L133">
        <v>1.23237537067</v>
      </c>
      <c r="M133" s="18" t="s">
        <v>180</v>
      </c>
      <c r="N133" s="2">
        <v>1.2323753715100001</v>
      </c>
      <c r="O133" s="7"/>
      <c r="P133" s="9">
        <f t="shared" si="10"/>
        <v>1</v>
      </c>
      <c r="Q133" s="23"/>
      <c r="R133" s="28">
        <v>1.2323753715100001</v>
      </c>
      <c r="S133" s="9">
        <f t="shared" si="9"/>
        <v>0</v>
      </c>
    </row>
  </sheetData>
  <sortState xmlns:xlrd2="http://schemas.microsoft.com/office/spreadsheetml/2017/richdata2" ref="A2:S133">
    <sortCondition ref="E2:E133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76"/>
  <sheetViews>
    <sheetView workbookViewId="0">
      <selection activeCell="M18" sqref="M18:O18"/>
    </sheetView>
  </sheetViews>
  <sheetFormatPr defaultRowHeight="14.5" x14ac:dyDescent="0.35"/>
  <cols>
    <col min="1" max="1" width="23.26953125" bestFit="1" customWidth="1"/>
    <col min="2" max="2" width="20.7265625" bestFit="1" customWidth="1"/>
    <col min="3" max="3" width="22.36328125" bestFit="1" customWidth="1"/>
    <col min="4" max="4" width="23.6328125" bestFit="1" customWidth="1"/>
    <col min="5" max="5" width="20.81640625" bestFit="1" customWidth="1"/>
    <col min="6" max="6" width="22.453125" bestFit="1" customWidth="1"/>
    <col min="9" max="9" width="28.81640625" bestFit="1" customWidth="1"/>
    <col min="10" max="10" width="20.7265625" bestFit="1" customWidth="1"/>
    <col min="11" max="11" width="22.36328125" bestFit="1" customWidth="1"/>
    <col min="12" max="12" width="23.6328125" bestFit="1" customWidth="1"/>
    <col min="13" max="13" width="20.81640625" bestFit="1" customWidth="1"/>
    <col min="14" max="14" width="22.453125" bestFit="1" customWidth="1"/>
    <col min="18" max="18" width="29.08984375" bestFit="1" customWidth="1"/>
    <col min="19" max="19" width="20.7265625" bestFit="1" customWidth="1"/>
    <col min="20" max="20" width="22.36328125" bestFit="1" customWidth="1"/>
    <col min="21" max="21" width="23.6328125" bestFit="1" customWidth="1"/>
    <col min="22" max="22" width="20.81640625" bestFit="1" customWidth="1"/>
    <col min="23" max="23" width="22.453125" bestFit="1" customWidth="1"/>
    <col min="26" max="26" width="25" bestFit="1" customWidth="1"/>
    <col min="27" max="27" width="20.7265625" bestFit="1" customWidth="1"/>
    <col min="28" max="28" width="22.36328125" bestFit="1" customWidth="1"/>
    <col min="29" max="29" width="23.6328125" bestFit="1" customWidth="1"/>
    <col min="30" max="30" width="20.81640625" bestFit="1" customWidth="1"/>
    <col min="31" max="31" width="22.453125" bestFit="1" customWidth="1"/>
    <col min="35" max="35" width="18.81640625" bestFit="1" customWidth="1"/>
    <col min="36" max="36" width="20.7265625" bestFit="1" customWidth="1"/>
    <col min="37" max="37" width="22.36328125" bestFit="1" customWidth="1"/>
    <col min="38" max="38" width="23.6328125" bestFit="1" customWidth="1"/>
    <col min="39" max="39" width="20.81640625" bestFit="1" customWidth="1"/>
    <col min="40" max="40" width="22.453125" bestFit="1" customWidth="1"/>
    <col min="44" max="44" width="23.26953125" bestFit="1" customWidth="1"/>
    <col min="45" max="45" width="20.7265625" bestFit="1" customWidth="1"/>
    <col min="46" max="46" width="22.36328125" bestFit="1" customWidth="1"/>
    <col min="47" max="47" width="23.6328125" bestFit="1" customWidth="1"/>
    <col min="48" max="48" width="20.81640625" bestFit="1" customWidth="1"/>
    <col min="49" max="49" width="22.453125" bestFit="1" customWidth="1"/>
  </cols>
  <sheetData>
    <row r="1" spans="1:49" x14ac:dyDescent="0.35">
      <c r="A1" s="33" t="s">
        <v>9</v>
      </c>
      <c r="B1" s="34">
        <v>6</v>
      </c>
      <c r="I1" s="33" t="s">
        <v>9</v>
      </c>
      <c r="J1" s="34">
        <v>2</v>
      </c>
      <c r="R1" s="33" t="s">
        <v>9</v>
      </c>
      <c r="S1" s="34">
        <v>3</v>
      </c>
      <c r="Z1" s="33" t="s">
        <v>9</v>
      </c>
      <c r="AA1" s="34">
        <v>4</v>
      </c>
      <c r="AI1" s="33" t="s">
        <v>9</v>
      </c>
      <c r="AJ1" s="34">
        <v>5</v>
      </c>
      <c r="AR1" s="33" t="s">
        <v>9</v>
      </c>
      <c r="AS1" s="34">
        <v>6</v>
      </c>
    </row>
    <row r="2" spans="1:49" x14ac:dyDescent="0.35">
      <c r="A2" s="33" t="s">
        <v>179</v>
      </c>
      <c r="B2" t="s">
        <v>180</v>
      </c>
      <c r="I2" s="33" t="s">
        <v>179</v>
      </c>
      <c r="J2" t="s">
        <v>180</v>
      </c>
      <c r="R2" s="33" t="s">
        <v>179</v>
      </c>
      <c r="S2" t="s">
        <v>180</v>
      </c>
      <c r="Z2" s="33" t="s">
        <v>179</v>
      </c>
      <c r="AA2" t="s">
        <v>180</v>
      </c>
      <c r="AI2" s="33" t="s">
        <v>179</v>
      </c>
      <c r="AJ2" t="s">
        <v>180</v>
      </c>
      <c r="AR2" s="33" t="s">
        <v>179</v>
      </c>
      <c r="AS2" t="s">
        <v>180</v>
      </c>
    </row>
    <row r="4" spans="1:49" x14ac:dyDescent="0.35">
      <c r="A4" s="33" t="s">
        <v>184</v>
      </c>
      <c r="B4" t="s">
        <v>186</v>
      </c>
      <c r="C4" t="s">
        <v>188</v>
      </c>
      <c r="D4" t="s">
        <v>187</v>
      </c>
      <c r="E4" t="s">
        <v>189</v>
      </c>
      <c r="F4" t="s">
        <v>190</v>
      </c>
      <c r="I4" s="33" t="s">
        <v>184</v>
      </c>
      <c r="J4" t="s">
        <v>186</v>
      </c>
      <c r="K4" t="s">
        <v>188</v>
      </c>
      <c r="L4" t="s">
        <v>187</v>
      </c>
      <c r="M4" t="s">
        <v>189</v>
      </c>
      <c r="N4" t="s">
        <v>190</v>
      </c>
      <c r="R4" s="33" t="s">
        <v>184</v>
      </c>
      <c r="S4" t="s">
        <v>186</v>
      </c>
      <c r="T4" t="s">
        <v>188</v>
      </c>
      <c r="U4" t="s">
        <v>187</v>
      </c>
      <c r="V4" t="s">
        <v>189</v>
      </c>
      <c r="W4" t="s">
        <v>190</v>
      </c>
      <c r="Z4" s="33" t="s">
        <v>184</v>
      </c>
      <c r="AA4" t="s">
        <v>186</v>
      </c>
      <c r="AB4" t="s">
        <v>188</v>
      </c>
      <c r="AC4" t="s">
        <v>187</v>
      </c>
      <c r="AD4" t="s">
        <v>189</v>
      </c>
      <c r="AE4" t="s">
        <v>190</v>
      </c>
      <c r="AI4" s="33" t="s">
        <v>184</v>
      </c>
      <c r="AJ4" t="s">
        <v>186</v>
      </c>
      <c r="AK4" t="s">
        <v>188</v>
      </c>
      <c r="AL4" t="s">
        <v>187</v>
      </c>
      <c r="AM4" t="s">
        <v>189</v>
      </c>
      <c r="AN4" t="s">
        <v>190</v>
      </c>
      <c r="AR4" s="33" t="s">
        <v>184</v>
      </c>
      <c r="AS4" t="s">
        <v>186</v>
      </c>
      <c r="AT4" t="s">
        <v>188</v>
      </c>
      <c r="AU4" t="s">
        <v>187</v>
      </c>
      <c r="AV4" t="s">
        <v>189</v>
      </c>
      <c r="AW4" t="s">
        <v>190</v>
      </c>
    </row>
    <row r="5" spans="1:49" x14ac:dyDescent="0.35">
      <c r="A5" s="34" t="s">
        <v>23</v>
      </c>
      <c r="B5" s="35">
        <v>6.8531533330899994E-2</v>
      </c>
      <c r="C5" s="35"/>
      <c r="D5" s="35">
        <v>1</v>
      </c>
      <c r="E5" s="35"/>
      <c r="F5" s="35">
        <v>6.8531533330899994E-2</v>
      </c>
      <c r="I5" s="34" t="s">
        <v>73</v>
      </c>
      <c r="J5" s="35">
        <v>3.1575342404</v>
      </c>
      <c r="K5" s="35"/>
      <c r="L5" s="35">
        <v>1</v>
      </c>
      <c r="M5" s="35"/>
      <c r="N5" s="35">
        <v>3.1575342404</v>
      </c>
      <c r="R5" s="34" t="s">
        <v>15</v>
      </c>
      <c r="S5" s="35">
        <v>0.27068624491299997</v>
      </c>
      <c r="T5" s="35"/>
      <c r="U5" s="35">
        <v>1</v>
      </c>
      <c r="V5" s="35">
        <v>0.27068624491299997</v>
      </c>
      <c r="W5" s="35"/>
      <c r="Z5" s="34" t="s">
        <v>15</v>
      </c>
      <c r="AA5" s="35">
        <v>15.75167091302</v>
      </c>
      <c r="AB5" s="35"/>
      <c r="AC5" s="35">
        <v>1</v>
      </c>
      <c r="AD5" s="35">
        <v>9.8609628849900002</v>
      </c>
      <c r="AE5" s="35">
        <v>5.8907080280299997</v>
      </c>
      <c r="AI5" s="34" t="s">
        <v>13</v>
      </c>
      <c r="AJ5" s="35">
        <v>1.6581434342900001</v>
      </c>
      <c r="AK5" s="35"/>
      <c r="AL5" s="35">
        <v>1</v>
      </c>
      <c r="AM5" s="35"/>
      <c r="AN5" s="35">
        <v>1.6581434342900001</v>
      </c>
      <c r="AR5" s="34" t="s">
        <v>23</v>
      </c>
      <c r="AS5" s="35">
        <v>6.8531533330899994E-2</v>
      </c>
      <c r="AT5" s="35"/>
      <c r="AU5" s="35">
        <v>1</v>
      </c>
      <c r="AV5" s="35"/>
      <c r="AW5" s="35">
        <v>6.8531533330899994E-2</v>
      </c>
    </row>
    <row r="6" spans="1:49" x14ac:dyDescent="0.35">
      <c r="A6" s="34" t="s">
        <v>31</v>
      </c>
      <c r="B6" s="35">
        <v>66.915993096699992</v>
      </c>
      <c r="C6" s="35">
        <v>10.550886903300011</v>
      </c>
      <c r="D6" s="35">
        <v>0.86380131866289167</v>
      </c>
      <c r="E6" s="35">
        <v>13.613867004899999</v>
      </c>
      <c r="F6" s="35">
        <v>53.302126091799998</v>
      </c>
      <c r="I6" s="34" t="s">
        <v>75</v>
      </c>
      <c r="J6" s="35">
        <v>0.73549854190099995</v>
      </c>
      <c r="K6" s="35"/>
      <c r="L6" s="35">
        <v>1</v>
      </c>
      <c r="M6" s="35"/>
      <c r="N6" s="35">
        <v>0.73549854190099995</v>
      </c>
      <c r="R6" s="34" t="s">
        <v>19</v>
      </c>
      <c r="S6" s="35">
        <v>5.0464524787</v>
      </c>
      <c r="T6" s="35"/>
      <c r="U6" s="35">
        <v>1</v>
      </c>
      <c r="V6" s="35"/>
      <c r="W6" s="35">
        <v>5.0464524787</v>
      </c>
      <c r="Z6" s="34" t="s">
        <v>17</v>
      </c>
      <c r="AA6" s="35">
        <v>0.79186894961601006</v>
      </c>
      <c r="AB6" s="35"/>
      <c r="AC6" s="35">
        <v>1</v>
      </c>
      <c r="AD6" s="35">
        <v>1.25506323901E-3</v>
      </c>
      <c r="AE6" s="35">
        <v>0.79061388637700003</v>
      </c>
      <c r="AI6" s="34" t="s">
        <v>23</v>
      </c>
      <c r="AJ6" s="35">
        <v>1.2872237165780001</v>
      </c>
      <c r="AK6" s="35"/>
      <c r="AL6" s="35">
        <v>1</v>
      </c>
      <c r="AM6" s="35">
        <v>0.91429827804300001</v>
      </c>
      <c r="AN6" s="35">
        <v>0.37292543853499999</v>
      </c>
      <c r="AR6" s="34" t="s">
        <v>31</v>
      </c>
      <c r="AS6" s="35">
        <v>66.915993096699992</v>
      </c>
      <c r="AT6" s="35">
        <v>10.550886903300011</v>
      </c>
      <c r="AU6" s="35">
        <v>0.86380131866289167</v>
      </c>
      <c r="AV6" s="35">
        <v>13.613867004899999</v>
      </c>
      <c r="AW6" s="35">
        <v>53.302126091799998</v>
      </c>
    </row>
    <row r="7" spans="1:49" x14ac:dyDescent="0.35">
      <c r="A7" s="34" t="s">
        <v>51</v>
      </c>
      <c r="B7" s="35">
        <v>20.228591061061199</v>
      </c>
      <c r="C7" s="35">
        <v>0.59467293893880302</v>
      </c>
      <c r="D7" s="35">
        <v>0.97144189599964714</v>
      </c>
      <c r="E7" s="35">
        <v>3.3512688561200002E-2</v>
      </c>
      <c r="F7" s="35">
        <v>20.195078372499999</v>
      </c>
      <c r="I7" s="34" t="s">
        <v>92</v>
      </c>
      <c r="J7" s="35">
        <v>1.92557141728</v>
      </c>
      <c r="K7" s="35"/>
      <c r="L7" s="35">
        <v>1</v>
      </c>
      <c r="M7" s="35"/>
      <c r="N7" s="35">
        <v>1.92557141728</v>
      </c>
      <c r="R7" s="34" t="s">
        <v>26</v>
      </c>
      <c r="S7" s="35">
        <v>14.708983228744</v>
      </c>
      <c r="T7" s="35">
        <v>2.4467712560003463E-3</v>
      </c>
      <c r="U7" s="35">
        <v>0.99983368229628256</v>
      </c>
      <c r="V7" s="35">
        <v>14.2695069492</v>
      </c>
      <c r="W7" s="35">
        <v>0.43947627954399998</v>
      </c>
      <c r="Z7" s="34" t="s">
        <v>25</v>
      </c>
      <c r="AA7" s="35">
        <v>0</v>
      </c>
      <c r="AB7" s="35">
        <v>63.158949999999997</v>
      </c>
      <c r="AC7" s="35">
        <v>0</v>
      </c>
      <c r="AD7" s="35"/>
      <c r="AE7" s="35"/>
      <c r="AI7" s="34" t="s">
        <v>40</v>
      </c>
      <c r="AJ7" s="35">
        <v>0.130456416075</v>
      </c>
      <c r="AK7" s="35"/>
      <c r="AL7" s="35">
        <v>1</v>
      </c>
      <c r="AM7" s="35"/>
      <c r="AN7" s="35">
        <v>0.130456416075</v>
      </c>
      <c r="AR7" s="34" t="s">
        <v>51</v>
      </c>
      <c r="AS7" s="35">
        <v>20.228591061061199</v>
      </c>
      <c r="AT7" s="35">
        <v>0.59467293893880302</v>
      </c>
      <c r="AU7" s="35">
        <v>0.97144189599964714</v>
      </c>
      <c r="AV7" s="35">
        <v>3.3512688561200002E-2</v>
      </c>
      <c r="AW7" s="35">
        <v>20.195078372499999</v>
      </c>
    </row>
    <row r="8" spans="1:49" x14ac:dyDescent="0.35">
      <c r="A8" s="34" t="s">
        <v>69</v>
      </c>
      <c r="B8" s="35">
        <v>3.8469554399899998E-2</v>
      </c>
      <c r="C8" s="35"/>
      <c r="D8" s="35">
        <v>1</v>
      </c>
      <c r="E8" s="35"/>
      <c r="F8" s="35">
        <v>3.8469554399899998E-2</v>
      </c>
      <c r="I8" s="34" t="s">
        <v>112</v>
      </c>
      <c r="J8" s="35">
        <v>1.854897</v>
      </c>
      <c r="K8" s="35"/>
      <c r="L8" s="35">
        <v>1</v>
      </c>
      <c r="M8" s="35">
        <v>0.94280576821100004</v>
      </c>
      <c r="N8" s="35">
        <v>0.90871453888300002</v>
      </c>
      <c r="R8" s="34" t="s">
        <v>27</v>
      </c>
      <c r="S8" s="35">
        <v>3.1651829574699999</v>
      </c>
      <c r="T8" s="35"/>
      <c r="U8" s="35">
        <v>1</v>
      </c>
      <c r="V8" s="35"/>
      <c r="W8" s="35">
        <v>3.1651829574699999</v>
      </c>
      <c r="Z8" s="34" t="s">
        <v>32</v>
      </c>
      <c r="AA8" s="35">
        <v>30.333122720889996</v>
      </c>
      <c r="AB8" s="35">
        <v>6.1332791100028317E-3</v>
      </c>
      <c r="AC8" s="35">
        <v>0.99979784345700495</v>
      </c>
      <c r="AD8" s="35">
        <v>22.019215701899999</v>
      </c>
      <c r="AE8" s="35">
        <v>8.3139070189899993</v>
      </c>
      <c r="AI8" s="34" t="s">
        <v>54</v>
      </c>
      <c r="AJ8" s="35">
        <v>7.29952492443</v>
      </c>
      <c r="AK8" s="35"/>
      <c r="AL8" s="35">
        <v>1</v>
      </c>
      <c r="AM8" s="35">
        <v>3.3703712389799998</v>
      </c>
      <c r="AN8" s="35">
        <v>3.9291536854500002</v>
      </c>
      <c r="AR8" s="34" t="s">
        <v>69</v>
      </c>
      <c r="AS8" s="35">
        <v>3.8469554399899998E-2</v>
      </c>
      <c r="AT8" s="35"/>
      <c r="AU8" s="35">
        <v>1</v>
      </c>
      <c r="AV8" s="35"/>
      <c r="AW8" s="35">
        <v>3.8469554399899998E-2</v>
      </c>
    </row>
    <row r="9" spans="1:49" x14ac:dyDescent="0.35">
      <c r="A9" s="34" t="s">
        <v>97</v>
      </c>
      <c r="B9" s="35">
        <v>7.1874630000000002</v>
      </c>
      <c r="C9" s="35"/>
      <c r="D9" s="35">
        <v>1</v>
      </c>
      <c r="E9" s="35"/>
      <c r="F9" s="35">
        <v>7.1698179135900002</v>
      </c>
      <c r="I9" s="34" t="s">
        <v>115</v>
      </c>
      <c r="J9" s="35">
        <v>2.1474045683599998</v>
      </c>
      <c r="K9" s="35">
        <v>8.988140140000489E-3</v>
      </c>
      <c r="L9" s="35">
        <v>0.99583186304397553</v>
      </c>
      <c r="M9" s="35">
        <v>0</v>
      </c>
      <c r="N9" s="35">
        <v>2.1474045683599998</v>
      </c>
      <c r="R9" s="34" t="s">
        <v>30</v>
      </c>
      <c r="S9" s="35">
        <v>0.88645739781199995</v>
      </c>
      <c r="T9" s="35"/>
      <c r="U9" s="35">
        <v>1</v>
      </c>
      <c r="V9" s="35"/>
      <c r="W9" s="35">
        <v>0.88645739781199995</v>
      </c>
      <c r="Z9" s="34" t="s">
        <v>33</v>
      </c>
      <c r="AA9" s="35">
        <v>33.712999970002564</v>
      </c>
      <c r="AB9" s="35"/>
      <c r="AC9" s="35">
        <v>1</v>
      </c>
      <c r="AD9" s="35">
        <v>5.4577212025599996E-3</v>
      </c>
      <c r="AE9" s="35">
        <v>33.707542248800003</v>
      </c>
      <c r="AI9" s="34" t="s">
        <v>65</v>
      </c>
      <c r="AJ9" s="35">
        <v>0.94347188431100004</v>
      </c>
      <c r="AK9" s="35"/>
      <c r="AL9" s="35">
        <v>1</v>
      </c>
      <c r="AM9" s="35"/>
      <c r="AN9" s="35">
        <v>0.94347188431100004</v>
      </c>
      <c r="AR9" s="34" t="s">
        <v>97</v>
      </c>
      <c r="AS9" s="35">
        <v>7.1874630000000002</v>
      </c>
      <c r="AT9" s="35"/>
      <c r="AU9" s="35">
        <v>1</v>
      </c>
      <c r="AV9" s="35"/>
      <c r="AW9" s="35">
        <v>7.1698179135900002</v>
      </c>
    </row>
    <row r="10" spans="1:49" x14ac:dyDescent="0.35">
      <c r="A10" s="34" t="s">
        <v>126</v>
      </c>
      <c r="B10" s="35">
        <v>30.624389672029999</v>
      </c>
      <c r="C10" s="35">
        <v>0.10370232797000156</v>
      </c>
      <c r="D10" s="35">
        <v>0.99662516214901986</v>
      </c>
      <c r="E10" s="35">
        <v>1.3640653255299999</v>
      </c>
      <c r="F10" s="35">
        <v>29.260324346499999</v>
      </c>
      <c r="I10" s="34" t="s">
        <v>124</v>
      </c>
      <c r="J10" s="35">
        <v>6.871429</v>
      </c>
      <c r="K10" s="35"/>
      <c r="L10" s="35">
        <v>1</v>
      </c>
      <c r="M10" s="35"/>
      <c r="N10" s="35">
        <v>6.8683421632000003</v>
      </c>
      <c r="R10" s="34" t="s">
        <v>34</v>
      </c>
      <c r="S10" s="35">
        <v>0.93076731033399995</v>
      </c>
      <c r="T10" s="35">
        <v>2.2029689666000052E-2</v>
      </c>
      <c r="U10" s="35">
        <v>0.97687892629174944</v>
      </c>
      <c r="V10" s="35"/>
      <c r="W10" s="35">
        <v>0.93076731033399995</v>
      </c>
      <c r="Z10" s="34" t="s">
        <v>46</v>
      </c>
      <c r="AA10" s="35">
        <v>0</v>
      </c>
      <c r="AB10" s="35">
        <v>49.400055000000002</v>
      </c>
      <c r="AC10" s="35">
        <v>0</v>
      </c>
      <c r="AD10" s="35"/>
      <c r="AE10" s="35"/>
      <c r="AI10" s="34" t="s">
        <v>76</v>
      </c>
      <c r="AJ10" s="35">
        <v>8.1468262943499994</v>
      </c>
      <c r="AK10" s="35"/>
      <c r="AL10" s="35">
        <v>1</v>
      </c>
      <c r="AM10" s="35">
        <v>2.2317807995800001</v>
      </c>
      <c r="AN10" s="35">
        <v>5.9150454947700002</v>
      </c>
      <c r="AR10" s="34" t="s">
        <v>126</v>
      </c>
      <c r="AS10" s="35">
        <v>30.624389672029999</v>
      </c>
      <c r="AT10" s="35">
        <v>0.10370232797000156</v>
      </c>
      <c r="AU10" s="35">
        <v>0.99662516214901986</v>
      </c>
      <c r="AV10" s="35">
        <v>1.3640653255299999</v>
      </c>
      <c r="AW10" s="35">
        <v>29.260324346499999</v>
      </c>
    </row>
    <row r="11" spans="1:49" x14ac:dyDescent="0.35">
      <c r="A11" s="34" t="s">
        <v>129</v>
      </c>
      <c r="B11" s="35">
        <v>28.463731372200002</v>
      </c>
      <c r="C11" s="35">
        <v>0.1009566277999987</v>
      </c>
      <c r="D11" s="35">
        <v>0.99646568421121917</v>
      </c>
      <c r="E11" s="35">
        <v>13.0287917691</v>
      </c>
      <c r="F11" s="35">
        <v>15.4349396031</v>
      </c>
      <c r="I11" s="34" t="s">
        <v>125</v>
      </c>
      <c r="J11" s="35">
        <v>0.74969297481499997</v>
      </c>
      <c r="K11" s="35"/>
      <c r="L11" s="35">
        <v>1</v>
      </c>
      <c r="M11" s="35"/>
      <c r="N11" s="35">
        <v>0.74969297481499997</v>
      </c>
      <c r="R11" s="34" t="s">
        <v>38</v>
      </c>
      <c r="S11" s="35">
        <v>4.8005510012600006</v>
      </c>
      <c r="T11" s="35"/>
      <c r="U11" s="35">
        <v>1</v>
      </c>
      <c r="V11" s="35">
        <v>1.23030336295</v>
      </c>
      <c r="W11" s="35">
        <v>3.5702476383100001</v>
      </c>
      <c r="Z11" s="34" t="s">
        <v>53</v>
      </c>
      <c r="AA11" s="35">
        <v>0.41487059399390003</v>
      </c>
      <c r="AB11" s="35"/>
      <c r="AC11" s="35">
        <v>1</v>
      </c>
      <c r="AD11" s="35">
        <v>3.8229731662900002E-2</v>
      </c>
      <c r="AE11" s="35">
        <v>0.37664086233100003</v>
      </c>
      <c r="AI11" s="34" t="s">
        <v>14</v>
      </c>
      <c r="AJ11" s="35">
        <v>44.960520000000002</v>
      </c>
      <c r="AK11" s="35"/>
      <c r="AL11" s="35">
        <v>1</v>
      </c>
      <c r="AM11" s="35">
        <v>0.84346712166299997</v>
      </c>
      <c r="AN11" s="35">
        <v>44.114375102799997</v>
      </c>
      <c r="AR11" s="34" t="s">
        <v>129</v>
      </c>
      <c r="AS11" s="35">
        <v>28.463731372200002</v>
      </c>
      <c r="AT11" s="35">
        <v>0.1009566277999987</v>
      </c>
      <c r="AU11" s="35">
        <v>0.99646568421121917</v>
      </c>
      <c r="AV11" s="35">
        <v>13.0287917691</v>
      </c>
      <c r="AW11" s="35">
        <v>15.4349396031</v>
      </c>
    </row>
    <row r="12" spans="1:49" x14ac:dyDescent="0.35">
      <c r="A12" s="34" t="s">
        <v>131</v>
      </c>
      <c r="B12" s="35">
        <v>3.232973326752</v>
      </c>
      <c r="C12" s="35"/>
      <c r="D12" s="35">
        <v>1</v>
      </c>
      <c r="E12" s="35">
        <v>2.9547137233299998</v>
      </c>
      <c r="F12" s="35">
        <v>0.27825960342200001</v>
      </c>
      <c r="I12" s="34" t="s">
        <v>130</v>
      </c>
      <c r="J12" s="35">
        <v>25.043015001260002</v>
      </c>
      <c r="K12" s="35"/>
      <c r="L12" s="35">
        <v>1</v>
      </c>
      <c r="M12" s="35">
        <v>5.1498588061600001</v>
      </c>
      <c r="N12" s="35">
        <v>19.893156195100001</v>
      </c>
      <c r="R12" s="34" t="s">
        <v>39</v>
      </c>
      <c r="S12" s="35">
        <v>2.41420904249</v>
      </c>
      <c r="T12" s="35"/>
      <c r="U12" s="35">
        <v>1</v>
      </c>
      <c r="V12" s="35"/>
      <c r="W12" s="35">
        <v>2.41420904249</v>
      </c>
      <c r="Z12" s="34" t="s">
        <v>55</v>
      </c>
      <c r="AA12" s="35">
        <v>30.994941842500001</v>
      </c>
      <c r="AB12" s="35">
        <v>7.1571575000000101E-3</v>
      </c>
      <c r="AC12" s="35">
        <v>0.99976913958309721</v>
      </c>
      <c r="AD12" s="35">
        <v>17.134623361900001</v>
      </c>
      <c r="AE12" s="35">
        <v>13.8603184806</v>
      </c>
      <c r="AI12" s="34" t="s">
        <v>89</v>
      </c>
      <c r="AJ12" s="35">
        <v>3.5260570000000002</v>
      </c>
      <c r="AK12" s="35"/>
      <c r="AL12" s="35">
        <v>1</v>
      </c>
      <c r="AM12" s="35"/>
      <c r="AN12" s="35">
        <v>3.5253429838599999</v>
      </c>
      <c r="AR12" s="34" t="s">
        <v>131</v>
      </c>
      <c r="AS12" s="35">
        <v>3.232973326752</v>
      </c>
      <c r="AT12" s="35"/>
      <c r="AU12" s="35">
        <v>1</v>
      </c>
      <c r="AV12" s="35">
        <v>2.9547137233299998</v>
      </c>
      <c r="AW12" s="35">
        <v>0.27825960342200001</v>
      </c>
    </row>
    <row r="13" spans="1:49" x14ac:dyDescent="0.35">
      <c r="A13" s="34" t="s">
        <v>135</v>
      </c>
      <c r="B13" s="35">
        <v>7.4311665281400003</v>
      </c>
      <c r="C13" s="35"/>
      <c r="D13" s="35">
        <v>1</v>
      </c>
      <c r="E13" s="35">
        <v>1.6289096357699999</v>
      </c>
      <c r="F13" s="35">
        <v>5.80225689237</v>
      </c>
      <c r="I13" s="34" t="s">
        <v>154</v>
      </c>
      <c r="J13" s="35">
        <v>0.71809732841499996</v>
      </c>
      <c r="K13" s="35"/>
      <c r="L13" s="35">
        <v>1</v>
      </c>
      <c r="M13" s="35"/>
      <c r="N13" s="35">
        <v>0.71809732841499996</v>
      </c>
      <c r="R13" s="34" t="s">
        <v>41</v>
      </c>
      <c r="S13" s="35">
        <v>0.49651254955399998</v>
      </c>
      <c r="T13" s="35">
        <v>6.6452450446000066E-2</v>
      </c>
      <c r="U13" s="35">
        <v>0.88195989014237108</v>
      </c>
      <c r="V13" s="35"/>
      <c r="W13" s="35">
        <v>0.49651254955399998</v>
      </c>
      <c r="Z13" s="34" t="s">
        <v>57</v>
      </c>
      <c r="AA13" s="35">
        <v>1.7946740000000001</v>
      </c>
      <c r="AB13" s="35"/>
      <c r="AC13" s="35">
        <v>1</v>
      </c>
      <c r="AD13" s="35"/>
      <c r="AE13" s="35">
        <v>1.77354053019</v>
      </c>
      <c r="AI13" s="34" t="s">
        <v>91</v>
      </c>
      <c r="AJ13" s="35">
        <v>0.90254443456440003</v>
      </c>
      <c r="AK13" s="35"/>
      <c r="AL13" s="35">
        <v>1</v>
      </c>
      <c r="AM13" s="35">
        <v>8.0504885314000001E-3</v>
      </c>
      <c r="AN13" s="35">
        <v>0.89449394603300003</v>
      </c>
      <c r="AR13" s="34" t="s">
        <v>135</v>
      </c>
      <c r="AS13" s="35">
        <v>7.4311665281400003</v>
      </c>
      <c r="AT13" s="35"/>
      <c r="AU13" s="35">
        <v>1</v>
      </c>
      <c r="AV13" s="35">
        <v>1.6289096357699999</v>
      </c>
      <c r="AW13" s="35">
        <v>5.80225689237</v>
      </c>
    </row>
    <row r="14" spans="1:49" x14ac:dyDescent="0.35">
      <c r="A14" s="34" t="s">
        <v>185</v>
      </c>
      <c r="B14" s="35">
        <v>164.191309144614</v>
      </c>
      <c r="C14" s="35">
        <v>11.350218798008815</v>
      </c>
      <c r="D14" s="35">
        <v>8.8283340610227761</v>
      </c>
      <c r="E14" s="35">
        <v>32.623860147191195</v>
      </c>
      <c r="F14" s="35">
        <v>131.54980391101279</v>
      </c>
      <c r="I14" s="34" t="s">
        <v>185</v>
      </c>
      <c r="J14" s="35">
        <v>43.203140072430998</v>
      </c>
      <c r="K14" s="35">
        <v>8.988140140000489E-3</v>
      </c>
      <c r="L14" s="35">
        <v>8.9958318630439749</v>
      </c>
      <c r="M14" s="35">
        <v>6.0926645743709997</v>
      </c>
      <c r="N14" s="35">
        <v>37.104011968354001</v>
      </c>
      <c r="R14" s="34" t="s">
        <v>44</v>
      </c>
      <c r="S14" s="35">
        <v>8.2134275047899994</v>
      </c>
      <c r="T14" s="35"/>
      <c r="U14" s="35">
        <v>1</v>
      </c>
      <c r="V14" s="35"/>
      <c r="W14" s="35">
        <v>8.2134275047899994</v>
      </c>
      <c r="Z14" s="34" t="s">
        <v>60</v>
      </c>
      <c r="AA14" s="35">
        <v>2.1916284682590002</v>
      </c>
      <c r="AB14" s="35"/>
      <c r="AC14" s="35">
        <v>1</v>
      </c>
      <c r="AD14" s="35">
        <v>0.41545334056900002</v>
      </c>
      <c r="AE14" s="35">
        <v>1.77617512769</v>
      </c>
      <c r="AI14" s="34" t="s">
        <v>111</v>
      </c>
      <c r="AJ14" s="35">
        <v>35.027138999999998</v>
      </c>
      <c r="AK14" s="35"/>
      <c r="AL14" s="35">
        <v>1</v>
      </c>
      <c r="AM14" s="35">
        <v>13.2970690365</v>
      </c>
      <c r="AN14" s="35">
        <v>21.728585492600001</v>
      </c>
      <c r="AR14" s="34" t="s">
        <v>185</v>
      </c>
      <c r="AS14" s="35">
        <v>164.191309144614</v>
      </c>
      <c r="AT14" s="35">
        <v>11.350218798008815</v>
      </c>
      <c r="AU14" s="35">
        <v>8.8283340610227761</v>
      </c>
      <c r="AV14" s="35">
        <v>32.623860147191195</v>
      </c>
      <c r="AW14" s="35">
        <v>131.54980391101279</v>
      </c>
    </row>
    <row r="15" spans="1:49" x14ac:dyDescent="0.35">
      <c r="R15" s="34" t="s">
        <v>45</v>
      </c>
      <c r="S15" s="35">
        <v>9.2595150712900001</v>
      </c>
      <c r="T15" s="35"/>
      <c r="U15" s="35">
        <v>1</v>
      </c>
      <c r="V15" s="35"/>
      <c r="W15" s="35">
        <v>9.2595150712900001</v>
      </c>
      <c r="Z15" s="34" t="s">
        <v>65</v>
      </c>
      <c r="AA15" s="35">
        <v>5.1877126008359999</v>
      </c>
      <c r="AB15" s="35"/>
      <c r="AC15" s="35">
        <v>1</v>
      </c>
      <c r="AD15" s="35">
        <v>0.27987240850599998</v>
      </c>
      <c r="AE15" s="35">
        <v>4.9078401923300001</v>
      </c>
      <c r="AI15" s="34" t="s">
        <v>159</v>
      </c>
      <c r="AJ15" s="35">
        <v>4.0884690262839998</v>
      </c>
      <c r="AK15" s="35"/>
      <c r="AL15" s="35">
        <v>1</v>
      </c>
      <c r="AM15" s="35">
        <v>3.2959555199500001</v>
      </c>
      <c r="AN15" s="35">
        <v>0.79251350633399997</v>
      </c>
    </row>
    <row r="16" spans="1:49" x14ac:dyDescent="0.35">
      <c r="R16" s="34" t="s">
        <v>47</v>
      </c>
      <c r="S16" s="35">
        <v>6.8638305878399999</v>
      </c>
      <c r="T16" s="35"/>
      <c r="U16" s="35">
        <v>1</v>
      </c>
      <c r="V16" s="35"/>
      <c r="W16" s="35">
        <v>6.8638305878399999</v>
      </c>
      <c r="Z16" s="34" t="s">
        <v>66</v>
      </c>
      <c r="AA16" s="35">
        <v>45.5603665573</v>
      </c>
      <c r="AB16" s="35"/>
      <c r="AC16" s="35">
        <v>1</v>
      </c>
      <c r="AD16" s="35">
        <v>10.9823595915</v>
      </c>
      <c r="AE16" s="35">
        <v>34.5780069658</v>
      </c>
      <c r="AI16" s="34" t="s">
        <v>161</v>
      </c>
      <c r="AJ16" s="35">
        <v>13.851569959700001</v>
      </c>
      <c r="AK16" s="35">
        <v>0.28805104029999917</v>
      </c>
      <c r="AL16" s="35">
        <v>0.97962809326360312</v>
      </c>
      <c r="AM16" s="35"/>
      <c r="AN16" s="35">
        <v>13.851569959700001</v>
      </c>
    </row>
    <row r="17" spans="12:50" x14ac:dyDescent="0.35">
      <c r="M17" t="s">
        <v>192</v>
      </c>
      <c r="N17" t="s">
        <v>193</v>
      </c>
      <c r="O17" t="s">
        <v>194</v>
      </c>
      <c r="R17" s="34" t="s">
        <v>48</v>
      </c>
      <c r="S17" s="35">
        <v>4.8787106539599998</v>
      </c>
      <c r="T17" s="35"/>
      <c r="U17" s="35">
        <v>1</v>
      </c>
      <c r="V17" s="35"/>
      <c r="W17" s="35">
        <v>4.8787106539599998</v>
      </c>
      <c r="Z17" s="34" t="s">
        <v>71</v>
      </c>
      <c r="AA17" s="35">
        <v>14.18959731610013</v>
      </c>
      <c r="AB17" s="35">
        <v>38.178221683899899</v>
      </c>
      <c r="AC17" s="35">
        <v>0.27096024976904465</v>
      </c>
      <c r="AD17" s="35">
        <v>2.3920000001300002E-3</v>
      </c>
      <c r="AE17" s="35">
        <v>14.1872053161</v>
      </c>
      <c r="AI17" s="34" t="s">
        <v>167</v>
      </c>
      <c r="AJ17" s="35">
        <v>10.7048136042</v>
      </c>
      <c r="AK17" s="35"/>
      <c r="AL17" s="35">
        <v>1</v>
      </c>
      <c r="AM17" s="35"/>
      <c r="AN17" s="35">
        <v>10.7048136042</v>
      </c>
      <c r="AT17" t="s">
        <v>198</v>
      </c>
      <c r="AV17" t="s">
        <v>192</v>
      </c>
      <c r="AW17" t="s">
        <v>193</v>
      </c>
      <c r="AX17" t="s">
        <v>194</v>
      </c>
    </row>
    <row r="18" spans="12:50" x14ac:dyDescent="0.35">
      <c r="L18" t="s">
        <v>191</v>
      </c>
      <c r="M18" s="36">
        <v>6.0926645743709997</v>
      </c>
      <c r="N18" s="36">
        <v>37.104011968354001</v>
      </c>
      <c r="O18">
        <f>SUM(M18:N18)</f>
        <v>43.196676542725001</v>
      </c>
      <c r="R18" s="34" t="s">
        <v>50</v>
      </c>
      <c r="S18" s="35">
        <v>3.1249582150499999</v>
      </c>
      <c r="T18" s="35"/>
      <c r="U18" s="35">
        <v>1</v>
      </c>
      <c r="V18" s="35"/>
      <c r="W18" s="35">
        <v>3.1249582150499999</v>
      </c>
      <c r="Z18" s="34" t="s">
        <v>78</v>
      </c>
      <c r="AA18" s="35">
        <v>0.80975885095269995</v>
      </c>
      <c r="AB18" s="35"/>
      <c r="AC18" s="35">
        <v>1</v>
      </c>
      <c r="AD18" s="35">
        <v>1.00422442117E-2</v>
      </c>
      <c r="AE18" s="35">
        <v>0.79971660674099998</v>
      </c>
      <c r="AI18" s="34" t="s">
        <v>168</v>
      </c>
      <c r="AJ18" s="35">
        <v>4.4109101050000001</v>
      </c>
      <c r="AK18" s="35"/>
      <c r="AL18" s="35">
        <v>1</v>
      </c>
      <c r="AM18" s="35"/>
      <c r="AN18" s="35">
        <v>4.4109101050000001</v>
      </c>
      <c r="AV18" s="36">
        <v>32.623860147191195</v>
      </c>
      <c r="AW18" s="36">
        <v>131.54980391101279</v>
      </c>
      <c r="AX18">
        <f>SUM(AV18:AW18)</f>
        <v>164.173664058204</v>
      </c>
    </row>
    <row r="19" spans="12:50" x14ac:dyDescent="0.35">
      <c r="M19" s="9">
        <f>M18/O18</f>
        <v>0.14104475302272068</v>
      </c>
      <c r="N19" s="9">
        <f>N18/O18</f>
        <v>0.85895524697727932</v>
      </c>
      <c r="R19" s="34" t="s">
        <v>62</v>
      </c>
      <c r="S19" s="35">
        <v>0.52239647245800003</v>
      </c>
      <c r="T19" s="35"/>
      <c r="U19" s="35">
        <v>1</v>
      </c>
      <c r="V19" s="35"/>
      <c r="W19" s="35">
        <v>0.52239647245800003</v>
      </c>
      <c r="Z19" s="34" t="s">
        <v>87</v>
      </c>
      <c r="AA19" s="35">
        <v>0.967196162232</v>
      </c>
      <c r="AB19" s="35"/>
      <c r="AC19" s="35">
        <v>1</v>
      </c>
      <c r="AD19" s="35"/>
      <c r="AE19" s="35">
        <v>0.967196162232</v>
      </c>
      <c r="AI19" s="34" t="s">
        <v>185</v>
      </c>
      <c r="AJ19" s="35">
        <v>136.93766979978241</v>
      </c>
      <c r="AK19" s="35">
        <v>0.28805104029999917</v>
      </c>
      <c r="AL19" s="35">
        <v>13.979628093263603</v>
      </c>
      <c r="AM19" s="35">
        <v>23.960992483247399</v>
      </c>
      <c r="AN19" s="35">
        <v>112.971801053958</v>
      </c>
      <c r="AV19" s="9">
        <f>AV18/AX18</f>
        <v>0.19871555120817158</v>
      </c>
      <c r="AW19" s="9">
        <f>AW18/AX18</f>
        <v>0.80128444879182836</v>
      </c>
    </row>
    <row r="20" spans="12:50" x14ac:dyDescent="0.35">
      <c r="R20" s="34" t="s">
        <v>63</v>
      </c>
      <c r="S20" s="35">
        <v>1.4566048272900001</v>
      </c>
      <c r="T20" s="35"/>
      <c r="U20" s="35">
        <v>1</v>
      </c>
      <c r="V20" s="35"/>
      <c r="W20" s="35">
        <v>1.4566048272900001</v>
      </c>
      <c r="Z20" s="34" t="s">
        <v>90</v>
      </c>
      <c r="AA20" s="35">
        <v>3.8777505842300002</v>
      </c>
      <c r="AB20" s="35"/>
      <c r="AC20" s="35">
        <v>1</v>
      </c>
      <c r="AD20" s="35">
        <v>2.3137783734499999</v>
      </c>
      <c r="AE20" s="35">
        <v>1.56397221078</v>
      </c>
    </row>
    <row r="21" spans="12:50" x14ac:dyDescent="0.35">
      <c r="R21" s="34" t="s">
        <v>64</v>
      </c>
      <c r="S21" s="35">
        <v>5.9551601748599996</v>
      </c>
      <c r="T21" s="35"/>
      <c r="U21" s="35">
        <v>1</v>
      </c>
      <c r="V21" s="35">
        <v>4.2356067615299997</v>
      </c>
      <c r="W21" s="35">
        <v>1.7195534133299999</v>
      </c>
      <c r="Z21" s="34" t="s">
        <v>94</v>
      </c>
      <c r="AA21" s="35">
        <v>4.9303200780200003</v>
      </c>
      <c r="AB21" s="35">
        <v>0.12879392197999984</v>
      </c>
      <c r="AC21" s="35">
        <v>0.97454219810425302</v>
      </c>
      <c r="AD21" s="35"/>
      <c r="AE21" s="35">
        <v>4.9303200780200003</v>
      </c>
      <c r="AK21" t="s">
        <v>197</v>
      </c>
      <c r="AM21" t="s">
        <v>192</v>
      </c>
      <c r="AN21" t="s">
        <v>193</v>
      </c>
      <c r="AO21" t="s">
        <v>194</v>
      </c>
    </row>
    <row r="22" spans="12:50" x14ac:dyDescent="0.35">
      <c r="R22" s="34" t="s">
        <v>68</v>
      </c>
      <c r="S22" s="35">
        <v>2.1601235263380003</v>
      </c>
      <c r="T22" s="35"/>
      <c r="U22" s="35">
        <v>1</v>
      </c>
      <c r="V22" s="35">
        <v>1.7181971648700001</v>
      </c>
      <c r="W22" s="35">
        <v>0.44192636146800002</v>
      </c>
      <c r="Z22" s="34" t="s">
        <v>96</v>
      </c>
      <c r="AA22" s="35">
        <v>0.97065179724100004</v>
      </c>
      <c r="AB22" s="35"/>
      <c r="AC22" s="35">
        <v>1</v>
      </c>
      <c r="AD22" s="35"/>
      <c r="AE22" s="35">
        <v>0.97065179724100004</v>
      </c>
      <c r="AM22" s="36">
        <v>23.960992483247399</v>
      </c>
      <c r="AN22" s="36">
        <v>112.971801053958</v>
      </c>
      <c r="AO22">
        <f>SUM(AM22:AN22)</f>
        <v>136.93279353720541</v>
      </c>
    </row>
    <row r="23" spans="12:50" x14ac:dyDescent="0.35">
      <c r="R23" s="34" t="s">
        <v>70</v>
      </c>
      <c r="S23" s="35">
        <v>0.378827146846</v>
      </c>
      <c r="T23" s="35"/>
      <c r="U23" s="35">
        <v>1</v>
      </c>
      <c r="V23" s="35"/>
      <c r="W23" s="35">
        <v>0.378827146846</v>
      </c>
      <c r="Z23" s="34" t="s">
        <v>101</v>
      </c>
      <c r="AA23" s="35">
        <v>7.7408393919699998</v>
      </c>
      <c r="AB23" s="35"/>
      <c r="AC23" s="35">
        <v>1</v>
      </c>
      <c r="AD23" s="35"/>
      <c r="AE23" s="35">
        <v>7.7408393919699998</v>
      </c>
      <c r="AM23" s="9">
        <f>AM22/AO22</f>
        <v>0.17498359497600596</v>
      </c>
      <c r="AN23" s="9">
        <f>AN22/AO22</f>
        <v>0.82501640502399398</v>
      </c>
    </row>
    <row r="24" spans="12:50" x14ac:dyDescent="0.35">
      <c r="R24" s="34" t="s">
        <v>77</v>
      </c>
      <c r="S24" s="35">
        <v>2.5519036198445999</v>
      </c>
      <c r="T24" s="35"/>
      <c r="U24" s="35">
        <v>1</v>
      </c>
      <c r="V24" s="35">
        <v>2.5259665958799999</v>
      </c>
      <c r="W24" s="35">
        <v>2.5937023964600001E-2</v>
      </c>
      <c r="Z24" s="34" t="s">
        <v>104</v>
      </c>
      <c r="AA24" s="35">
        <v>5.2211085629599996</v>
      </c>
      <c r="AB24" s="35"/>
      <c r="AC24" s="35">
        <v>1</v>
      </c>
      <c r="AD24" s="35"/>
      <c r="AE24" s="35">
        <v>5.2211085629599996</v>
      </c>
    </row>
    <row r="25" spans="12:50" x14ac:dyDescent="0.35">
      <c r="R25" s="34" t="s">
        <v>79</v>
      </c>
      <c r="S25" s="35">
        <v>1.1673860263</v>
      </c>
      <c r="T25" s="35"/>
      <c r="U25" s="35">
        <v>1</v>
      </c>
      <c r="V25" s="35"/>
      <c r="W25" s="35">
        <v>1.1673860263</v>
      </c>
      <c r="Z25" s="34" t="s">
        <v>105</v>
      </c>
      <c r="AA25" s="35">
        <v>4.7399058645501002</v>
      </c>
      <c r="AB25" s="35">
        <v>1.2812135449899564E-2</v>
      </c>
      <c r="AC25" s="35">
        <v>0.99730425086236985</v>
      </c>
      <c r="AD25" s="35">
        <v>5.2480000000999999E-3</v>
      </c>
      <c r="AE25" s="35">
        <v>4.7346578645499999</v>
      </c>
    </row>
    <row r="26" spans="12:50" x14ac:dyDescent="0.35">
      <c r="R26" s="34" t="s">
        <v>80</v>
      </c>
      <c r="S26" s="35">
        <v>0.26042194776400002</v>
      </c>
      <c r="T26" s="35"/>
      <c r="U26" s="35">
        <v>1</v>
      </c>
      <c r="V26" s="35"/>
      <c r="W26" s="35">
        <v>0.26042194776400002</v>
      </c>
      <c r="Z26" s="34" t="s">
        <v>107</v>
      </c>
      <c r="AA26" s="35">
        <v>4.9543194594099997</v>
      </c>
      <c r="AB26" s="35"/>
      <c r="AC26" s="35">
        <v>1</v>
      </c>
      <c r="AD26" s="35"/>
      <c r="AE26" s="35">
        <v>4.9543194594099997</v>
      </c>
    </row>
    <row r="27" spans="12:50" x14ac:dyDescent="0.35">
      <c r="R27" s="34" t="s">
        <v>81</v>
      </c>
      <c r="S27" s="35">
        <v>2.5179542932899999</v>
      </c>
      <c r="T27" s="35"/>
      <c r="U27" s="35">
        <v>1</v>
      </c>
      <c r="V27" s="35"/>
      <c r="W27" s="35">
        <v>2.5179542932899999</v>
      </c>
      <c r="Z27" s="34" t="s">
        <v>119</v>
      </c>
      <c r="AA27" s="35">
        <v>2.0783519575809999</v>
      </c>
      <c r="AB27" s="35"/>
      <c r="AC27" s="35">
        <v>1</v>
      </c>
      <c r="AD27" s="35">
        <v>1.81313383323</v>
      </c>
      <c r="AE27" s="35">
        <v>0.26521812435100001</v>
      </c>
    </row>
    <row r="28" spans="12:50" x14ac:dyDescent="0.35">
      <c r="R28" s="34" t="s">
        <v>82</v>
      </c>
      <c r="S28" s="35">
        <v>1.577695730544</v>
      </c>
      <c r="T28" s="35"/>
      <c r="U28" s="35">
        <v>1</v>
      </c>
      <c r="V28" s="35">
        <v>5.9578095534000002E-2</v>
      </c>
      <c r="W28" s="35">
        <v>1.5181176350100001</v>
      </c>
      <c r="Z28" s="34" t="s">
        <v>121</v>
      </c>
      <c r="AA28" s="35">
        <v>0.40560399649013801</v>
      </c>
      <c r="AB28" s="35"/>
      <c r="AC28" s="35">
        <v>1</v>
      </c>
      <c r="AD28" s="35">
        <v>1.4635807613800001E-4</v>
      </c>
      <c r="AE28" s="35">
        <v>0.40545763841400001</v>
      </c>
    </row>
    <row r="29" spans="12:50" x14ac:dyDescent="0.35">
      <c r="R29" s="34" t="s">
        <v>83</v>
      </c>
      <c r="S29" s="35">
        <v>4.2635579999999997</v>
      </c>
      <c r="T29" s="35"/>
      <c r="U29" s="35">
        <v>1</v>
      </c>
      <c r="V29" s="35">
        <v>2.2671541865899999E-3</v>
      </c>
      <c r="W29" s="35">
        <v>4.2590664810899996</v>
      </c>
      <c r="Z29" s="34" t="s">
        <v>122</v>
      </c>
      <c r="AA29" s="35">
        <v>8.0874496168200007</v>
      </c>
      <c r="AB29" s="35">
        <v>1.1133093831799989</v>
      </c>
      <c r="AC29" s="35">
        <v>0.87899809318122568</v>
      </c>
      <c r="AD29" s="35"/>
      <c r="AE29" s="35">
        <v>8.0874496168200007</v>
      </c>
    </row>
    <row r="30" spans="12:50" x14ac:dyDescent="0.35">
      <c r="R30" s="34" t="s">
        <v>84</v>
      </c>
      <c r="S30" s="35">
        <v>0.10196363671899999</v>
      </c>
      <c r="T30" s="35"/>
      <c r="U30" s="35">
        <v>1</v>
      </c>
      <c r="V30" s="35"/>
      <c r="W30" s="35">
        <v>0.10196363671899999</v>
      </c>
      <c r="Z30" s="34" t="s">
        <v>123</v>
      </c>
      <c r="AA30" s="35">
        <v>0.82851617251800003</v>
      </c>
      <c r="AB30" s="35"/>
      <c r="AC30" s="35">
        <v>1</v>
      </c>
      <c r="AD30" s="35"/>
      <c r="AE30" s="35">
        <v>0.82851617251800003</v>
      </c>
    </row>
    <row r="31" spans="12:50" x14ac:dyDescent="0.35">
      <c r="R31" s="34" t="s">
        <v>85</v>
      </c>
      <c r="S31" s="35">
        <v>1.06942375705</v>
      </c>
      <c r="T31" s="35">
        <v>6.0738242950000097E-2</v>
      </c>
      <c r="U31" s="35">
        <v>0.94625704726402049</v>
      </c>
      <c r="V31" s="35"/>
      <c r="W31" s="35">
        <v>1.06942375705</v>
      </c>
      <c r="Z31" s="34" t="s">
        <v>137</v>
      </c>
      <c r="AA31" s="35">
        <v>1.5632820000000001</v>
      </c>
      <c r="AB31" s="35"/>
      <c r="AC31" s="35">
        <v>1</v>
      </c>
      <c r="AD31" s="35">
        <v>0.27875785440799999</v>
      </c>
      <c r="AE31" s="35">
        <v>1.2842935845200001</v>
      </c>
    </row>
    <row r="32" spans="12:50" x14ac:dyDescent="0.35">
      <c r="R32" s="34" t="s">
        <v>86</v>
      </c>
      <c r="S32" s="35">
        <v>0.88590893490599998</v>
      </c>
      <c r="T32" s="35"/>
      <c r="U32" s="35">
        <v>1</v>
      </c>
      <c r="V32" s="35"/>
      <c r="W32" s="35">
        <v>0.88590893490599998</v>
      </c>
      <c r="Z32" s="34" t="s">
        <v>140</v>
      </c>
      <c r="AA32" s="35">
        <v>4.2922410201379995</v>
      </c>
      <c r="AB32" s="35"/>
      <c r="AC32" s="35">
        <v>1</v>
      </c>
      <c r="AD32" s="35">
        <v>0.28563646728800002</v>
      </c>
      <c r="AE32" s="35">
        <v>4.0066045528499998</v>
      </c>
    </row>
    <row r="33" spans="18:32" x14ac:dyDescent="0.35">
      <c r="R33" s="34" t="s">
        <v>88</v>
      </c>
      <c r="S33" s="35">
        <v>4.75732459473</v>
      </c>
      <c r="T33" s="35"/>
      <c r="U33" s="35">
        <v>1</v>
      </c>
      <c r="V33" s="35"/>
      <c r="W33" s="35">
        <v>4.75732459473</v>
      </c>
      <c r="Z33" s="34" t="s">
        <v>141</v>
      </c>
      <c r="AA33" s="35">
        <v>5.2691879999999998</v>
      </c>
      <c r="AB33" s="35"/>
      <c r="AC33" s="35">
        <v>1</v>
      </c>
      <c r="AD33" s="35"/>
      <c r="AE33" s="35">
        <v>5.2226587872200003</v>
      </c>
    </row>
    <row r="34" spans="18:32" x14ac:dyDescent="0.35">
      <c r="R34" s="34" t="s">
        <v>93</v>
      </c>
      <c r="S34" s="35">
        <v>2.7128021372800002</v>
      </c>
      <c r="T34" s="35"/>
      <c r="U34" s="35">
        <v>1</v>
      </c>
      <c r="V34" s="35"/>
      <c r="W34" s="35">
        <v>2.7128021372800002</v>
      </c>
      <c r="Z34" s="34" t="s">
        <v>142</v>
      </c>
      <c r="AA34" s="35">
        <v>5.8578483529699996</v>
      </c>
      <c r="AB34" s="35">
        <v>3.8628386470300002</v>
      </c>
      <c r="AC34" s="35">
        <v>0.60261670321963867</v>
      </c>
      <c r="AD34" s="35"/>
      <c r="AE34" s="35">
        <v>5.8578483529699996</v>
      </c>
    </row>
    <row r="35" spans="18:32" x14ac:dyDescent="0.35">
      <c r="R35" s="34" t="s">
        <v>95</v>
      </c>
      <c r="S35" s="35">
        <v>1.13942849028</v>
      </c>
      <c r="T35" s="35"/>
      <c r="U35" s="35">
        <v>1</v>
      </c>
      <c r="V35" s="35"/>
      <c r="W35" s="35">
        <v>1.13942849028</v>
      </c>
      <c r="Z35" s="34" t="s">
        <v>151</v>
      </c>
      <c r="AA35" s="35">
        <v>0</v>
      </c>
      <c r="AB35" s="35">
        <v>6.4729549999999998</v>
      </c>
      <c r="AC35" s="35">
        <v>0</v>
      </c>
      <c r="AD35" s="35"/>
      <c r="AE35" s="35"/>
    </row>
    <row r="36" spans="18:32" x14ac:dyDescent="0.35">
      <c r="R36" s="34" t="s">
        <v>98</v>
      </c>
      <c r="S36" s="35">
        <v>39.811695416740001</v>
      </c>
      <c r="T36" s="35">
        <v>0.33712658326000167</v>
      </c>
      <c r="U36" s="35">
        <v>0.99160307659188607</v>
      </c>
      <c r="V36" s="35">
        <v>1.99200792784</v>
      </c>
      <c r="W36" s="35">
        <v>37.819687488900001</v>
      </c>
      <c r="Z36" s="34" t="s">
        <v>153</v>
      </c>
      <c r="AA36" s="35">
        <v>6.4349582754799997</v>
      </c>
      <c r="AB36" s="35"/>
      <c r="AC36" s="35">
        <v>1</v>
      </c>
      <c r="AD36" s="35">
        <v>5.1578901676899997</v>
      </c>
      <c r="AE36" s="35">
        <v>1.2770681077899999</v>
      </c>
    </row>
    <row r="37" spans="18:32" x14ac:dyDescent="0.35">
      <c r="R37" s="34" t="s">
        <v>102</v>
      </c>
      <c r="S37" s="35">
        <v>1.03062030796</v>
      </c>
      <c r="T37" s="35"/>
      <c r="U37" s="35">
        <v>1</v>
      </c>
      <c r="V37" s="35"/>
      <c r="W37" s="35">
        <v>1.03062030796</v>
      </c>
      <c r="Z37" s="34" t="s">
        <v>155</v>
      </c>
      <c r="AA37" s="35">
        <v>4.3523100000000001</v>
      </c>
      <c r="AB37" s="35"/>
      <c r="AC37" s="35">
        <v>1</v>
      </c>
      <c r="AD37" s="35"/>
      <c r="AE37" s="35">
        <v>4.3280418693199998</v>
      </c>
    </row>
    <row r="38" spans="18:32" x14ac:dyDescent="0.35">
      <c r="R38" s="34" t="s">
        <v>103</v>
      </c>
      <c r="S38" s="35">
        <v>21.950300116171</v>
      </c>
      <c r="T38" s="35">
        <v>0.38036888382900003</v>
      </c>
      <c r="U38" s="35">
        <v>0.9829665253723926</v>
      </c>
      <c r="V38" s="35">
        <v>21.043135181</v>
      </c>
      <c r="W38" s="35">
        <v>0.90716493517100005</v>
      </c>
      <c r="Z38" s="34" t="s">
        <v>162</v>
      </c>
      <c r="AA38" s="35">
        <v>16.616775438299999</v>
      </c>
      <c r="AB38" s="35"/>
      <c r="AC38" s="35">
        <v>1</v>
      </c>
      <c r="AD38" s="35"/>
      <c r="AE38" s="35">
        <v>16.616775438299999</v>
      </c>
    </row>
    <row r="39" spans="18:32" x14ac:dyDescent="0.35">
      <c r="R39" s="34" t="s">
        <v>108</v>
      </c>
      <c r="S39" s="35">
        <v>4.5653759999999997</v>
      </c>
      <c r="T39" s="35">
        <v>0</v>
      </c>
      <c r="U39" s="35">
        <v>1</v>
      </c>
      <c r="V39" s="35"/>
      <c r="W39" s="35">
        <v>4.5647876460300001</v>
      </c>
      <c r="Z39" s="34" t="s">
        <v>165</v>
      </c>
      <c r="AA39" s="35">
        <v>0.35700359124800002</v>
      </c>
      <c r="AB39" s="35"/>
      <c r="AC39" s="35">
        <v>1</v>
      </c>
      <c r="AD39" s="35"/>
      <c r="AE39" s="35">
        <v>0.35700359124800002</v>
      </c>
    </row>
    <row r="40" spans="18:32" x14ac:dyDescent="0.35">
      <c r="R40" s="34" t="s">
        <v>109</v>
      </c>
      <c r="S40" s="35">
        <v>1.8874605612499999</v>
      </c>
      <c r="T40" s="35"/>
      <c r="U40" s="35">
        <v>1</v>
      </c>
      <c r="V40" s="35"/>
      <c r="W40" s="35">
        <v>1.8874605612499999</v>
      </c>
      <c r="Z40" s="34" t="s">
        <v>185</v>
      </c>
      <c r="AA40" s="35">
        <v>271.27883310562845</v>
      </c>
      <c r="AB40" s="35">
        <v>162.34122620814981</v>
      </c>
      <c r="AC40" s="35">
        <v>30.723988478176636</v>
      </c>
      <c r="AD40" s="35">
        <v>70.604455103823526</v>
      </c>
      <c r="AE40" s="35">
        <v>200.58221662746303</v>
      </c>
    </row>
    <row r="41" spans="18:32" x14ac:dyDescent="0.35">
      <c r="R41" s="34" t="s">
        <v>110</v>
      </c>
      <c r="S41" s="35">
        <v>0.93053248654999998</v>
      </c>
      <c r="T41" s="35"/>
      <c r="U41" s="35">
        <v>1</v>
      </c>
      <c r="V41" s="35"/>
      <c r="W41" s="35">
        <v>0.93053248654999998</v>
      </c>
    </row>
    <row r="42" spans="18:32" x14ac:dyDescent="0.35">
      <c r="R42" s="34" t="s">
        <v>113</v>
      </c>
      <c r="S42" s="35">
        <v>23.67983974621</v>
      </c>
      <c r="T42" s="35">
        <v>0.55964325379000002</v>
      </c>
      <c r="U42" s="35">
        <v>0.9769119145903401</v>
      </c>
      <c r="V42" s="35">
        <v>3.65000948491</v>
      </c>
      <c r="W42" s="35">
        <v>20.029830261299999</v>
      </c>
    </row>
    <row r="43" spans="18:32" x14ac:dyDescent="0.35">
      <c r="R43" s="34" t="s">
        <v>116</v>
      </c>
      <c r="S43" s="35">
        <v>8.5001501022429995</v>
      </c>
      <c r="T43" s="35"/>
      <c r="U43" s="35">
        <v>1</v>
      </c>
      <c r="V43" s="35">
        <v>0.55041624149299995</v>
      </c>
      <c r="W43" s="35">
        <v>7.9497338607500003</v>
      </c>
      <c r="AD43" t="s">
        <v>192</v>
      </c>
      <c r="AE43" t="s">
        <v>193</v>
      </c>
      <c r="AF43" t="s">
        <v>194</v>
      </c>
    </row>
    <row r="44" spans="18:32" x14ac:dyDescent="0.35">
      <c r="R44" s="34" t="s">
        <v>117</v>
      </c>
      <c r="S44" s="35">
        <v>4.6110300000000004</v>
      </c>
      <c r="T44" s="35"/>
      <c r="U44" s="35">
        <v>1</v>
      </c>
      <c r="V44" s="35">
        <v>4.4413638230299997</v>
      </c>
      <c r="W44" s="35">
        <v>0.15298766159900001</v>
      </c>
      <c r="AB44" t="s">
        <v>196</v>
      </c>
      <c r="AD44" s="36">
        <v>70.604455103823526</v>
      </c>
      <c r="AE44" s="36">
        <v>200.58221662746303</v>
      </c>
      <c r="AF44">
        <f>SUM(AD44:AE44)</f>
        <v>271.18667173128654</v>
      </c>
    </row>
    <row r="45" spans="18:32" x14ac:dyDescent="0.35">
      <c r="R45" s="34" t="s">
        <v>118</v>
      </c>
      <c r="S45" s="35">
        <v>5.2437120000000004</v>
      </c>
      <c r="T45" s="35"/>
      <c r="U45" s="35">
        <v>1</v>
      </c>
      <c r="V45" s="35">
        <v>1.4403838181599999</v>
      </c>
      <c r="W45" s="35">
        <v>3.7948394146400002</v>
      </c>
      <c r="AD45" s="9">
        <f>AD44/AF44</f>
        <v>0.26035370637161726</v>
      </c>
      <c r="AE45" s="9">
        <f>AE44/AF44</f>
        <v>0.73964629362838286</v>
      </c>
    </row>
    <row r="46" spans="18:32" x14ac:dyDescent="0.35">
      <c r="R46" s="34" t="s">
        <v>127</v>
      </c>
      <c r="S46" s="35">
        <v>1.4764187700789999</v>
      </c>
      <c r="T46" s="35">
        <v>28.180685229921</v>
      </c>
      <c r="U46" s="35">
        <v>4.9782971731798221E-2</v>
      </c>
      <c r="V46" s="35">
        <v>1.3201787840999999</v>
      </c>
      <c r="W46" s="35">
        <v>0.15623998597899999</v>
      </c>
    </row>
    <row r="47" spans="18:32" x14ac:dyDescent="0.35">
      <c r="R47" s="34" t="s">
        <v>128</v>
      </c>
      <c r="S47" s="35">
        <v>0.20819777794288999</v>
      </c>
      <c r="T47" s="35"/>
      <c r="U47" s="35">
        <v>1</v>
      </c>
      <c r="V47" s="35">
        <v>0.202308808797</v>
      </c>
      <c r="W47" s="35">
        <v>5.8889691458899997E-3</v>
      </c>
    </row>
    <row r="48" spans="18:32" x14ac:dyDescent="0.35">
      <c r="R48" s="34" t="s">
        <v>132</v>
      </c>
      <c r="S48" s="35">
        <v>21.46512545261</v>
      </c>
      <c r="T48" s="35"/>
      <c r="U48" s="35">
        <v>1</v>
      </c>
      <c r="V48" s="35">
        <v>4.8213372315100003</v>
      </c>
      <c r="W48" s="35">
        <v>16.643788221099999</v>
      </c>
    </row>
    <row r="49" spans="18:23" x14ac:dyDescent="0.35">
      <c r="R49" s="34" t="s">
        <v>133</v>
      </c>
      <c r="S49" s="35">
        <v>3.0802526722399999</v>
      </c>
      <c r="T49" s="35"/>
      <c r="U49" s="35">
        <v>1</v>
      </c>
      <c r="V49" s="35"/>
      <c r="W49" s="35">
        <v>3.0802526722399999</v>
      </c>
    </row>
    <row r="50" spans="18:23" x14ac:dyDescent="0.35">
      <c r="R50" s="34" t="s">
        <v>134</v>
      </c>
      <c r="S50" s="35">
        <v>1.34441405371</v>
      </c>
      <c r="T50" s="35">
        <v>2.5699462899999581E-3</v>
      </c>
      <c r="U50" s="35">
        <v>0.99809207363264896</v>
      </c>
      <c r="V50" s="35"/>
      <c r="W50" s="35">
        <v>1.34441405371</v>
      </c>
    </row>
    <row r="51" spans="18:23" x14ac:dyDescent="0.35">
      <c r="R51" s="34" t="s">
        <v>136</v>
      </c>
      <c r="S51" s="35">
        <v>2.02461895142E-2</v>
      </c>
      <c r="T51" s="35"/>
      <c r="U51" s="35">
        <v>1</v>
      </c>
      <c r="V51" s="35"/>
      <c r="W51" s="35">
        <v>2.02461895142E-2</v>
      </c>
    </row>
    <row r="52" spans="18:23" x14ac:dyDescent="0.35">
      <c r="R52" s="34" t="s">
        <v>138</v>
      </c>
      <c r="S52" s="35">
        <v>0.29615693182300001</v>
      </c>
      <c r="T52" s="35"/>
      <c r="U52" s="35">
        <v>1</v>
      </c>
      <c r="V52" s="35"/>
      <c r="W52" s="35">
        <v>0.29615693182300001</v>
      </c>
    </row>
    <row r="53" spans="18:23" x14ac:dyDescent="0.35">
      <c r="R53" s="34" t="s">
        <v>139</v>
      </c>
      <c r="S53" s="35">
        <v>0.32443156681800001</v>
      </c>
      <c r="T53" s="35">
        <v>3.2236433181999979E-2</v>
      </c>
      <c r="U53" s="35">
        <v>0.90961781493714045</v>
      </c>
      <c r="V53" s="35"/>
      <c r="W53" s="35">
        <v>0.32443156681800001</v>
      </c>
    </row>
    <row r="54" spans="18:23" x14ac:dyDescent="0.35">
      <c r="R54" s="34" t="s">
        <v>143</v>
      </c>
      <c r="S54" s="35">
        <v>12.621992000000001</v>
      </c>
      <c r="T54" s="35"/>
      <c r="U54" s="35">
        <v>1</v>
      </c>
      <c r="V54" s="35">
        <v>0.81127829884799996</v>
      </c>
      <c r="W54" s="35">
        <v>11.8084952983</v>
      </c>
    </row>
    <row r="55" spans="18:23" x14ac:dyDescent="0.35">
      <c r="R55" s="34" t="s">
        <v>144</v>
      </c>
      <c r="S55" s="35">
        <v>1.2220071161799999</v>
      </c>
      <c r="T55" s="35"/>
      <c r="U55" s="35">
        <v>1</v>
      </c>
      <c r="V55" s="35"/>
      <c r="W55" s="35">
        <v>1.2220071161799999</v>
      </c>
    </row>
    <row r="56" spans="18:23" x14ac:dyDescent="0.35">
      <c r="R56" s="34" t="s">
        <v>145</v>
      </c>
      <c r="S56" s="35">
        <v>0</v>
      </c>
      <c r="T56" s="35">
        <v>18.926041000000001</v>
      </c>
      <c r="U56" s="35">
        <v>0</v>
      </c>
      <c r="V56" s="35"/>
      <c r="W56" s="35"/>
    </row>
    <row r="57" spans="18:23" x14ac:dyDescent="0.35">
      <c r="R57" s="34" t="s">
        <v>147</v>
      </c>
      <c r="S57" s="35">
        <v>0.32770257952699999</v>
      </c>
      <c r="T57" s="35">
        <v>1.6232420472999998E-2</v>
      </c>
      <c r="U57" s="35">
        <v>0.95280381329902453</v>
      </c>
      <c r="V57" s="35"/>
      <c r="W57" s="35">
        <v>0.32770257952699999</v>
      </c>
    </row>
    <row r="58" spans="18:23" x14ac:dyDescent="0.35">
      <c r="R58" s="34" t="s">
        <v>148</v>
      </c>
      <c r="S58" s="35">
        <v>2.2654000000000001E-2</v>
      </c>
      <c r="T58" s="35"/>
      <c r="U58" s="35">
        <v>1</v>
      </c>
      <c r="V58" s="35"/>
      <c r="W58" s="35">
        <v>9.16170297546E-3</v>
      </c>
    </row>
    <row r="59" spans="18:23" x14ac:dyDescent="0.35">
      <c r="R59" s="34" t="s">
        <v>149</v>
      </c>
      <c r="S59" s="35">
        <v>1.45724489606</v>
      </c>
      <c r="T59" s="35"/>
      <c r="U59" s="35">
        <v>1</v>
      </c>
      <c r="V59" s="35"/>
      <c r="W59" s="35">
        <v>1.45724489606</v>
      </c>
    </row>
    <row r="60" spans="18:23" x14ac:dyDescent="0.35">
      <c r="R60" s="34" t="s">
        <v>150</v>
      </c>
      <c r="S60" s="35">
        <v>9.4275128642200001E-2</v>
      </c>
      <c r="T60" s="35">
        <v>1.1729098713577999</v>
      </c>
      <c r="U60" s="35">
        <v>7.4397288984797014E-2</v>
      </c>
      <c r="V60" s="35"/>
      <c r="W60" s="35">
        <v>9.4275128642200001E-2</v>
      </c>
    </row>
    <row r="61" spans="18:23" x14ac:dyDescent="0.35">
      <c r="R61" s="34" t="s">
        <v>152</v>
      </c>
      <c r="S61" s="35">
        <v>1.1892937095670999</v>
      </c>
      <c r="T61" s="35">
        <v>7.829329043290012E-2</v>
      </c>
      <c r="U61" s="35">
        <v>0.93823438514839608</v>
      </c>
      <c r="V61" s="35">
        <v>1.1672553890199999</v>
      </c>
      <c r="W61" s="35">
        <v>2.2038320547100001E-2</v>
      </c>
    </row>
    <row r="62" spans="18:23" x14ac:dyDescent="0.35">
      <c r="R62" s="34" t="s">
        <v>156</v>
      </c>
      <c r="S62" s="35">
        <v>0.193446117753</v>
      </c>
      <c r="T62" s="35"/>
      <c r="U62" s="35">
        <v>1</v>
      </c>
      <c r="V62" s="35"/>
      <c r="W62" s="35">
        <v>0.193446117753</v>
      </c>
    </row>
    <row r="63" spans="18:23" x14ac:dyDescent="0.35">
      <c r="R63" s="34" t="s">
        <v>157</v>
      </c>
      <c r="S63" s="35">
        <v>1.8929949242599999</v>
      </c>
      <c r="T63" s="35"/>
      <c r="U63" s="35">
        <v>1</v>
      </c>
      <c r="V63" s="35"/>
      <c r="W63" s="35">
        <v>1.8929949242599999</v>
      </c>
    </row>
    <row r="64" spans="18:23" x14ac:dyDescent="0.35">
      <c r="R64" s="34" t="s">
        <v>160</v>
      </c>
      <c r="S64" s="35">
        <v>5.1783040508399996</v>
      </c>
      <c r="T64" s="35"/>
      <c r="U64" s="35">
        <v>1</v>
      </c>
      <c r="V64" s="35"/>
      <c r="W64" s="35">
        <v>5.1783040508399996</v>
      </c>
    </row>
    <row r="65" spans="18:24" x14ac:dyDescent="0.35">
      <c r="R65" s="34" t="s">
        <v>163</v>
      </c>
      <c r="S65" s="35">
        <v>1.2791881084600001</v>
      </c>
      <c r="T65" s="35"/>
      <c r="U65" s="35">
        <v>1</v>
      </c>
      <c r="V65" s="35"/>
      <c r="W65" s="35">
        <v>1.2791881084600001</v>
      </c>
    </row>
    <row r="66" spans="18:24" x14ac:dyDescent="0.35">
      <c r="R66" s="34" t="s">
        <v>164</v>
      </c>
      <c r="S66" s="35">
        <v>3.0606170000000001</v>
      </c>
      <c r="T66" s="35"/>
      <c r="U66" s="35">
        <v>1</v>
      </c>
      <c r="V66" s="35">
        <v>1.31984240609</v>
      </c>
      <c r="W66" s="35">
        <v>1.7375831150800001</v>
      </c>
    </row>
    <row r="67" spans="18:24" x14ac:dyDescent="0.35">
      <c r="R67" s="34" t="s">
        <v>166</v>
      </c>
      <c r="S67" s="35">
        <v>0.56125368092399996</v>
      </c>
      <c r="T67" s="35">
        <v>2.2769903190759999</v>
      </c>
      <c r="U67" s="35">
        <v>0.19774680433535663</v>
      </c>
      <c r="V67" s="35"/>
      <c r="W67" s="35">
        <v>0.56125368092399996</v>
      </c>
    </row>
    <row r="68" spans="18:24" x14ac:dyDescent="0.35">
      <c r="R68" s="34" t="s">
        <v>169</v>
      </c>
      <c r="S68" s="35">
        <v>3.4089355377199997</v>
      </c>
      <c r="T68" s="35"/>
      <c r="U68" s="35">
        <v>1</v>
      </c>
      <c r="V68" s="35">
        <v>1.77668340786</v>
      </c>
      <c r="W68" s="35">
        <v>1.6322521298599999</v>
      </c>
    </row>
    <row r="69" spans="18:24" x14ac:dyDescent="0.35">
      <c r="R69" s="34" t="s">
        <v>170</v>
      </c>
      <c r="S69" s="35">
        <v>1.2323753715100001</v>
      </c>
      <c r="T69" s="35"/>
      <c r="U69" s="35">
        <v>1</v>
      </c>
      <c r="V69" s="35"/>
      <c r="W69" s="35">
        <v>1.2323753715100001</v>
      </c>
    </row>
    <row r="70" spans="18:24" x14ac:dyDescent="0.35">
      <c r="R70" s="34" t="s">
        <v>185</v>
      </c>
      <c r="S70" s="35">
        <v>272.70737193401089</v>
      </c>
      <c r="T70" s="35">
        <v>52.11476438592971</v>
      </c>
      <c r="U70" s="35">
        <v>60.877086214618217</v>
      </c>
      <c r="V70" s="35">
        <v>68.848313131721596</v>
      </c>
      <c r="W70" s="35">
        <v>203.8121766223185</v>
      </c>
    </row>
    <row r="74" spans="18:24" x14ac:dyDescent="0.35">
      <c r="T74" t="s">
        <v>195</v>
      </c>
      <c r="V74" t="s">
        <v>192</v>
      </c>
      <c r="W74" t="s">
        <v>193</v>
      </c>
      <c r="X74" t="s">
        <v>194</v>
      </c>
    </row>
    <row r="75" spans="18:24" x14ac:dyDescent="0.35">
      <c r="V75" s="36">
        <v>68.848313131721596</v>
      </c>
      <c r="W75" s="36">
        <v>203.8121766223185</v>
      </c>
      <c r="X75">
        <f>SUM(V75:W75)</f>
        <v>272.6604897540401</v>
      </c>
    </row>
    <row r="76" spans="18:24" x14ac:dyDescent="0.35">
      <c r="V76" s="9">
        <f>V75/X75</f>
        <v>0.25250564610159637</v>
      </c>
      <c r="W76" s="9">
        <f>W75/X75</f>
        <v>0.74749435389840357</v>
      </c>
    </row>
  </sheetData>
  <pageMargins left="0.7" right="0.7" top="0.75" bottom="0.75" header="0.3" footer="0.3"/>
  <legacy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b 1 b 5 2 9 - 5 7 4 3 - 4 4 6 f - b 2 4 6 - b 4 6 5 d e 6 c a c d 4 "   x m l n s = " h t t p : / / s c h e m a s . m i c r o s o f t . c o m / D a t a M a s h u p " > A A A A A L c E A A B Q S w M E F A A C A A g A g W n n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B a e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W n n V P Z d H I K v A Q A A l w M A A B M A H A B G b 3 J t d W x h c y 9 T Z W N 0 a W 9 u M S 5 t I K I Y A C i g F A A A A A A A A A A A A A A A A A A A A A A A A A A A A H W S 3 2 + b M B D H 3 y P l f 7 D o S y I h B K h b l V U 8 R N B s S E n a Q d Y 9 N B N y 4 E L Y s B 3 Z R 5 U o 6 v 8 + U 7 K m E 6 5 f M P e 5 u + / 9 s I I c K 8 F J 2 n 2 9 2 + F g O F A 7 K q E g a b M H m Q B s F Q l I D T g c E H 1 S 0 c g c t C V U z 0 4 k 8 o Y B x 9 G s q s E J B U f 9 o 0 Z W + G W d o s j / Z F O l Q K n W R a 0 f k 8 X 8 n S H z X d 9 b x 7 y o c l C Z 2 G Z 0 0 / C C 8 h z W F 2 U H D 2 i N 7 a c I 6 o p V C D K w b M s m o a g b x l X g T W x y x 3 N R V L w M P P + T b 5 P v j U B I 8 V h D c L k 6 S 8 H h 1 9 j u W r i y H q R g m h X k G 9 A C p L J 0 P y u 6 0 Y 5 n c r a P u m 5 t 8 n S 2 T + s 6 z W l N p Q p Q N u 9 T h j v K S 5 1 x d d z D J d 1 K U q 6 2 Q r K u 4 h a q k U H f P p 2 s W R z p 1 m K O n 6 + d 1 v H F J i e r n c K S M t A E t Y 0 g H P A V v M 2 o R + K i n 2 Y q g f 5 z 5 A 3 b g H z L H k f 3 S f z V r G y q a N n u 6 t r N P L e n H E a z n w m U + i H 1 w + Y U s 1 C v H a S h j r n g Z U c N M I I 9 7 j L 6 X H 7 I W M U / Z v R g Y D 8 U T F z W r 3 L i v k Z N j W I h x 2 O 2 o L + F 7 H X e z j f z b 9 w t G u I e F 8 k 8 g k 3 y / x J f x s N B x Y 3 P 5 / Y v U E s B A i 0 A F A A C A A g A g W n n V I U q Y V m m A A A A + Q A A A B I A A A A A A A A A A A A A A A A A A A A A A E N v b m Z p Z y 9 Q Y W N r Y W d l L n h t b F B L A Q I t A B Q A A g A I A I F p 5 1 Q P y u m r p A A A A O k A A A A T A A A A A A A A A A A A A A A A A P I A A A B b Q 2 9 u d G V u d F 9 U e X B l c 1 0 u e G 1 s U E s B A i 0 A F A A C A A g A g W n n V P Z d H I K v A Q A A l w M A A B M A A A A A A A A A A A A A A A A A 4 w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R I A A A A A A A B H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U m V l Z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X B l c l J l Z W Z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k l E J n F 1 b 3 Q 7 L C Z x d W 9 0 O 1 J l Z W Z O Y W 1 l J n F 1 b 3 Q 7 L C Z x d W 9 0 O 1 N 1 c G V y U m V l Z i Z x d W 9 0 O y w m c X V v d D t J Z C Z x d W 9 0 O y w m c X V v d D t B c m V h J n F 1 b 3 Q 7 L C Z x d W 9 0 O 1 J l Z W Z J R E 9 S S U c m c X V v d D s s J n F 1 b 3 Q 7 U m V l Z k l E J n F 1 b 3 Q 7 L C Z x d W 9 0 O 0 5 f b 2 Z f N D B f M T A m c X V v d D s s J n F 1 b 3 Q 7 Q 0 R G V 1 J l Z 2 l v b i Z x d W 9 0 O y w m c X V v d D t M Y X R f Q 2 V u d G V y J n F 1 b 3 Q 7 L C Z x d W 9 0 O 0 x v b m d f Q 2 V u d G U m c X V v d D s s J n F 1 b 3 Q 7 R G V w d G h f Y X Z n J n F 1 b 3 Q 7 L C Z x d W 9 0 O 0 R l c H R o X 2 1 p b i Z x d W 9 0 O y w m c X V v d D t E Z X B 0 a F 9 t Y X g m c X V v d D s s J n F 1 b 3 Q 7 V X N l O T B t J n F 1 b 3 Q 7 L C Z x d W 9 0 O z k w R G V w d G h B d m c m c X V v d D s s J n F 1 b 3 Q 7 Q 2 5 0 e V 9 N Y W p v c i Z x d W 9 0 O y w m c X V v d D t B c m V h X z I 3 M G Z 0 J n F 1 b 3 Q 7 L C Z x d W 9 0 O 1 Z N U k x E Z W J S Z S Z x d W 9 0 O 1 0 i I C 8 + P E V u d H J 5 I F R 5 c G U 9 I k Z p b G x D b 2 x 1 b W 5 U e X B l c y I g V m F s d W U 9 I n N B d 1 l H Q X d V R E F 3 W U R C U V V G Q l F V R E J R W U Z C Z z 0 9 I i A v P j x F b n R y e S B U e X B l P S J G a W x s T G F z d F V w Z G F 0 Z W Q i I F Z h b H V l P S J k M j A y M i 0 w N y 0 w N 1 Q y M D o x M j o w M i 4 3 O T c z O T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5 I i A v P j x F b n R y e S B U e X B l P S J B Z G R l Z F R v R G F 0 Y U 1 v Z G V s I i B W Y W x 1 Z T 0 i b D A i I C 8 + P E V u d H J 5 I F R 5 c G U 9 I l F 1 Z X J 5 S U Q i I F Z h b H V l P S J z Z T h j M D l l N m Y t O G I 4 M S 0 0 M T N i L W I w M j A t Y z l i M W I 0 N D E w M G F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Z X J S Z W V m c y 9 D a G F u Z 2 V k I F R 5 c G U u e 0 Z J R C w w f S Z x d W 9 0 O y w m c X V v d D t T Z W N 0 a W 9 u M S 9 T d X B l c l J l Z W Z z L 0 N o Y W 5 n Z W Q g V H l w Z S 5 7 U m V l Z k 5 h b W U s M X 0 m c X V v d D s s J n F 1 b 3 Q 7 U 2 V j d G l v b j E v U 3 V w Z X J S Z W V m c y 9 D a G F u Z 2 V k I F R 5 c G U u e 1 N 1 c G V y U m V l Z i w y f S Z x d W 9 0 O y w m c X V v d D t T Z W N 0 a W 9 u M S 9 T d X B l c l J l Z W Z z L 0 N o Y W 5 n Z W Q g V H l w Z S 5 7 S W Q s M 3 0 m c X V v d D s s J n F 1 b 3 Q 7 U 2 V j d G l v b j E v U 3 V w Z X J S Z W V m c y 9 D a G F u Z 2 V k I F R 5 c G U u e 0 F y Z W E s N H 0 m c X V v d D s s J n F 1 b 3 Q 7 U 2 V j d G l v b j E v U 3 V w Z X J S Z W V m c y 9 D a G F u Z 2 V k I F R 5 c G U u e 1 J l Z W Z J R E 9 S S U c s N X 0 m c X V v d D s s J n F 1 b 3 Q 7 U 2 V j d G l v b j E v U 3 V w Z X J S Z W V m c y 9 D a G F u Z 2 V k I F R 5 c G U u e 1 J l Z W Z J R C w 2 f S Z x d W 9 0 O y w m c X V v d D t T Z W N 0 a W 9 u M S 9 T d X B l c l J l Z W Z z L 0 N o Y W 5 n Z W Q g V H l w Z S 5 7 T l 9 v Z l 8 0 M F 8 x M C w 3 f S Z x d W 9 0 O y w m c X V v d D t T Z W N 0 a W 9 u M S 9 T d X B l c l J l Z W Z z L 0 N o Y W 5 n Z W Q g V H l w Z S 5 7 Q 0 R G V 1 J l Z 2 l v b i w 4 f S Z x d W 9 0 O y w m c X V v d D t T Z W N 0 a W 9 u M S 9 T d X B l c l J l Z W Z z L 0 N o Y W 5 n Z W Q g V H l w Z S 5 7 T G F 0 X 0 N l b n R l c i w 5 f S Z x d W 9 0 O y w m c X V v d D t T Z W N 0 a W 9 u M S 9 T d X B l c l J l Z W Z z L 0 N o Y W 5 n Z W Q g V H l w Z S 5 7 T G 9 u Z 1 9 D Z W 5 0 Z S w x M H 0 m c X V v d D s s J n F 1 b 3 Q 7 U 2 V j d G l v b j E v U 3 V w Z X J S Z W V m c y 9 D a G F u Z 2 V k I F R 5 c G U u e 0 R l c H R o X 2 F 2 Z y w x M X 0 m c X V v d D s s J n F 1 b 3 Q 7 U 2 V j d G l v b j E v U 3 V w Z X J S Z W V m c y 9 D a G F u Z 2 V k I F R 5 c G U u e 0 R l c H R o X 2 1 p b i w x M n 0 m c X V v d D s s J n F 1 b 3 Q 7 U 2 V j d G l v b j E v U 3 V w Z X J S Z W V m c y 9 D a G F u Z 2 V k I F R 5 c G U u e 0 R l c H R o X 2 1 h e C w x M 3 0 m c X V v d D s s J n F 1 b 3 Q 7 U 2 V j d G l v b j E v U 3 V w Z X J S Z W V m c y 9 D a G F u Z 2 V k I F R 5 c G U u e 1 V z Z T k w b S w x N H 0 m c X V v d D s s J n F 1 b 3 Q 7 U 2 V j d G l v b j E v U 3 V w Z X J S Z W V m c y 9 D a G F u Z 2 V k I F R 5 c G U u e z k w R G V w d G h B d m c s M T V 9 J n F 1 b 3 Q 7 L C Z x d W 9 0 O 1 N l Y 3 R p b 2 4 x L 1 N 1 c G V y U m V l Z n M v Q 2 h h b m d l Z C B U e X B l L n t D b n R 5 X 0 1 h a m 9 y L D E 2 f S Z x d W 9 0 O y w m c X V v d D t T Z W N 0 a W 9 u M S 9 T d X B l c l J l Z W Z z L 0 N o Y W 5 n Z W Q g V H l w Z S 5 7 Q X J l Y V 8 y N z B m d C w x N 3 0 m c X V v d D s s J n F 1 b 3 Q 7 U 2 V j d G l v b j E v U 3 V w Z X J S Z W V m c y 9 D a G F u Z 2 V k I F R 5 c G U u e 1 Z N U k x E Z W J S Z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N 1 c G V y U m V l Z n M v Q 2 h h b m d l Z C B U e X B l L n t G S U Q s M H 0 m c X V v d D s s J n F 1 b 3 Q 7 U 2 V j d G l v b j E v U 3 V w Z X J S Z W V m c y 9 D a G F u Z 2 V k I F R 5 c G U u e 1 J l Z W Z O Y W 1 l L D F 9 J n F 1 b 3 Q 7 L C Z x d W 9 0 O 1 N l Y 3 R p b 2 4 x L 1 N 1 c G V y U m V l Z n M v Q 2 h h b m d l Z C B U e X B l L n t T d X B l c l J l Z W Y s M n 0 m c X V v d D s s J n F 1 b 3 Q 7 U 2 V j d G l v b j E v U 3 V w Z X J S Z W V m c y 9 D a G F u Z 2 V k I F R 5 c G U u e 0 l k L D N 9 J n F 1 b 3 Q 7 L C Z x d W 9 0 O 1 N l Y 3 R p b 2 4 x L 1 N 1 c G V y U m V l Z n M v Q 2 h h b m d l Z C B U e X B l L n t B c m V h L D R 9 J n F 1 b 3 Q 7 L C Z x d W 9 0 O 1 N l Y 3 R p b 2 4 x L 1 N 1 c G V y U m V l Z n M v Q 2 h h b m d l Z C B U e X B l L n t S Z W V m S U R P U k l H L D V 9 J n F 1 b 3 Q 7 L C Z x d W 9 0 O 1 N l Y 3 R p b 2 4 x L 1 N 1 c G V y U m V l Z n M v Q 2 h h b m d l Z C B U e X B l L n t S Z W V m S U Q s N n 0 m c X V v d D s s J n F 1 b 3 Q 7 U 2 V j d G l v b j E v U 3 V w Z X J S Z W V m c y 9 D a G F u Z 2 V k I F R 5 c G U u e 0 5 f b 2 Z f N D B f M T A s N 3 0 m c X V v d D s s J n F 1 b 3 Q 7 U 2 V j d G l v b j E v U 3 V w Z X J S Z W V m c y 9 D a G F u Z 2 V k I F R 5 c G U u e 0 N E R l d S Z W d p b 2 4 s O H 0 m c X V v d D s s J n F 1 b 3 Q 7 U 2 V j d G l v b j E v U 3 V w Z X J S Z W V m c y 9 D a G F u Z 2 V k I F R 5 c G U u e 0 x h d F 9 D Z W 5 0 Z X I s O X 0 m c X V v d D s s J n F 1 b 3 Q 7 U 2 V j d G l v b j E v U 3 V w Z X J S Z W V m c y 9 D a G F u Z 2 V k I F R 5 c G U u e 0 x v b m d f Q 2 V u d G U s M T B 9 J n F 1 b 3 Q 7 L C Z x d W 9 0 O 1 N l Y 3 R p b 2 4 x L 1 N 1 c G V y U m V l Z n M v Q 2 h h b m d l Z C B U e X B l L n t E Z X B 0 a F 9 h d m c s M T F 9 J n F 1 b 3 Q 7 L C Z x d W 9 0 O 1 N l Y 3 R p b 2 4 x L 1 N 1 c G V y U m V l Z n M v Q 2 h h b m d l Z C B U e X B l L n t E Z X B 0 a F 9 t a W 4 s M T J 9 J n F 1 b 3 Q 7 L C Z x d W 9 0 O 1 N l Y 3 R p b 2 4 x L 1 N 1 c G V y U m V l Z n M v Q 2 h h b m d l Z C B U e X B l L n t E Z X B 0 a F 9 t Y X g s M T N 9 J n F 1 b 3 Q 7 L C Z x d W 9 0 O 1 N l Y 3 R p b 2 4 x L 1 N 1 c G V y U m V l Z n M v Q 2 h h b m d l Z C B U e X B l L n t V c 2 U 5 M G 0 s M T R 9 J n F 1 b 3 Q 7 L C Z x d W 9 0 O 1 N l Y 3 R p b 2 4 x L 1 N 1 c G V y U m V l Z n M v Q 2 h h b m d l Z C B U e X B l L n s 5 M E R l c H R o Q X Z n L D E 1 f S Z x d W 9 0 O y w m c X V v d D t T Z W N 0 a W 9 u M S 9 T d X B l c l J l Z W Z z L 0 N o Y W 5 n Z W Q g V H l w Z S 5 7 Q 2 5 0 e V 9 N Y W p v c i w x N n 0 m c X V v d D s s J n F 1 b 3 Q 7 U 2 V j d G l v b j E v U 3 V w Z X J S Z W V m c y 9 D a G F u Z 2 V k I F R 5 c G U u e 0 F y Z W F f M j c w Z n Q s M T d 9 J n F 1 b 3 Q 7 L C Z x d W 9 0 O 1 N l Y 3 R p b 2 4 x L 1 N 1 c G V y U m V l Z n M v Q 2 h h b m d l Z C B U e X B l L n t W T V J M R G V i U m U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B l c l J l Z W Z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U m V l Z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S Z W V m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7 q d z h u e o / R Y s P W c C 2 e 8 S N A A A A A A I A A A A A A A N m A A D A A A A A E A A A A F U + 5 0 T e W 5 / v A Y t Y f 8 5 P K + c A A A A A B I A A A K A A A A A Q A A A A b 9 W N w K o q b K Y Z R s F m z J q k U 1 A A A A C k J 0 X Q 8 0 l M n X M o / x d F 1 / a 0 z f x 1 H 6 q g 9 N S a R P 0 O N O Z j I r C x G p I w N C B G o L E g l m U s G 7 m a J v n D w L N e k w 5 U Y G 8 c g n X c / y t p w F H b 5 t / C 0 l N T L b v l i x Q A A A D B n F E u D I k U H 6 p v h Z n c d z n Z n h P l E Q = = < / D a t a M a s h u p > 
</file>

<file path=customXml/itemProps1.xml><?xml version="1.0" encoding="utf-8"?>
<ds:datastoreItem xmlns:ds="http://schemas.openxmlformats.org/officeDocument/2006/customXml" ds:itemID="{37356FED-FF13-445A-9302-9528BBAE3E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without_corrections</vt:lpstr>
      <vt:lpstr>with_NConception_CRFScorrection</vt:lpstr>
      <vt:lpstr>Sheet2</vt:lpstr>
      <vt:lpstr>MegaReef area pivot</vt:lpstr>
      <vt:lpstr>ReefID to MegaReef</vt:lpstr>
      <vt:lpstr>pivot by district</vt:lpstr>
      <vt:lpstr>copy of reefs NConception</vt:lpstr>
      <vt:lpstr>PIVOT_CRFS</vt:lpstr>
      <vt:lpstr>'ReefID to MegaReef'!Extract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Miller</dc:creator>
  <cp:lastModifiedBy>Melissa Monk</cp:lastModifiedBy>
  <dcterms:created xsi:type="dcterms:W3CDTF">2021-07-01T17:53:11Z</dcterms:created>
  <dcterms:modified xsi:type="dcterms:W3CDTF">2023-06-07T23:49:33Z</dcterms:modified>
</cp:coreProperties>
</file>