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mycuhk-my.sharepoint.com/personal/1155033460_link_cuhk_edu_hk/Documents/4. Research Projects/2021.06 wellcome/8. Quality assessment/2. Included article/"/>
    </mc:Choice>
  </mc:AlternateContent>
  <xr:revisionPtr revIDLastSave="1994" documentId="8_{11AA0B4B-3FC6-4491-BEBB-3B5168067D28}" xr6:coauthVersionLast="47" xr6:coauthVersionMax="47" xr10:uidLastSave="{F7FC7D6D-6EC6-4EEC-ABE5-D8EF41EE9D5B}"/>
  <bookViews>
    <workbookView xWindow="-90" yWindow="-90" windowWidth="19380" windowHeight="10380" xr2:uid="{26091FC1-8AF4-41F5-A8E0-901C59399673}"/>
  </bookViews>
  <sheets>
    <sheet name="Overall progress" sheetId="2" r:id="rId1"/>
    <sheet name="Goodkind 2005" sheetId="6" r:id="rId2"/>
    <sheet name="Hovey 2014" sheetId="7" r:id="rId3"/>
    <sheet name="Poudel-Tandukar 2021" sheetId="12" r:id="rId4"/>
    <sheet name="Wu 2005" sheetId="16" r:id="rId5"/>
    <sheet name="Tran 2014" sheetId="17" r:id="rId6"/>
    <sheet name="Ekwonye 2018" sheetId="4" r:id="rId7"/>
    <sheet name="Kocken 2008" sheetId="8" r:id="rId8"/>
    <sheet name="Page-Reeves 2021" sheetId="11" r:id="rId9"/>
    <sheet name="Chang 2018" sheetId="1" r:id="rId10"/>
    <sheet name="Mitschke 2017" sheetId="10" r:id="rId11"/>
    <sheet name="Weiss 2011" sheetId="15" r:id="rId12"/>
    <sheet name="Goodkind 2014" sheetId="5" r:id="rId13"/>
    <sheet name="Busch 2017" sheetId="3" r:id="rId14"/>
    <sheet name="Le 2021" sheetId="9" r:id="rId15"/>
    <sheet name="Smith 2013" sheetId="13"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3" i="2" l="1"/>
  <c r="J9" i="2"/>
  <c r="J3" i="2"/>
  <c r="J5" i="2"/>
  <c r="O4" i="2"/>
  <c r="O5" i="2"/>
  <c r="O6" i="2"/>
  <c r="O3" i="2"/>
  <c r="M3" i="2"/>
  <c r="J16" i="2"/>
  <c r="J11" i="2"/>
  <c r="J10" i="2"/>
  <c r="J7" i="2"/>
  <c r="J4" i="2"/>
  <c r="J6" i="2"/>
  <c r="J15" i="2"/>
  <c r="J14" i="2"/>
  <c r="J12" i="2"/>
  <c r="J8" i="2"/>
  <c r="J2" i="2"/>
</calcChain>
</file>

<file path=xl/sharedStrings.xml><?xml version="1.0" encoding="utf-8"?>
<sst xmlns="http://schemas.openxmlformats.org/spreadsheetml/2006/main" count="1314" uniqueCount="445">
  <si>
    <t>Article #</t>
  </si>
  <si>
    <t>Study ID</t>
  </si>
  <si>
    <t>Reviewer 1</t>
  </si>
  <si>
    <t>Reviewer 2</t>
  </si>
  <si>
    <t>Completion date of R2</t>
  </si>
  <si>
    <t>Consensus</t>
  </si>
  <si>
    <t>Q for advisors</t>
  </si>
  <si>
    <t>Rating</t>
  </si>
  <si>
    <t>Rank</t>
  </si>
  <si>
    <t>Chang 2018</t>
  </si>
  <si>
    <t>CY</t>
  </si>
  <si>
    <t>Harley</t>
  </si>
  <si>
    <t>08.03.2022</t>
  </si>
  <si>
    <t>Yes</t>
  </si>
  <si>
    <t>5 out of 7</t>
  </si>
  <si>
    <t>High</t>
  </si>
  <si>
    <t>Busch 2017</t>
  </si>
  <si>
    <t>Camille</t>
  </si>
  <si>
    <t>04.03.2022</t>
  </si>
  <si>
    <t>11 our of 14</t>
  </si>
  <si>
    <t xml:space="preserve">High </t>
  </si>
  <si>
    <t>Ekwonye 2018</t>
  </si>
  <si>
    <t>02.03.2022</t>
  </si>
  <si>
    <t>7 out of 8</t>
  </si>
  <si>
    <t>Medium</t>
  </si>
  <si>
    <t>Goodkind 2014</t>
  </si>
  <si>
    <t>20.03.2022</t>
  </si>
  <si>
    <t>12 out of 14</t>
  </si>
  <si>
    <t>Low</t>
  </si>
  <si>
    <t>Goodkind 2005</t>
  </si>
  <si>
    <t>09.03.2022</t>
  </si>
  <si>
    <t>5 out of 8</t>
  </si>
  <si>
    <t>Very low</t>
  </si>
  <si>
    <t>Hovey 2014</t>
  </si>
  <si>
    <t>Shannon</t>
  </si>
  <si>
    <t>14.03.2022</t>
  </si>
  <si>
    <t>3 out 7</t>
  </si>
  <si>
    <t>Kocken 2008</t>
  </si>
  <si>
    <t>10.03.2022</t>
  </si>
  <si>
    <t>8 of 13</t>
  </si>
  <si>
    <t>Le 2021</t>
  </si>
  <si>
    <t>16.03.2022</t>
  </si>
  <si>
    <t xml:space="preserve">Yes </t>
  </si>
  <si>
    <t>13 our of 14</t>
  </si>
  <si>
    <t>Mitschke 2017</t>
  </si>
  <si>
    <t>6 out of 10</t>
  </si>
  <si>
    <t>Page-Reeves 2021</t>
  </si>
  <si>
    <t>8 our of 10</t>
  </si>
  <si>
    <t>Poudel-Tandukar 2021</t>
  </si>
  <si>
    <t>4 out of 6</t>
  </si>
  <si>
    <t>Smith 2013</t>
  </si>
  <si>
    <t>Tran 2014</t>
  </si>
  <si>
    <t>6 out of 8</t>
  </si>
  <si>
    <t>Weiss 2011</t>
  </si>
  <si>
    <t>5 out of 9</t>
  </si>
  <si>
    <t xml:space="preserve">Wu 2005 </t>
  </si>
  <si>
    <t>9 out of 9</t>
  </si>
  <si>
    <t xml:space="preserve">Checklist selected: </t>
  </si>
  <si>
    <t>COHORT STUDIES</t>
  </si>
  <si>
    <t>Reviewer 1: Harley</t>
  </si>
  <si>
    <t>Reviewer 2: [Camille]</t>
  </si>
  <si>
    <t>Date: 2022.03.08</t>
  </si>
  <si>
    <t>Date: [2022.03.09]</t>
  </si>
  <si>
    <t>Q#</t>
  </si>
  <si>
    <t>Decision</t>
  </si>
  <si>
    <t>Comment</t>
  </si>
  <si>
    <t>NA</t>
  </si>
  <si>
    <t>There was only 1 group; inclusion/exclusion criteria was not clear; "All Hmong families living in the three public housing developments in a mid-sized Midwestern city were contacted by the author and Hmong co-facilitators of the project.</t>
  </si>
  <si>
    <t>All participants were placed in one group so no comparison group was included</t>
  </si>
  <si>
    <t>Cannot identify what exposure of the study was</t>
  </si>
  <si>
    <t>No comparison group was included and the exposure measures are not clearly described</t>
  </si>
  <si>
    <t>Unclear</t>
  </si>
  <si>
    <t xml:space="preserve">Unsure which exposure was measured </t>
  </si>
  <si>
    <t>N</t>
  </si>
  <si>
    <t>Only mediators were identified</t>
  </si>
  <si>
    <t xml:space="preserve">No confounders were identified </t>
  </si>
  <si>
    <t>No regression or other means of addressing confounding effect was mentioned</t>
  </si>
  <si>
    <t>No strategies to deal with confounders were stated</t>
  </si>
  <si>
    <t>Participants had baseline psychological well-being measured</t>
  </si>
  <si>
    <t xml:space="preserve">Unclear </t>
  </si>
  <si>
    <t>No inclusion/exclusion criteria regarding psychological well-being was mentioned</t>
  </si>
  <si>
    <t>Y</t>
  </si>
  <si>
    <t>Each study outcomes were measured by validated scales</t>
  </si>
  <si>
    <t xml:space="preserve">Pre-existing scales and measures were used to assess the outcomes. </t>
  </si>
  <si>
    <t>A few of timepoints were adopted for data collection; 3 months after the intervention allowed us to see the sustainability of effectiveness of intervention</t>
  </si>
  <si>
    <t>There were 4 time-points where data was collected from participants. The follow-up time period was 3 months after the intervention</t>
  </si>
  <si>
    <t>Rate of retention was stated clearly; above 80% was followed; no reason of drop-out was provided</t>
  </si>
  <si>
    <t xml:space="preserve">26 participants out of 27 completed the intervention, no reasons for dropout were given. Follow-up data was incomplete as data was collected at each interview and only 103 out of 108 interviews (four interviews each for all 27 participants) were completed. </t>
  </si>
  <si>
    <t>Strategies of addressing incomplete follow-up was not mentioned (differnet length of follow-up: different number of participants reaching each stage)</t>
  </si>
  <si>
    <t>The article mentions that growth trajectory modeling accounts for missing data (at any time point) without excluding any individual from analyses. Through this method, it allowed for the inclusion of the five participants who each missed one of their four interviews</t>
  </si>
  <si>
    <t>Likelihood-ratio-Chi-square test was used</t>
  </si>
  <si>
    <t>Growth Trajectory Modeling (to assess the intervention's effectiveness), Likelihood-ratio Chi-square Tests (to check how well the model fits the data)</t>
  </si>
  <si>
    <t xml:space="preserve">Overall </t>
  </si>
  <si>
    <t>Measurement used</t>
  </si>
  <si>
    <t>1. Stress</t>
  </si>
  <si>
    <t>2. Anxiety</t>
  </si>
  <si>
    <t>3. Depression</t>
  </si>
  <si>
    <t>4. Quality of Life</t>
  </si>
  <si>
    <t xml:space="preserve">Satisfaction with Life Areas (SLA) scale </t>
  </si>
  <si>
    <t>5. Psychological Well-Being</t>
  </si>
  <si>
    <t>Modified Versions of the Distress and Happiness Sub-scales of Rumbaut's Psychological Well-being Scale</t>
  </si>
  <si>
    <t>COHORT STUDY</t>
  </si>
  <si>
    <t>Reviewer 1: [Camille]</t>
  </si>
  <si>
    <t>Reviewer 2: [Shannon]</t>
  </si>
  <si>
    <t>Consenses</t>
  </si>
  <si>
    <t>Date: [2022.03.11]</t>
  </si>
  <si>
    <t>Date: [2022.03.14]</t>
  </si>
  <si>
    <t>All participants were placed into one group so no comparison group was included</t>
  </si>
  <si>
    <t>only 1 group from same location</t>
  </si>
  <si>
    <t>No comparison group was included &amp; the exposures measured were not mentioned</t>
  </si>
  <si>
    <t>Only 1 group. No comparison</t>
  </si>
  <si>
    <t xml:space="preserve">No mention of exposures </t>
  </si>
  <si>
    <t>Validated measures used</t>
  </si>
  <si>
    <t xml:space="preserve">No confounders identified </t>
  </si>
  <si>
    <t>none</t>
  </si>
  <si>
    <t>No strategies to deal with confounders stated</t>
  </si>
  <si>
    <t>no confounding variables</t>
  </si>
  <si>
    <t>Participants were invited to join if they appeared at risk for mental health difficulties</t>
  </si>
  <si>
    <t>Validated scales were used and translated versions of each measure was used</t>
  </si>
  <si>
    <t>Follow-up was carried out 6 months after the intervention</t>
  </si>
  <si>
    <t>followup was 6 months after</t>
  </si>
  <si>
    <t>4 out of the 6 participants provided follow-up data. No mention of reasons for loss to follow-up</t>
  </si>
  <si>
    <t>2 participants did not complete followup</t>
  </si>
  <si>
    <t xml:space="preserve">No mention of any strategies to address incomplete follow-up </t>
  </si>
  <si>
    <t>not mentioned</t>
  </si>
  <si>
    <t>Wilcoxon Signed Ranks Tests were used to assess changes in outcome measure scores</t>
  </si>
  <si>
    <t>Migrant Farmworker Stress Inventory (MFWSI)</t>
  </si>
  <si>
    <t>Personality Assessment Inventory (PAI) Anxiety Scale</t>
  </si>
  <si>
    <t>Center for Epidemiologic Studies Depression Scale (CES-D)</t>
  </si>
  <si>
    <t>only 1 group from same population</t>
  </si>
  <si>
    <t xml:space="preserve">No comparison group </t>
  </si>
  <si>
    <t>no comparison group</t>
  </si>
  <si>
    <t>Article mentions that individuals who were not physically or emotionally well enough to be interviewed</t>
  </si>
  <si>
    <t xml:space="preserve">No confounders mentioned </t>
  </si>
  <si>
    <t xml:space="preserve">No strategies mentioned </t>
  </si>
  <si>
    <t>no confounders</t>
  </si>
  <si>
    <t>Psychological outcomes were measured pre-treatment</t>
  </si>
  <si>
    <t xml:space="preserve">All scales used were validated </t>
  </si>
  <si>
    <t>validated measures used</t>
  </si>
  <si>
    <t xml:space="preserve">Y </t>
  </si>
  <si>
    <t>Follow-up was done 7 days after the intervention ended</t>
  </si>
  <si>
    <t>follow up is only 7 days, alittle short</t>
  </si>
  <si>
    <t>7 days vs 5 weeks intervcetnion too short</t>
  </si>
  <si>
    <t xml:space="preserve">Follow-up was complete </t>
  </si>
  <si>
    <t>all completed followup</t>
  </si>
  <si>
    <t>followup complete</t>
  </si>
  <si>
    <t xml:space="preserve">Bivariate Analyses (examine differences between pre- and post-assessments), Bonferroni Correction on 3 primary outcomes, Paired t-tests and McNemar Test were used </t>
  </si>
  <si>
    <t>Cohen Perceived Stress Scale</t>
  </si>
  <si>
    <t>Hopkins Symptoms Checklist-25 (HSCL-25)</t>
  </si>
  <si>
    <t>QUASI-EXPERIMENTAL STUDIES</t>
  </si>
  <si>
    <t>Date: [2022.03.02]</t>
  </si>
  <si>
    <t>Date: [2022.03.10]</t>
  </si>
  <si>
    <t>The study examined the effectiveness of the intervention on work stress among the participants</t>
  </si>
  <si>
    <t>evaluated whether work stress was affected by program</t>
  </si>
  <si>
    <t>All participants had similar background</t>
  </si>
  <si>
    <t>All were nurse aides in same location</t>
  </si>
  <si>
    <t>All participants in the comparison group received the same intervention</t>
  </si>
  <si>
    <t>All joined the same program</t>
  </si>
  <si>
    <t>The control group (n=19) did not participate in the intervention, but they were included in the pre- and post-test</t>
  </si>
  <si>
    <t>Control and intervention groups in study</t>
  </si>
  <si>
    <t>The outcomes were measured at two time-points: T1 (pre-intervention) and T2 (post-intervention)</t>
  </si>
  <si>
    <t>There was a pre and post intervention</t>
  </si>
  <si>
    <t xml:space="preserve">Follow-up was incomplete. 2 participants in the comparison group were sent back to their home countries after being fired for violating their employment contracts. GEE analysis was used to control the difference made by the two subjects who dropped out. </t>
  </si>
  <si>
    <t>only 2 participants did not complete the study</t>
  </si>
  <si>
    <t>For both groups, the same instrument was used and outcomes were measured at the same time-points</t>
  </si>
  <si>
    <t>All the same measures</t>
  </si>
  <si>
    <t>The same measurement tool was used throughout the intervention, all data collected was analyzed</t>
  </si>
  <si>
    <t>validated measures were used</t>
  </si>
  <si>
    <t>Chi-Square Test, Mann-Whitney U test and generalized estimating equation (GEE) was used to analyze the differences between the two groups</t>
  </si>
  <si>
    <t>Work Stressor Inventory (WSI)</t>
  </si>
  <si>
    <t>Date: [2022.03.08]</t>
  </si>
  <si>
    <t>The study assesses the impact of the intervention (the cause) on the mental health outcomes (the effect) of the participants</t>
  </si>
  <si>
    <t>intervention program was described</t>
  </si>
  <si>
    <t>The participants all have similar background and were placed into one group according to the study's single group pre-test/post-test design</t>
  </si>
  <si>
    <t xml:space="preserve">All spanish backgrounds with inclusion criteria </t>
  </si>
  <si>
    <t>All participants received the same intervention of interest</t>
  </si>
  <si>
    <t>All were in same intervention</t>
  </si>
  <si>
    <t>No control group was included</t>
  </si>
  <si>
    <t>no control group</t>
  </si>
  <si>
    <t>The outcomes were measured at pre-intervention and post-intervention</t>
  </si>
  <si>
    <t>pre and post intervention</t>
  </si>
  <si>
    <t xml:space="preserve">N </t>
  </si>
  <si>
    <t xml:space="preserve">Of the 58 individuals recruited, 32 completed the post-treatment assessment (55%). There was inadequate description of the reasons for loss-to-follow-up and impact analyses. </t>
  </si>
  <si>
    <t>unclear about who completed follow up</t>
  </si>
  <si>
    <t>No comparison group was included</t>
  </si>
  <si>
    <t>no comparison</t>
  </si>
  <si>
    <t>All collected data was used for analyses; no external source of data</t>
  </si>
  <si>
    <t>Linear Regression was used</t>
  </si>
  <si>
    <t>14-item perceived stress scale</t>
  </si>
  <si>
    <t>Spanish version of the 20-item Center for Epidemiological Studies Scale-Depression (CES-D)</t>
  </si>
  <si>
    <t>Reviewer 2: Camille</t>
  </si>
  <si>
    <t>Date: 2022.02.27</t>
  </si>
  <si>
    <t>Date: 2022.03.02</t>
  </si>
  <si>
    <t>Clearly mentioned that immigration led to stress</t>
  </si>
  <si>
    <t>The aim of the study was to examine whether participation in a spiritual retreat results in changes in perceived stress among the participants</t>
  </si>
  <si>
    <t>All participants came from same background</t>
  </si>
  <si>
    <t>All participants included had a similar background</t>
  </si>
  <si>
    <t>No treatment other than the intervention of interest existed</t>
  </si>
  <si>
    <t>No comparison group</t>
  </si>
  <si>
    <t xml:space="preserve">No control group </t>
  </si>
  <si>
    <t>Same measurement throughout the 3 time-points</t>
  </si>
  <si>
    <t xml:space="preserve">The outcome was measured at 3 time-points (T1: pre-intervention, T2: day 3 of intervention, T3: post-intervention) </t>
  </si>
  <si>
    <t>No loss to follow up</t>
  </si>
  <si>
    <t xml:space="preserve">No comparison group was included </t>
  </si>
  <si>
    <t xml:space="preserve">The same measurement tool was used throughout the intervention, all data collected was analyzed </t>
  </si>
  <si>
    <t>ANOVA</t>
  </si>
  <si>
    <t>ANOVA was used</t>
  </si>
  <si>
    <t>Perceived Stress Scale (PSS)</t>
  </si>
  <si>
    <t>RANDOMIZED CONTROLLED TRIAL</t>
  </si>
  <si>
    <t>Date: [2022.03.04]</t>
  </si>
  <si>
    <t>A blocked randomisation procedure was followed where patients were randomised per general practice and resulting in experimental and control patients in each general medical practice</t>
  </si>
  <si>
    <t>participants were randomised</t>
  </si>
  <si>
    <t>No details about allocation concealment were mentioned</t>
  </si>
  <si>
    <t>not provided</t>
  </si>
  <si>
    <t>Participants who met the inclusion criteria were divided into either the intervention or control group. The characteristics of the experimental group were similar to those in the control group. Any differences in background characteristics between groups were analysed using the Chi-square test (p &lt; 0.05)</t>
  </si>
  <si>
    <t>inclusion criteria was provided</t>
  </si>
  <si>
    <t xml:space="preserve">No details about blinding of participants with regards to treatment assignment were mentioned </t>
  </si>
  <si>
    <t xml:space="preserve">No details about blinding of those delivering treatment. All GPs involved also had patients in both the experimental and control groups. The GPs may have also been aware about which group their patients were allocated to as the experimental group could only receive the intervention once it was requested by the GP. Also, the article mentioned it was possible that GPs may have used principles learnt from their contacts with the migrant health educator in their treatment of the control group </t>
  </si>
  <si>
    <t xml:space="preserve">No details about blinding of outcome assessors regarding treatment assignment were given </t>
  </si>
  <si>
    <t xml:space="preserve">The article mentions the intervention's effect size may be reduced because all participating GPs had patients in both groups. The GPs may have used principles learnt from the intervention on their treatment of the control group. Also, it was noted that all patients in the intervention group were experiencing serious social problems. </t>
  </si>
  <si>
    <t xml:space="preserve">There was a non-response rate of 25% among referred patients and loss-to-follow-up rate of 16%. The reasons behind why some participants did not start the intervention or discontinued or loss-to-follow-up were given. These reasons were also discussed in the analysis. It was not mentioned what was done to analyze the impact of the loss-to-follow-up on the results. </t>
  </si>
  <si>
    <t>ITT was not used/not mentioned. Multiple regression analysis was mainly used.</t>
  </si>
  <si>
    <t>The same scales were used for all participants at the same time-points</t>
  </si>
  <si>
    <t>same measures used for all</t>
  </si>
  <si>
    <t>Chi-square test: used to analyze differences in background characteristics; Multiple Regression Analysis: used to analyze the effects of participation in the intervention on outcome measures</t>
  </si>
  <si>
    <t>Trial design was appropriate for the topic and the standard RCT design was used.</t>
  </si>
  <si>
    <t>standard RCT design</t>
  </si>
  <si>
    <t xml:space="preserve">4. Mental Health </t>
  </si>
  <si>
    <t xml:space="preserve">90-items symptom checklist (SCL-90) </t>
  </si>
  <si>
    <t>RANDOMIZED CONTROL TRIAL</t>
  </si>
  <si>
    <t>Protocol</t>
  </si>
  <si>
    <t>Date: [2022.03.12]</t>
  </si>
  <si>
    <t xml:space="preserve">Block randomization design will be used </t>
  </si>
  <si>
    <t>Block design</t>
  </si>
  <si>
    <t xml:space="preserve">No mention of concealment of allocation of groups </t>
  </si>
  <si>
    <t>All participants will be female immigrants over the age of 18 who were born in Mexico, report household income below 250% of. the Federal Poverty Level (FPL), speak Spanish fluently, and who are not incarcerated</t>
  </si>
  <si>
    <t>inclusion criteria is mentioned</t>
  </si>
  <si>
    <t xml:space="preserve">Article mentions participants are made aware of which arm they are assigned to </t>
  </si>
  <si>
    <t>not clearly mentioned</t>
  </si>
  <si>
    <t xml:space="preserve">No mention of blinding those delivering the treatment </t>
  </si>
  <si>
    <t xml:space="preserve">No mention of blinding outcome assessors </t>
  </si>
  <si>
    <t>Both groups will be treated identically aside from the intervention of interest</t>
  </si>
  <si>
    <t>both groups treated similarly apart from intervention</t>
  </si>
  <si>
    <t xml:space="preserve">RCT has not been conducted yet, but the sample size estimates accomodate 33% attrition. It is mentioned that details for loss-to-follow-up will be provided. </t>
  </si>
  <si>
    <t xml:space="preserve">The extent of missing data will be examined and patterns of missing data will be assessed for randomness. Multiple imputation methods will be employed if appropriate. </t>
  </si>
  <si>
    <t>The same outcomes were measured for both groups</t>
  </si>
  <si>
    <t>same measures used</t>
  </si>
  <si>
    <t>validated measures</t>
  </si>
  <si>
    <t xml:space="preserve">Descriptive Stats, Linear Mixed Models, Least Squares Mean Estimates, Correlation &amp; Regression Analyses, Social Network Analysis </t>
  </si>
  <si>
    <t xml:space="preserve">Standard RCT design used in conduct and analysis </t>
  </si>
  <si>
    <t xml:space="preserve">Perceived Stress Scale-14 (PSS-14), Hair Cortisol Levels </t>
  </si>
  <si>
    <t>ANALYTICAL CROSS SECTIONAL STUDIES</t>
  </si>
  <si>
    <t>Reviewer 1: CY</t>
  </si>
  <si>
    <t>Reviewer 2: Harley</t>
  </si>
  <si>
    <t>Date: 2022.02.25</t>
  </si>
  <si>
    <t>Exclusion criteria unclear</t>
  </si>
  <si>
    <t>No exclusion criteria stated</t>
  </si>
  <si>
    <t>Sample size calculated</t>
  </si>
  <si>
    <t>Time period of recruitment not reported</t>
  </si>
  <si>
    <t xml:space="preserve">Self-report measures; no content of training received </t>
  </si>
  <si>
    <t>No measurement was done to identify if the participants were migrant</t>
  </si>
  <si>
    <t>Inclusion criteria stated</t>
  </si>
  <si>
    <t>Condition of eligible participants were stated</t>
  </si>
  <si>
    <t>Unclear confounder</t>
  </si>
  <si>
    <t>No confounder identified</t>
  </si>
  <si>
    <t xml:space="preserve">Did not mention adjustment </t>
  </si>
  <si>
    <t>No adjustment done in either study design or data analysis</t>
  </si>
  <si>
    <t xml:space="preserve">CSI used </t>
  </si>
  <si>
    <t>Validated instruments specific for outcomes of interest were stated and introduced</t>
  </si>
  <si>
    <t xml:space="preserve">Regression used </t>
  </si>
  <si>
    <t>Logistic regression; ORs</t>
  </si>
  <si>
    <t>Caregiver strain index (CSI)</t>
  </si>
  <si>
    <t>QUALITATIVE RESEARCH</t>
  </si>
  <si>
    <t>Not very sure which philosophical perspective is used by the researchers</t>
  </si>
  <si>
    <t>Not mentioned</t>
  </si>
  <si>
    <t xml:space="preserve">The research question focuses on capturing the participants' perceptions of the mental health intervention and to provide qualitative data supporting the need for transition programs that are peer-centred and culturally competent. The grounded theory approach used is congruent with the research objectives. </t>
  </si>
  <si>
    <t>research question clearly defined</t>
  </si>
  <si>
    <t xml:space="preserve">Semi-structured interviews were used to collect data. This is congruent with the grounded theory methodology. </t>
  </si>
  <si>
    <t>interviews were used to collect data</t>
  </si>
  <si>
    <t>The Grounded Theory technique of line by line open coding was used to analyze the semi-structured interview data. The researchers also met for axial coding using a constant comparative approach.</t>
  </si>
  <si>
    <t>coding of interviews were used</t>
  </si>
  <si>
    <t xml:space="preserve">Themes related to the intervention's characteristics were extracted from what was dicussed in the interview. </t>
  </si>
  <si>
    <t>themes from the coding of interviews were created</t>
  </si>
  <si>
    <t xml:space="preserve">There is a paragraph briefly mentioning the researcher's biographies and their research focuses, but it is only clarified at the end of the reference list </t>
  </si>
  <si>
    <t>Not mentioned in text but study was conducted in USA</t>
  </si>
  <si>
    <t>The influence of the researcher on the research and vice versa is not mentioned.</t>
  </si>
  <si>
    <t xml:space="preserve">Quotes were used from the participants to showcase their views </t>
  </si>
  <si>
    <t>examples from the interviews were included</t>
  </si>
  <si>
    <t>No statement on the ethical approval process was given</t>
  </si>
  <si>
    <t>The conclusion is well-supported by the data analysis given</t>
  </si>
  <si>
    <t xml:space="preserve">conclusion made from data collected </t>
  </si>
  <si>
    <t xml:space="preserve">CASE SERIES </t>
  </si>
  <si>
    <t>Date: [2022.03.07]</t>
  </si>
  <si>
    <t>No inclusion/exclusion criteria was provided</t>
  </si>
  <si>
    <t>Not provided with criteria</t>
  </si>
  <si>
    <t>Mr M: Fear of Negative Evaluation-Brief Version (BFNE), Social Interaction Anxiety Scale (SIAS), Social Phobia Scale (SPS), Social Anxiety Session Change Index (SASCI), Fear and Avoidance Hierarchy; Ling: BFNE and The Beck Depression Inventory-II (BDI-II)</t>
  </si>
  <si>
    <t>different measures used for participants</t>
  </si>
  <si>
    <t>Mr. M &amp; Ling: SAD symptoms measured by the Anxiety Disorders Interview Schedule for DSM-IV (ADIS-IV) and was assigned an ADIS-IV Clinician's Severity Rating (pre-treatment)</t>
  </si>
  <si>
    <t>measures were all previously validated</t>
  </si>
  <si>
    <t>The study did not indicate there was a consecutive inclusion of participants.</t>
  </si>
  <si>
    <t>No mention</t>
  </si>
  <si>
    <t>The study only mentions it demonstrated the culturally sensitive delivery of individualized treatment with two culturally diverse clients: Mr M. (a client originally from Central America) and Ling (who recently immigrated to the US from China)</t>
  </si>
  <si>
    <t>Clear description of each participant's demographics</t>
  </si>
  <si>
    <t>reported in text</t>
  </si>
  <si>
    <t xml:space="preserve">There was clear reporting of the participants' clinical information. The article mentions the presenting complaints, personal history, diagnostic evaluation and case conceptualization of each patient. </t>
  </si>
  <si>
    <t xml:space="preserve">The follow-up results of each participant were clearly reported. The measured outcomes were also reported and comparisons between the pre-treatment and post-treatment scores were made.  </t>
  </si>
  <si>
    <t>Follow up was reported</t>
  </si>
  <si>
    <t>There was clear information about the type of clinic the patient attended, the setting</t>
  </si>
  <si>
    <t>was provided with location</t>
  </si>
  <si>
    <t>Statistical Analysis was not used in this case series.</t>
  </si>
  <si>
    <t>N/A</t>
  </si>
  <si>
    <t xml:space="preserve"> not used</t>
  </si>
  <si>
    <t xml:space="preserve">Social Interaction Anxiety Scale (SIAS), Social Anxiety Session Change Index (SASCI), Social Phobia Scale (SPS), Fear and Avoidance Hierarchy, Brief Fear of Negative Evaluation Scale </t>
  </si>
  <si>
    <t xml:space="preserve">Beck Depression Inventory-II </t>
  </si>
  <si>
    <t>MIXED METHODS STUDIES</t>
  </si>
  <si>
    <t>Date: [2022.03.13]</t>
  </si>
  <si>
    <t>Date: 2022.03.15</t>
  </si>
  <si>
    <t>Screening 1</t>
  </si>
  <si>
    <t xml:space="preserve">The study has a clear aim </t>
  </si>
  <si>
    <t>Clear objectives</t>
  </si>
  <si>
    <t>Screening 2</t>
  </si>
  <si>
    <t xml:space="preserve">The collected data answers the research questions </t>
  </si>
  <si>
    <t>Data collected can answer the resaerch questions</t>
  </si>
  <si>
    <t xml:space="preserve">No specific methodology, but there was a qualitative data collection and analysis (interviews and thematic analysis) </t>
  </si>
  <si>
    <t>Grounded theory was adopted in data analysis so that framework cohesive with quantitative part was constructed</t>
  </si>
  <si>
    <t>Qualitative data was collected through interviews</t>
  </si>
  <si>
    <t>Semi-structured interviews; Transcription of interviews; Questions reagrding the participants' experiences, engagement, and degree of satisfaction with the intervention were included in the interviews</t>
  </si>
  <si>
    <t xml:space="preserve">Coding was used to analyze the qualitative data &amp; to derive themes from the data </t>
  </si>
  <si>
    <t>Coding of transcripts was assoicated with grounded theory</t>
  </si>
  <si>
    <t xml:space="preserve">Direct quotes from participants were used to justify themes </t>
  </si>
  <si>
    <t>Quotes and themes were presented to support the results</t>
  </si>
  <si>
    <t xml:space="preserve">Coherence between data sources, collection, analysis and interpretation </t>
  </si>
  <si>
    <t>No inclusion/exclusion criteria mentioned</t>
  </si>
  <si>
    <t>No inclusion or exclusion criteria was mentioned in the paper</t>
  </si>
  <si>
    <t>Pre-existing validated scales were used to measure outcomes</t>
  </si>
  <si>
    <t>Outcomes and measurement were clearly stated; validated tools</t>
  </si>
  <si>
    <t>There is no description mentioning whether data was collected from all participants at all time-points</t>
  </si>
  <si>
    <t>Unclear/Y</t>
  </si>
  <si>
    <t>Not all participants contributed to all measures; number of people completing the survey is unclear; yet completion rate of interviews is high (94%) [qualitative part]</t>
  </si>
  <si>
    <t>Mediators were identified</t>
  </si>
  <si>
    <t>Neither did the authors address confounding effects by study design or data analysis</t>
  </si>
  <si>
    <t>The intervention was delivered as intended</t>
  </si>
  <si>
    <t>The article states that integrating both qual. and quan. components provided important opportunities to understand the participants' experiences</t>
  </si>
  <si>
    <t>Integrating the quantitative and qualitative componenets provided important opportunities to understand participants' experiences</t>
  </si>
  <si>
    <t>Both types of data were collected during interviews, Integration occurred in the outcomes and discussion sections</t>
  </si>
  <si>
    <t>The survey questions and interview questions cohered with each other</t>
  </si>
  <si>
    <t>Findings from both the quantitative and qualitative parts are complementary to each other</t>
  </si>
  <si>
    <t>Divergences between qual. and quant. data are addressed</t>
  </si>
  <si>
    <t>Divergence was explained</t>
  </si>
  <si>
    <t xml:space="preserve">4. Psychological Well-Being </t>
  </si>
  <si>
    <t xml:space="preserve">5. Quality of Life </t>
  </si>
  <si>
    <t>Concensus</t>
  </si>
  <si>
    <t>Clear aim of study</t>
  </si>
  <si>
    <t xml:space="preserve">Clear research questions </t>
  </si>
  <si>
    <t>Data collected could address the research questions</t>
  </si>
  <si>
    <t xml:space="preserve">Collected data addresses the research questions </t>
  </si>
  <si>
    <t>Observation: whether they implemented the intended intervention; Interviews: evaluate the intervention programme with senior and middle management</t>
  </si>
  <si>
    <t>Realist Evaluation and Process Evaluation were combined together in the design to explain the mechanisms behind the intervention's impact on the outcomes measured.</t>
  </si>
  <si>
    <t>Adopted both observation and semi-structured interviews</t>
  </si>
  <si>
    <t xml:space="preserve">There were adequate data collection methods (structured observations and semi-structured interviews) and adequate forms of qualitative data (observation notes and recorded interviews). </t>
  </si>
  <si>
    <t>Deductive category assignment</t>
  </si>
  <si>
    <t xml:space="preserve">Deductive category assignment was used to analyze interview responses </t>
  </si>
  <si>
    <t>Can't tell</t>
  </si>
  <si>
    <t>No questions included in the interview was stated; no direct quotes from the interviewees was captured</t>
  </si>
  <si>
    <t xml:space="preserve">The article mentions the themes that emerged through the observations and interviews, but there were no specific quotes to support/justify these themes. </t>
  </si>
  <si>
    <t>Data sources, collection, analysis and interpretation were all reported</t>
  </si>
  <si>
    <t xml:space="preserve">There were clear links between data sources, collection, analysis and interpretation. </t>
  </si>
  <si>
    <t>Description or inclusion or exclusion criteria was not clearly described in the text.</t>
  </si>
  <si>
    <t xml:space="preserve">Neither inclusion nor exclusion criteria was explicitly stated.  </t>
  </si>
  <si>
    <t>German social support scale: peer-mentor support &amp; line-manager support; Casual blood pressure: indicator of stress; A simplified 9-item scale by Mohr and Müller: psychosomatic complaints</t>
  </si>
  <si>
    <t>The measurements were appropriate for both the outcomes and intervention. The outcomes include: workers' perceived peer-mentor support and line manager support (measured by the 3-item versions of the German social support scale), casual blood pressure readings of the upper arm (using a fully automatic sphygmomanometer), psychomatic complaints (simplified 9-item Mohr and Müller scale).</t>
  </si>
  <si>
    <t>Addressed the problem of missing data</t>
  </si>
  <si>
    <t>There were 103 participants absent at T1, n = 101 absent at T2 and n = 122 at T3. Only 185 participants provided complete data across all 3 time-points (n = 114 in the intervention grp and n = 71 in the control). There was 146 participants who provided data at 2 time-points and n = 90 provided data at 1 time-point. The Full Information Maximum Likelihood (FIML) approach was used to handle the missing data.</t>
  </si>
  <si>
    <t>Weighting and regression were used for data analysis</t>
  </si>
  <si>
    <t xml:space="preserve">To check the design's internal validity, participants in the intervention and control groups were compared based on their sociodemographics using chi-squared tests and t-tests. Multiple Group Latent Change (MG-LC) models were used to examine true change in the outcomes. Weighted Least Squares Means and Variance Adjusted was used as well. </t>
  </si>
  <si>
    <t>Intervention was implemented as intended</t>
  </si>
  <si>
    <t xml:space="preserve">The intervention was implemented as intended in all 3 companies involved. </t>
  </si>
  <si>
    <t>Not enough justification</t>
  </si>
  <si>
    <t xml:space="preserve">The authors mention the purpose behind using qualitative and quantitative methods individually, but there is no rationale given as to why both methods needed to be used and how each method contributes to one another. </t>
  </si>
  <si>
    <t>Qualitative findings were supported by the quantitative findings from the questionnaires</t>
  </si>
  <si>
    <t xml:space="preserve">The qualitative data was explained by quantitative data and vice versa. Integration also occurred in the results and discussion sections. </t>
  </si>
  <si>
    <t>Interpretations of the integrations between the quantitative and qualitative data were adequate</t>
  </si>
  <si>
    <t>No divergence between qualitative and quantitative results</t>
  </si>
  <si>
    <t>No divergences were noted between the quantitative and qualitative data</t>
  </si>
  <si>
    <t>Not too bad quality</t>
  </si>
  <si>
    <t>Casual blood pressure: indicator of stress; A simplified 9-item scale by Mohr and Müller: psychosomatic complaints</t>
  </si>
  <si>
    <t>MIXED METHOD STUDIES</t>
  </si>
  <si>
    <t>Date: [2022.03.16]</t>
  </si>
  <si>
    <t>clearly stated</t>
  </si>
  <si>
    <t>Data answers research questions</t>
  </si>
  <si>
    <t>study answers the RQ</t>
  </si>
  <si>
    <t xml:space="preserve">No specific methodology, but a qualitative data collection (interviews) and analysis (thematic content analysis) </t>
  </si>
  <si>
    <t>standard qualitative method</t>
  </si>
  <si>
    <t>Interviews were audio-recorded &amp; transcribed</t>
  </si>
  <si>
    <t xml:space="preserve">Coding, thematic content analysis, concordance analysis were used </t>
  </si>
  <si>
    <t>interviews recorded</t>
  </si>
  <si>
    <t xml:space="preserve">Direct quotes were used to justify the themes </t>
  </si>
  <si>
    <t>Coherence between data sources, collection, analysis and interpretation</t>
  </si>
  <si>
    <t>Inclusion criteria was explicitly stated</t>
  </si>
  <si>
    <t>inclusion criteria</t>
  </si>
  <si>
    <t>Validated scales were used to measure outcomes</t>
  </si>
  <si>
    <t>Not explicitly mentioned whether follow-up was complete at all timepoints</t>
  </si>
  <si>
    <t>followup?</t>
  </si>
  <si>
    <t xml:space="preserve">No confounders mentioned/accounted for </t>
  </si>
  <si>
    <t xml:space="preserve">Intervention was administered as intended (the fidelity of the intervention was also assessed) </t>
  </si>
  <si>
    <t xml:space="preserve">Qual. data collection was conducted to understand the findings of the quan. study </t>
  </si>
  <si>
    <t>interviews to understand perspective/impact of intervention</t>
  </si>
  <si>
    <t xml:space="preserve">Integration occurs in the results &amp; discussion </t>
  </si>
  <si>
    <t>clearly explained in discussion</t>
  </si>
  <si>
    <t xml:space="preserve">Adequate interpretation </t>
  </si>
  <si>
    <t xml:space="preserve">No divergences in the data </t>
  </si>
  <si>
    <t>Good quality</t>
  </si>
  <si>
    <t>13 our of 15</t>
  </si>
  <si>
    <t>Postpartum Depression Screening Scale, Short Form (PDSS-SF)</t>
  </si>
  <si>
    <t>MIXED METHODS STUDY</t>
  </si>
  <si>
    <t>This appraisal tool is for pre-post studies without controlled group:</t>
  </si>
  <si>
    <t>Reviewer 1: [Shannon]</t>
  </si>
  <si>
    <t>https://www.nhlbi.nih.gov/health-topics/study-quality-assessment-tools</t>
  </si>
  <si>
    <t>Date: 2022.03.20</t>
  </si>
  <si>
    <t>I will use checklist for mixed-methods study here</t>
  </si>
  <si>
    <t>RQ stated</t>
  </si>
  <si>
    <t>Clear research question stated</t>
  </si>
  <si>
    <t>yes</t>
  </si>
  <si>
    <t>Data collected can address the research question</t>
  </si>
  <si>
    <t>Hybrid thematic analysis and content analysis</t>
  </si>
  <si>
    <t>interviews were conducted</t>
  </si>
  <si>
    <t>Semi-structured interviews with the help of questionnaires</t>
  </si>
  <si>
    <t>coding of interviews</t>
  </si>
  <si>
    <t>Transcripts were index-coded; codes were defined with reference to questions in interview guide, or by themes, or novel insights surfaced</t>
  </si>
  <si>
    <t>quotations from participants included</t>
  </si>
  <si>
    <t>Quotes were used to supplement the interpretation of findings</t>
  </si>
  <si>
    <t>targeted population</t>
  </si>
  <si>
    <t>Non-probability sampling was used though, source of sample is relevant to the targeted population (multi-ethnic workplace in cleaning industry); all employees particpated in the intervention</t>
  </si>
  <si>
    <t>no criteria mentioned</t>
  </si>
  <si>
    <t>No inclusion or exclusion criterion mentioned</t>
  </si>
  <si>
    <t>Outcome of interest were recorded in COPSOQ; COPSOQ were conducted at both pre- and post-intervention period</t>
  </si>
  <si>
    <t>no mentioned</t>
  </si>
  <si>
    <t>Response rate was not reported</t>
  </si>
  <si>
    <t>quantative and qualitative measures used to complement each other to answer the RQ</t>
  </si>
  <si>
    <t>We furthermore used a questionnaire based on the short version of the second version of the COPSOQ Questionnaire as a supplement to the open-ended questions during interviews to assess the psychosocial work environment at workplace level</t>
  </si>
  <si>
    <t>both qualitative and quantative findings used</t>
  </si>
  <si>
    <t>Findings from qualitative and quantitative part were well interpreted</t>
  </si>
  <si>
    <t>No divergence between qualitiative and quantitative findings</t>
  </si>
  <si>
    <t>Copenhagen Psychosocial Questionnaire (COPSOQ)</t>
  </si>
  <si>
    <t>13 out of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</si>
</sst>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8"/>
      <name val="Calibri"/>
      <family val="2"/>
      <scheme val="minor"/>
    </font>
    <font>
      <sz val="11"/>
      <color rgb="FF000000"/>
      <name val="Calibri"/>
      <charset val="1"/>
    </font>
    <font>
      <sz val="11"/>
      <color rgb="FF444444"/>
      <name val="Calibri"/>
      <family val="2"/>
      <charset val="1"/>
    </font>
    <font>
      <sz val="11"/>
      <color rgb="FF000000"/>
      <name val="Calibri"/>
      <family val="2"/>
    </font>
    <font>
      <u/>
      <sz val="11"/>
      <color theme="10"/>
      <name val="Calibri"/>
      <family val="2"/>
      <scheme val="minor"/>
    </font>
    <font>
      <sz val="12"/>
      <color theme="1"/>
      <name val="Times New Roman"/>
      <charset val="1"/>
    </font>
    <font>
      <sz val="11"/>
      <color theme="1"/>
      <name val="Calibri"/>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s>
  <borders count="3">
    <border>
      <left/>
      <right/>
      <top/>
      <bottom/>
      <diagonal/>
    </border>
    <border>
      <left/>
      <right/>
      <top/>
      <bottom style="thin">
        <color auto="1"/>
      </bottom>
      <diagonal/>
    </border>
    <border>
      <left/>
      <right/>
      <top style="thin">
        <color auto="1"/>
      </top>
      <bottom style="thin">
        <color auto="1"/>
      </bottom>
      <diagonal/>
    </border>
  </borders>
  <cellStyleXfs count="2">
    <xf numFmtId="0" fontId="0" fillId="0" borderId="0"/>
    <xf numFmtId="0" fontId="6" fillId="0" borderId="0" applyNumberFormat="0" applyFill="0" applyBorder="0" applyAlignment="0" applyProtection="0"/>
  </cellStyleXfs>
  <cellXfs count="19">
    <xf numFmtId="0" fontId="0" fillId="0" borderId="0" xfId="0"/>
    <xf numFmtId="0" fontId="0" fillId="2" borderId="0" xfId="0" applyFill="1"/>
    <xf numFmtId="0" fontId="1" fillId="5" borderId="1" xfId="0" applyFont="1" applyFill="1" applyBorder="1" applyAlignment="1">
      <alignment horizontal="center"/>
    </xf>
    <xf numFmtId="0" fontId="1" fillId="0" borderId="1" xfId="0" applyFont="1" applyBorder="1" applyAlignment="1">
      <alignment horizontal="center"/>
    </xf>
    <xf numFmtId="0" fontId="0" fillId="0" borderId="2" xfId="0" applyBorder="1" applyAlignment="1">
      <alignment horizontal="center"/>
    </xf>
    <xf numFmtId="0" fontId="1" fillId="5" borderId="1" xfId="0" applyFont="1" applyFill="1" applyBorder="1"/>
    <xf numFmtId="0" fontId="3" fillId="0" borderId="0" xfId="0" applyFont="1"/>
    <xf numFmtId="0" fontId="4" fillId="0" borderId="0" xfId="0" applyFont="1"/>
    <xf numFmtId="0" fontId="5" fillId="0" borderId="0" xfId="0" applyFont="1"/>
    <xf numFmtId="16" fontId="0" fillId="0" borderId="0" xfId="0" applyNumberFormat="1"/>
    <xf numFmtId="0" fontId="6" fillId="0" borderId="0" xfId="1"/>
    <xf numFmtId="0" fontId="7" fillId="0" borderId="0" xfId="0" applyFont="1"/>
    <xf numFmtId="0" fontId="8" fillId="0" borderId="0" xfId="0" applyFont="1"/>
    <xf numFmtId="16" fontId="0" fillId="0" borderId="0" xfId="0" applyNumberFormat="1" applyAlignment="1">
      <alignment horizontal="center"/>
    </xf>
    <xf numFmtId="0" fontId="0" fillId="0" borderId="0" xfId="0" applyAlignment="1">
      <alignment horizontal="center"/>
    </xf>
    <xf numFmtId="0" fontId="0" fillId="5" borderId="0" xfId="0" applyFill="1" applyAlignment="1">
      <alignment horizontal="center"/>
    </xf>
    <xf numFmtId="0" fontId="0" fillId="2" borderId="0" xfId="0" applyFill="1" applyAlignment="1">
      <alignment horizontal="center"/>
    </xf>
    <xf numFmtId="0" fontId="0" fillId="4" borderId="0" xfId="0" applyFill="1" applyAlignment="1">
      <alignment horizontal="center"/>
    </xf>
    <xf numFmtId="0" fontId="0" fillId="3"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hyperlink" Target="https://www.nhlbi.nih.gov/health-topics/study-quality-assessment-too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34BB7-740A-4FEB-A1D6-5F88D998AB55}">
  <dimension ref="A1:O16"/>
  <sheetViews>
    <sheetView tabSelected="1" zoomScale="85" zoomScaleNormal="85" workbookViewId="0">
      <selection activeCell="I13" sqref="I13"/>
    </sheetView>
  </sheetViews>
  <sheetFormatPr defaultColWidth="8.7265625" defaultRowHeight="14.75" x14ac:dyDescent="0.75"/>
  <cols>
    <col min="1" max="1" width="8.7265625" style="4"/>
    <col min="2" max="2" width="24.7265625" style="4" customWidth="1"/>
    <col min="3" max="4" width="12.1328125" style="4" customWidth="1"/>
    <col min="5" max="5" width="19.54296875" style="4" customWidth="1"/>
    <col min="6" max="7" width="8.7265625" style="4"/>
    <col min="8" max="8" width="13.26953125" style="4" customWidth="1"/>
    <col min="9" max="16384" width="8.7265625" style="4"/>
  </cols>
  <sheetData>
    <row r="1" spans="1:15" s="3" customFormat="1" x14ac:dyDescent="0.75">
      <c r="A1" s="2" t="s">
        <v>0</v>
      </c>
      <c r="B1" s="2" t="s">
        <v>1</v>
      </c>
      <c r="C1" s="5" t="s">
        <v>2</v>
      </c>
      <c r="D1" s="2" t="s">
        <v>3</v>
      </c>
      <c r="E1" s="5" t="s">
        <v>4</v>
      </c>
      <c r="F1" s="3" t="s">
        <v>5</v>
      </c>
      <c r="G1" s="3" t="s">
        <v>6</v>
      </c>
      <c r="H1" s="3" t="s">
        <v>7</v>
      </c>
      <c r="I1" s="3" t="s">
        <v>8</v>
      </c>
    </row>
    <row r="2" spans="1:15" x14ac:dyDescent="0.75">
      <c r="A2" s="4">
        <v>1</v>
      </c>
      <c r="B2" s="4" t="s">
        <v>9</v>
      </c>
      <c r="C2" s="4" t="s">
        <v>10</v>
      </c>
      <c r="D2" s="4" t="s">
        <v>11</v>
      </c>
      <c r="E2" s="4" t="s">
        <v>12</v>
      </c>
      <c r="F2" s="4" t="s">
        <v>13</v>
      </c>
      <c r="G2" s="4">
        <v>0</v>
      </c>
      <c r="H2" s="13" t="s">
        <v>14</v>
      </c>
      <c r="I2" s="4" t="s">
        <v>15</v>
      </c>
      <c r="J2" s="4">
        <f>5/7</f>
        <v>0.7142857142857143</v>
      </c>
    </row>
    <row r="3" spans="1:15" x14ac:dyDescent="0.75">
      <c r="A3" s="4">
        <v>2</v>
      </c>
      <c r="B3" s="4" t="s">
        <v>16</v>
      </c>
      <c r="C3" s="4" t="s">
        <v>11</v>
      </c>
      <c r="D3" s="4" t="s">
        <v>17</v>
      </c>
      <c r="E3" s="4" t="s">
        <v>18</v>
      </c>
      <c r="F3" s="4" t="s">
        <v>13</v>
      </c>
      <c r="G3" s="4">
        <v>1</v>
      </c>
      <c r="H3" s="14" t="s">
        <v>19</v>
      </c>
      <c r="I3" s="4" t="s">
        <v>15</v>
      </c>
      <c r="J3" s="4">
        <f>11/14</f>
        <v>0.7857142857142857</v>
      </c>
      <c r="L3" s="4" t="s">
        <v>20</v>
      </c>
      <c r="M3" s="4">
        <f>1-0.25</f>
        <v>0.75</v>
      </c>
      <c r="N3" s="4">
        <v>7</v>
      </c>
      <c r="O3" s="4">
        <f>N3/15</f>
        <v>0.46666666666666667</v>
      </c>
    </row>
    <row r="4" spans="1:15" x14ac:dyDescent="0.75">
      <c r="A4" s="4">
        <v>3</v>
      </c>
      <c r="B4" s="4" t="s">
        <v>21</v>
      </c>
      <c r="C4" s="4" t="s">
        <v>11</v>
      </c>
      <c r="D4" s="4" t="s">
        <v>17</v>
      </c>
      <c r="E4" s="4" t="s">
        <v>22</v>
      </c>
      <c r="F4" s="4" t="s">
        <v>13</v>
      </c>
      <c r="G4" s="4">
        <v>0</v>
      </c>
      <c r="H4" s="14" t="s">
        <v>23</v>
      </c>
      <c r="I4" s="4" t="s">
        <v>15</v>
      </c>
      <c r="J4" s="4">
        <f>7/8</f>
        <v>0.875</v>
      </c>
      <c r="L4" s="4" t="s">
        <v>24</v>
      </c>
      <c r="M4" s="4">
        <v>0.5</v>
      </c>
      <c r="N4" s="4">
        <v>6</v>
      </c>
      <c r="O4" s="4">
        <f t="shared" ref="O4:O6" si="0">N4/15</f>
        <v>0.4</v>
      </c>
    </row>
    <row r="5" spans="1:15" x14ac:dyDescent="0.75">
      <c r="A5" s="4">
        <v>4</v>
      </c>
      <c r="B5" s="4" t="s">
        <v>25</v>
      </c>
      <c r="C5" s="4" t="s">
        <v>17</v>
      </c>
      <c r="D5" s="4" t="s">
        <v>11</v>
      </c>
      <c r="E5" s="4" t="s">
        <v>26</v>
      </c>
      <c r="H5" s="14" t="s">
        <v>27</v>
      </c>
      <c r="I5" s="4" t="s">
        <v>15</v>
      </c>
      <c r="J5" s="4">
        <f>12/14</f>
        <v>0.8571428571428571</v>
      </c>
      <c r="L5" s="4" t="s">
        <v>28</v>
      </c>
      <c r="M5" s="4">
        <v>0.25</v>
      </c>
      <c r="N5" s="4">
        <v>1</v>
      </c>
      <c r="O5" s="4">
        <f t="shared" si="0"/>
        <v>6.6666666666666666E-2</v>
      </c>
    </row>
    <row r="6" spans="1:15" x14ac:dyDescent="0.75">
      <c r="A6" s="4">
        <v>5</v>
      </c>
      <c r="B6" s="4" t="s">
        <v>29</v>
      </c>
      <c r="C6" s="4" t="s">
        <v>11</v>
      </c>
      <c r="D6" s="4" t="s">
        <v>17</v>
      </c>
      <c r="E6" s="4" t="s">
        <v>30</v>
      </c>
      <c r="F6" s="4" t="s">
        <v>13</v>
      </c>
      <c r="G6" s="4">
        <v>0</v>
      </c>
      <c r="H6" s="14" t="s">
        <v>31</v>
      </c>
      <c r="I6" s="4" t="s">
        <v>24</v>
      </c>
      <c r="J6" s="4">
        <f>5/8</f>
        <v>0.625</v>
      </c>
      <c r="L6" s="4" t="s">
        <v>32</v>
      </c>
      <c r="M6" s="4">
        <v>0</v>
      </c>
      <c r="N6" s="4">
        <v>1</v>
      </c>
      <c r="O6" s="4">
        <f t="shared" si="0"/>
        <v>6.6666666666666666E-2</v>
      </c>
    </row>
    <row r="7" spans="1:15" x14ac:dyDescent="0.75">
      <c r="A7" s="4">
        <v>6</v>
      </c>
      <c r="B7" s="4" t="s">
        <v>33</v>
      </c>
      <c r="C7" s="4" t="s">
        <v>17</v>
      </c>
      <c r="D7" s="4" t="s">
        <v>34</v>
      </c>
      <c r="E7" s="4" t="s">
        <v>35</v>
      </c>
      <c r="F7" s="4" t="s">
        <v>13</v>
      </c>
      <c r="G7" s="4">
        <v>0</v>
      </c>
      <c r="H7" s="14" t="s">
        <v>36</v>
      </c>
      <c r="I7" s="4" t="s">
        <v>28</v>
      </c>
      <c r="J7" s="4">
        <f>3/7</f>
        <v>0.42857142857142855</v>
      </c>
    </row>
    <row r="8" spans="1:15" x14ac:dyDescent="0.75">
      <c r="A8" s="4">
        <v>7</v>
      </c>
      <c r="B8" s="4" t="s">
        <v>37</v>
      </c>
      <c r="C8" s="4" t="s">
        <v>17</v>
      </c>
      <c r="D8" s="4" t="s">
        <v>34</v>
      </c>
      <c r="E8" s="4" t="s">
        <v>38</v>
      </c>
      <c r="F8" s="4" t="s">
        <v>13</v>
      </c>
      <c r="G8" s="4">
        <v>0</v>
      </c>
      <c r="H8" s="14" t="s">
        <v>39</v>
      </c>
      <c r="I8" s="4" t="s">
        <v>24</v>
      </c>
      <c r="J8" s="4">
        <f>8/13</f>
        <v>0.61538461538461542</v>
      </c>
    </row>
    <row r="9" spans="1:15" x14ac:dyDescent="0.75">
      <c r="A9" s="4">
        <v>8</v>
      </c>
      <c r="B9" s="4" t="s">
        <v>40</v>
      </c>
      <c r="C9" s="4" t="s">
        <v>17</v>
      </c>
      <c r="D9" s="4" t="s">
        <v>34</v>
      </c>
      <c r="E9" s="4" t="s">
        <v>41</v>
      </c>
      <c r="F9" s="4" t="s">
        <v>42</v>
      </c>
      <c r="G9" s="4">
        <v>0</v>
      </c>
      <c r="H9" s="14" t="s">
        <v>43</v>
      </c>
      <c r="I9" s="4" t="s">
        <v>15</v>
      </c>
      <c r="J9" s="4">
        <f>13/14</f>
        <v>0.9285714285714286</v>
      </c>
    </row>
    <row r="10" spans="1:15" x14ac:dyDescent="0.75">
      <c r="A10" s="4">
        <v>9</v>
      </c>
      <c r="B10" s="4" t="s">
        <v>44</v>
      </c>
      <c r="C10" s="4" t="s">
        <v>17</v>
      </c>
      <c r="D10" s="4" t="s">
        <v>34</v>
      </c>
      <c r="E10" s="4" t="s">
        <v>38</v>
      </c>
      <c r="F10" s="4" t="s">
        <v>13</v>
      </c>
      <c r="G10" s="4">
        <v>0</v>
      </c>
      <c r="H10" s="14" t="s">
        <v>45</v>
      </c>
      <c r="I10" s="4" t="s">
        <v>24</v>
      </c>
      <c r="J10" s="4">
        <f>6/10</f>
        <v>0.6</v>
      </c>
    </row>
    <row r="11" spans="1:15" x14ac:dyDescent="0.75">
      <c r="A11" s="4">
        <v>10</v>
      </c>
      <c r="B11" s="4" t="s">
        <v>46</v>
      </c>
      <c r="C11" s="4" t="s">
        <v>17</v>
      </c>
      <c r="D11" s="4" t="s">
        <v>34</v>
      </c>
      <c r="E11" s="4" t="s">
        <v>35</v>
      </c>
      <c r="F11" s="4" t="s">
        <v>13</v>
      </c>
      <c r="G11" s="4">
        <v>0</v>
      </c>
      <c r="H11" s="14" t="s">
        <v>47</v>
      </c>
      <c r="I11" s="4" t="s">
        <v>15</v>
      </c>
      <c r="J11" s="4">
        <f>8/10</f>
        <v>0.8</v>
      </c>
    </row>
    <row r="12" spans="1:15" x14ac:dyDescent="0.75">
      <c r="A12" s="4">
        <v>11</v>
      </c>
      <c r="B12" s="4" t="s">
        <v>48</v>
      </c>
      <c r="C12" s="4" t="s">
        <v>17</v>
      </c>
      <c r="D12" s="4" t="s">
        <v>34</v>
      </c>
      <c r="E12" s="4" t="s">
        <v>35</v>
      </c>
      <c r="F12" s="4" t="s">
        <v>13</v>
      </c>
      <c r="G12" s="4">
        <v>0</v>
      </c>
      <c r="H12" s="14" t="s">
        <v>49</v>
      </c>
      <c r="I12" s="4" t="s">
        <v>24</v>
      </c>
      <c r="J12" s="4">
        <f>4/6</f>
        <v>0.66666666666666663</v>
      </c>
    </row>
    <row r="13" spans="1:15" x14ac:dyDescent="0.75">
      <c r="A13" s="4">
        <v>12</v>
      </c>
      <c r="B13" s="4" t="s">
        <v>50</v>
      </c>
      <c r="C13" s="4" t="s">
        <v>34</v>
      </c>
      <c r="D13" s="4" t="s">
        <v>11</v>
      </c>
      <c r="E13" s="4" t="s">
        <v>26</v>
      </c>
      <c r="H13" s="4" t="s">
        <v>444</v>
      </c>
      <c r="I13" s="4" t="s">
        <v>15</v>
      </c>
      <c r="J13" s="4">
        <f>13/15</f>
        <v>0.8666666666666667</v>
      </c>
    </row>
    <row r="14" spans="1:15" x14ac:dyDescent="0.75">
      <c r="A14" s="4">
        <v>13</v>
      </c>
      <c r="B14" s="4" t="s">
        <v>51</v>
      </c>
      <c r="C14" s="4" t="s">
        <v>17</v>
      </c>
      <c r="D14" s="4" t="s">
        <v>34</v>
      </c>
      <c r="E14" s="4" t="s">
        <v>38</v>
      </c>
      <c r="F14" s="4" t="s">
        <v>13</v>
      </c>
      <c r="G14" s="4">
        <v>0</v>
      </c>
      <c r="H14" s="14" t="s">
        <v>52</v>
      </c>
      <c r="I14" s="4" t="s">
        <v>24</v>
      </c>
      <c r="J14" s="4">
        <f>6/8</f>
        <v>0.75</v>
      </c>
    </row>
    <row r="15" spans="1:15" x14ac:dyDescent="0.75">
      <c r="A15" s="4">
        <v>14</v>
      </c>
      <c r="B15" s="4" t="s">
        <v>53</v>
      </c>
      <c r="C15" s="4" t="s">
        <v>17</v>
      </c>
      <c r="D15" s="4" t="s">
        <v>34</v>
      </c>
      <c r="E15" s="4" t="s">
        <v>38</v>
      </c>
      <c r="F15" s="4" t="s">
        <v>13</v>
      </c>
      <c r="G15" s="4">
        <v>0</v>
      </c>
      <c r="H15" s="14" t="s">
        <v>54</v>
      </c>
      <c r="I15" s="4" t="s">
        <v>24</v>
      </c>
      <c r="J15" s="4">
        <f>5/9</f>
        <v>0.55555555555555558</v>
      </c>
    </row>
    <row r="16" spans="1:15" x14ac:dyDescent="0.75">
      <c r="A16" s="4">
        <v>15</v>
      </c>
      <c r="B16" s="4" t="s">
        <v>55</v>
      </c>
      <c r="C16" s="4" t="s">
        <v>17</v>
      </c>
      <c r="D16" s="4" t="s">
        <v>34</v>
      </c>
      <c r="E16" s="4" t="s">
        <v>38</v>
      </c>
      <c r="F16" s="4" t="s">
        <v>13</v>
      </c>
      <c r="G16" s="4">
        <v>0</v>
      </c>
      <c r="H16" s="14" t="s">
        <v>56</v>
      </c>
      <c r="I16" s="4" t="s">
        <v>15</v>
      </c>
      <c r="J16" s="4">
        <f>9/9</f>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87CE2-BFB4-4915-9A6E-F47B1CDBC0BA}">
  <dimension ref="A1:G20"/>
  <sheetViews>
    <sheetView workbookViewId="0">
      <selection activeCell="F14" sqref="F14"/>
    </sheetView>
  </sheetViews>
  <sheetFormatPr defaultRowHeight="14.75" x14ac:dyDescent="0.75"/>
  <cols>
    <col min="3" max="3" width="33.1328125" bestFit="1" customWidth="1"/>
    <col min="7" max="7" width="32.26953125" customWidth="1"/>
  </cols>
  <sheetData>
    <row r="1" spans="1:7" x14ac:dyDescent="0.75">
      <c r="A1" s="1" t="s">
        <v>57</v>
      </c>
      <c r="B1" s="1"/>
      <c r="C1" s="16" t="s">
        <v>251</v>
      </c>
      <c r="D1" s="16"/>
      <c r="E1" s="16"/>
      <c r="F1" s="16"/>
      <c r="G1" s="16"/>
    </row>
    <row r="3" spans="1:7" x14ac:dyDescent="0.75">
      <c r="A3" s="17" t="s">
        <v>252</v>
      </c>
      <c r="B3" s="17"/>
      <c r="C3" s="17"/>
      <c r="E3" s="18" t="s">
        <v>253</v>
      </c>
      <c r="F3" s="18"/>
      <c r="G3" s="18"/>
    </row>
    <row r="4" spans="1:7" x14ac:dyDescent="0.75">
      <c r="A4" s="17" t="s">
        <v>254</v>
      </c>
      <c r="B4" s="17"/>
      <c r="C4" s="17"/>
      <c r="E4" s="18" t="s">
        <v>191</v>
      </c>
      <c r="F4" s="18"/>
      <c r="G4" s="18"/>
    </row>
    <row r="5" spans="1:7" x14ac:dyDescent="0.75">
      <c r="A5" t="s">
        <v>63</v>
      </c>
      <c r="B5" t="s">
        <v>64</v>
      </c>
      <c r="C5" t="s">
        <v>65</v>
      </c>
      <c r="E5" t="s">
        <v>63</v>
      </c>
      <c r="F5" t="s">
        <v>64</v>
      </c>
      <c r="G5" t="s">
        <v>65</v>
      </c>
    </row>
    <row r="6" spans="1:7" x14ac:dyDescent="0.75">
      <c r="A6">
        <v>1</v>
      </c>
      <c r="B6" t="s">
        <v>81</v>
      </c>
      <c r="C6" t="s">
        <v>255</v>
      </c>
      <c r="E6">
        <v>1</v>
      </c>
      <c r="F6" t="s">
        <v>81</v>
      </c>
      <c r="G6" t="s">
        <v>256</v>
      </c>
    </row>
    <row r="7" spans="1:7" x14ac:dyDescent="0.75">
      <c r="A7">
        <v>2</v>
      </c>
      <c r="B7" t="s">
        <v>81</v>
      </c>
      <c r="C7" t="s">
        <v>257</v>
      </c>
      <c r="E7">
        <v>2</v>
      </c>
      <c r="F7" t="s">
        <v>81</v>
      </c>
      <c r="G7" t="s">
        <v>258</v>
      </c>
    </row>
    <row r="8" spans="1:7" x14ac:dyDescent="0.75">
      <c r="A8">
        <v>3</v>
      </c>
      <c r="B8" t="s">
        <v>66</v>
      </c>
      <c r="C8" t="s">
        <v>259</v>
      </c>
      <c r="E8">
        <v>3</v>
      </c>
      <c r="F8" t="s">
        <v>66</v>
      </c>
      <c r="G8" t="s">
        <v>260</v>
      </c>
    </row>
    <row r="9" spans="1:7" x14ac:dyDescent="0.75">
      <c r="A9">
        <v>4</v>
      </c>
      <c r="B9" t="s">
        <v>81</v>
      </c>
      <c r="C9" t="s">
        <v>261</v>
      </c>
      <c r="E9">
        <v>4</v>
      </c>
      <c r="F9" t="s">
        <v>81</v>
      </c>
      <c r="G9" t="s">
        <v>262</v>
      </c>
    </row>
    <row r="10" spans="1:7" x14ac:dyDescent="0.75">
      <c r="A10">
        <v>5</v>
      </c>
      <c r="B10" t="s">
        <v>73</v>
      </c>
      <c r="C10" t="s">
        <v>263</v>
      </c>
      <c r="E10">
        <v>5</v>
      </c>
      <c r="F10" t="s">
        <v>73</v>
      </c>
      <c r="G10" t="s">
        <v>264</v>
      </c>
    </row>
    <row r="11" spans="1:7" x14ac:dyDescent="0.75">
      <c r="A11">
        <v>6</v>
      </c>
      <c r="B11" t="s">
        <v>73</v>
      </c>
      <c r="C11" t="s">
        <v>265</v>
      </c>
      <c r="E11">
        <v>6</v>
      </c>
      <c r="F11" t="s">
        <v>73</v>
      </c>
      <c r="G11" t="s">
        <v>266</v>
      </c>
    </row>
    <row r="12" spans="1:7" x14ac:dyDescent="0.75">
      <c r="A12">
        <v>7</v>
      </c>
      <c r="B12" t="s">
        <v>81</v>
      </c>
      <c r="C12" t="s">
        <v>267</v>
      </c>
      <c r="E12">
        <v>7</v>
      </c>
      <c r="F12" t="s">
        <v>81</v>
      </c>
      <c r="G12" t="s">
        <v>268</v>
      </c>
    </row>
    <row r="13" spans="1:7" x14ac:dyDescent="0.75">
      <c r="A13">
        <v>8</v>
      </c>
      <c r="B13" t="s">
        <v>81</v>
      </c>
      <c r="C13" t="s">
        <v>269</v>
      </c>
      <c r="E13">
        <v>8</v>
      </c>
      <c r="F13" t="s">
        <v>81</v>
      </c>
      <c r="G13" t="s">
        <v>270</v>
      </c>
    </row>
    <row r="14" spans="1:7" x14ac:dyDescent="0.75">
      <c r="A14" t="s">
        <v>92</v>
      </c>
      <c r="B14" t="s">
        <v>14</v>
      </c>
      <c r="E14" t="s">
        <v>92</v>
      </c>
      <c r="F14" s="9" t="s">
        <v>14</v>
      </c>
    </row>
    <row r="17" spans="1:6" x14ac:dyDescent="0.75">
      <c r="A17" s="15" t="s">
        <v>93</v>
      </c>
      <c r="B17" s="15"/>
      <c r="C17" s="15"/>
      <c r="D17" s="15"/>
      <c r="E17" s="15"/>
      <c r="F17" s="15"/>
    </row>
    <row r="18" spans="1:6" x14ac:dyDescent="0.75">
      <c r="A18" t="s">
        <v>94</v>
      </c>
      <c r="C18" t="s">
        <v>271</v>
      </c>
    </row>
    <row r="19" spans="1:6" x14ac:dyDescent="0.75">
      <c r="A19" t="s">
        <v>95</v>
      </c>
    </row>
    <row r="20" spans="1:6" x14ac:dyDescent="0.75">
      <c r="A20" t="s">
        <v>96</v>
      </c>
    </row>
  </sheetData>
  <mergeCells count="6">
    <mergeCell ref="C1:G1"/>
    <mergeCell ref="A17:F17"/>
    <mergeCell ref="A3:C3"/>
    <mergeCell ref="A4:C4"/>
    <mergeCell ref="E3:G3"/>
    <mergeCell ref="E4:G4"/>
  </mergeCells>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663D9-1209-4A40-996E-ADC6686EC207}">
  <dimension ref="A1:I21"/>
  <sheetViews>
    <sheetView workbookViewId="0">
      <selection activeCell="I16" sqref="I16"/>
    </sheetView>
  </sheetViews>
  <sheetFormatPr defaultRowHeight="14.75" x14ac:dyDescent="0.75"/>
  <cols>
    <col min="3" max="3" width="36.1328125" customWidth="1"/>
    <col min="4" max="4" width="2.86328125" customWidth="1"/>
    <col min="7" max="7" width="38.26953125" customWidth="1"/>
  </cols>
  <sheetData>
    <row r="1" spans="1:9" x14ac:dyDescent="0.75">
      <c r="A1" s="1" t="s">
        <v>57</v>
      </c>
      <c r="B1" s="1"/>
      <c r="C1" s="16" t="s">
        <v>272</v>
      </c>
      <c r="D1" s="16"/>
      <c r="E1" s="16"/>
      <c r="F1" s="16"/>
      <c r="G1" s="16"/>
    </row>
    <row r="3" spans="1:9" x14ac:dyDescent="0.75">
      <c r="A3" s="17" t="s">
        <v>102</v>
      </c>
      <c r="B3" s="17"/>
      <c r="C3" s="17"/>
      <c r="E3" s="18" t="s">
        <v>103</v>
      </c>
      <c r="F3" s="18"/>
      <c r="G3" s="18"/>
    </row>
    <row r="4" spans="1:9" x14ac:dyDescent="0.75">
      <c r="A4" s="17" t="s">
        <v>62</v>
      </c>
      <c r="B4" s="17"/>
      <c r="C4" s="17"/>
      <c r="E4" s="18" t="s">
        <v>151</v>
      </c>
      <c r="F4" s="18"/>
      <c r="G4" s="18"/>
    </row>
    <row r="5" spans="1:9" x14ac:dyDescent="0.75">
      <c r="A5" t="s">
        <v>63</v>
      </c>
      <c r="B5" t="s">
        <v>64</v>
      </c>
      <c r="C5" t="s">
        <v>65</v>
      </c>
      <c r="E5" t="s">
        <v>63</v>
      </c>
      <c r="F5" t="s">
        <v>64</v>
      </c>
      <c r="G5" t="s">
        <v>65</v>
      </c>
      <c r="I5" t="s">
        <v>5</v>
      </c>
    </row>
    <row r="6" spans="1:9" x14ac:dyDescent="0.75">
      <c r="A6">
        <v>1</v>
      </c>
      <c r="B6" t="s">
        <v>71</v>
      </c>
      <c r="C6" t="s">
        <v>273</v>
      </c>
      <c r="E6">
        <v>1</v>
      </c>
      <c r="F6" t="s">
        <v>71</v>
      </c>
      <c r="G6" t="s">
        <v>274</v>
      </c>
      <c r="I6" t="s">
        <v>73</v>
      </c>
    </row>
    <row r="7" spans="1:9" x14ac:dyDescent="0.75">
      <c r="A7">
        <v>2</v>
      </c>
      <c r="B7" t="s">
        <v>81</v>
      </c>
      <c r="C7" t="s">
        <v>275</v>
      </c>
      <c r="E7">
        <v>2</v>
      </c>
      <c r="F7" t="s">
        <v>81</v>
      </c>
      <c r="G7" t="s">
        <v>276</v>
      </c>
      <c r="I7" t="s">
        <v>81</v>
      </c>
    </row>
    <row r="8" spans="1:9" x14ac:dyDescent="0.75">
      <c r="A8">
        <v>3</v>
      </c>
      <c r="B8" t="s">
        <v>81</v>
      </c>
      <c r="C8" t="s">
        <v>277</v>
      </c>
      <c r="E8">
        <v>3</v>
      </c>
      <c r="F8" t="s">
        <v>81</v>
      </c>
      <c r="G8" t="s">
        <v>278</v>
      </c>
      <c r="I8" t="s">
        <v>81</v>
      </c>
    </row>
    <row r="9" spans="1:9" x14ac:dyDescent="0.75">
      <c r="A9">
        <v>4</v>
      </c>
      <c r="B9" t="s">
        <v>81</v>
      </c>
      <c r="C9" s="7" t="s">
        <v>279</v>
      </c>
      <c r="E9">
        <v>4</v>
      </c>
      <c r="F9" t="s">
        <v>81</v>
      </c>
      <c r="G9" t="s">
        <v>280</v>
      </c>
      <c r="I9" t="s">
        <v>81</v>
      </c>
    </row>
    <row r="10" spans="1:9" x14ac:dyDescent="0.75">
      <c r="A10">
        <v>5</v>
      </c>
      <c r="B10" t="s">
        <v>81</v>
      </c>
      <c r="C10" t="s">
        <v>281</v>
      </c>
      <c r="E10">
        <v>5</v>
      </c>
      <c r="F10" t="s">
        <v>81</v>
      </c>
      <c r="G10" t="s">
        <v>282</v>
      </c>
      <c r="I10" t="s">
        <v>81</v>
      </c>
    </row>
    <row r="11" spans="1:9" x14ac:dyDescent="0.75">
      <c r="A11">
        <v>6</v>
      </c>
      <c r="B11" t="s">
        <v>73</v>
      </c>
      <c r="C11" t="s">
        <v>283</v>
      </c>
      <c r="E11">
        <v>6</v>
      </c>
      <c r="F11" t="s">
        <v>71</v>
      </c>
      <c r="G11" t="s">
        <v>284</v>
      </c>
      <c r="I11" t="s">
        <v>73</v>
      </c>
    </row>
    <row r="12" spans="1:9" x14ac:dyDescent="0.75">
      <c r="A12">
        <v>7</v>
      </c>
      <c r="B12" t="s">
        <v>73</v>
      </c>
      <c r="C12" t="s">
        <v>285</v>
      </c>
      <c r="E12">
        <v>7</v>
      </c>
      <c r="F12" t="s">
        <v>66</v>
      </c>
      <c r="G12" t="s">
        <v>284</v>
      </c>
      <c r="I12" t="s">
        <v>73</v>
      </c>
    </row>
    <row r="13" spans="1:9" x14ac:dyDescent="0.75">
      <c r="A13">
        <v>8</v>
      </c>
      <c r="B13" t="s">
        <v>81</v>
      </c>
      <c r="C13" t="s">
        <v>286</v>
      </c>
      <c r="E13">
        <v>8</v>
      </c>
      <c r="F13" t="s">
        <v>81</v>
      </c>
      <c r="G13" t="s">
        <v>287</v>
      </c>
      <c r="I13" t="s">
        <v>81</v>
      </c>
    </row>
    <row r="14" spans="1:9" x14ac:dyDescent="0.75">
      <c r="A14">
        <v>9</v>
      </c>
      <c r="B14" t="s">
        <v>73</v>
      </c>
      <c r="C14" t="s">
        <v>288</v>
      </c>
      <c r="E14">
        <v>9</v>
      </c>
      <c r="F14" t="s">
        <v>73</v>
      </c>
      <c r="G14" t="s">
        <v>213</v>
      </c>
      <c r="I14" t="s">
        <v>73</v>
      </c>
    </row>
    <row r="15" spans="1:9" x14ac:dyDescent="0.75">
      <c r="A15">
        <v>10</v>
      </c>
      <c r="B15" t="s">
        <v>81</v>
      </c>
      <c r="C15" t="s">
        <v>289</v>
      </c>
      <c r="E15">
        <v>10</v>
      </c>
      <c r="F15" t="s">
        <v>81</v>
      </c>
      <c r="G15" t="s">
        <v>290</v>
      </c>
      <c r="I15" t="s">
        <v>81</v>
      </c>
    </row>
    <row r="16" spans="1:9" x14ac:dyDescent="0.75">
      <c r="A16" t="s">
        <v>92</v>
      </c>
      <c r="E16" t="s">
        <v>92</v>
      </c>
      <c r="I16" t="s">
        <v>45</v>
      </c>
    </row>
    <row r="18" spans="1:6" x14ac:dyDescent="0.75">
      <c r="A18" s="15" t="s">
        <v>93</v>
      </c>
      <c r="B18" s="15"/>
      <c r="C18" s="15"/>
      <c r="D18" s="15"/>
      <c r="E18" s="15"/>
      <c r="F18" s="15"/>
    </row>
    <row r="19" spans="1:6" x14ac:dyDescent="0.75">
      <c r="A19" t="s">
        <v>94</v>
      </c>
    </row>
    <row r="20" spans="1:6" x14ac:dyDescent="0.75">
      <c r="A20" t="s">
        <v>95</v>
      </c>
    </row>
    <row r="21" spans="1:6" x14ac:dyDescent="0.75">
      <c r="A21" t="s">
        <v>96</v>
      </c>
    </row>
  </sheetData>
  <mergeCells count="6">
    <mergeCell ref="A18:F18"/>
    <mergeCell ref="C1:G1"/>
    <mergeCell ref="A3:C3"/>
    <mergeCell ref="E3:G3"/>
    <mergeCell ref="A4:C4"/>
    <mergeCell ref="E4:G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86632-E9F0-4E84-9A66-9696748AEDB3}">
  <dimension ref="A1:H21"/>
  <sheetViews>
    <sheetView workbookViewId="0">
      <selection activeCell="H16" sqref="H16"/>
    </sheetView>
  </sheetViews>
  <sheetFormatPr defaultRowHeight="14.75" x14ac:dyDescent="0.75"/>
  <cols>
    <col min="3" max="3" width="53.54296875" customWidth="1"/>
    <col min="4" max="4" width="1.86328125" customWidth="1"/>
    <col min="7" max="7" width="38.26953125" customWidth="1"/>
  </cols>
  <sheetData>
    <row r="1" spans="1:8" x14ac:dyDescent="0.75">
      <c r="A1" s="1" t="s">
        <v>57</v>
      </c>
      <c r="B1" s="1"/>
      <c r="C1" s="16" t="s">
        <v>291</v>
      </c>
      <c r="D1" s="16"/>
      <c r="E1" s="16"/>
      <c r="F1" s="16"/>
      <c r="G1" s="16"/>
    </row>
    <row r="3" spans="1:8" x14ac:dyDescent="0.75">
      <c r="A3" s="17" t="s">
        <v>102</v>
      </c>
      <c r="B3" s="17"/>
      <c r="C3" s="17"/>
      <c r="E3" s="18" t="s">
        <v>103</v>
      </c>
      <c r="F3" s="18"/>
      <c r="G3" s="18"/>
    </row>
    <row r="4" spans="1:8" x14ac:dyDescent="0.75">
      <c r="A4" s="17" t="s">
        <v>292</v>
      </c>
      <c r="B4" s="17"/>
      <c r="C4" s="17"/>
      <c r="E4" s="18" t="s">
        <v>151</v>
      </c>
      <c r="F4" s="18"/>
      <c r="G4" s="18"/>
    </row>
    <row r="5" spans="1:8" x14ac:dyDescent="0.75">
      <c r="A5" t="s">
        <v>63</v>
      </c>
      <c r="B5" t="s">
        <v>64</v>
      </c>
      <c r="C5" t="s">
        <v>65</v>
      </c>
      <c r="E5" t="s">
        <v>63</v>
      </c>
      <c r="F5" t="s">
        <v>64</v>
      </c>
      <c r="G5" t="s">
        <v>65</v>
      </c>
      <c r="H5" t="s">
        <v>5</v>
      </c>
    </row>
    <row r="6" spans="1:8" x14ac:dyDescent="0.75">
      <c r="A6">
        <v>1</v>
      </c>
      <c r="B6" t="s">
        <v>73</v>
      </c>
      <c r="C6" t="s">
        <v>293</v>
      </c>
      <c r="E6">
        <v>1</v>
      </c>
      <c r="F6" t="s">
        <v>73</v>
      </c>
      <c r="G6" t="s">
        <v>294</v>
      </c>
      <c r="H6" t="s">
        <v>73</v>
      </c>
    </row>
    <row r="7" spans="1:8" x14ac:dyDescent="0.75">
      <c r="A7">
        <v>2</v>
      </c>
      <c r="B7" t="s">
        <v>73</v>
      </c>
      <c r="C7" t="s">
        <v>295</v>
      </c>
      <c r="E7">
        <v>2</v>
      </c>
      <c r="F7" t="s">
        <v>73</v>
      </c>
      <c r="G7" t="s">
        <v>296</v>
      </c>
      <c r="H7" t="s">
        <v>73</v>
      </c>
    </row>
    <row r="8" spans="1:8" x14ac:dyDescent="0.75">
      <c r="A8">
        <v>3</v>
      </c>
      <c r="B8" t="s">
        <v>81</v>
      </c>
      <c r="C8" t="s">
        <v>297</v>
      </c>
      <c r="E8">
        <v>3</v>
      </c>
      <c r="F8" t="s">
        <v>81</v>
      </c>
      <c r="G8" t="s">
        <v>298</v>
      </c>
      <c r="H8" t="s">
        <v>81</v>
      </c>
    </row>
    <row r="9" spans="1:8" x14ac:dyDescent="0.75">
      <c r="A9">
        <v>4</v>
      </c>
      <c r="B9" t="s">
        <v>73</v>
      </c>
      <c r="C9" t="s">
        <v>299</v>
      </c>
      <c r="E9">
        <v>4</v>
      </c>
      <c r="F9" t="s">
        <v>71</v>
      </c>
      <c r="G9" t="s">
        <v>300</v>
      </c>
      <c r="H9" t="s">
        <v>73</v>
      </c>
    </row>
    <row r="10" spans="1:8" x14ac:dyDescent="0.75">
      <c r="A10">
        <v>5</v>
      </c>
      <c r="B10" t="s">
        <v>73</v>
      </c>
      <c r="C10" t="s">
        <v>301</v>
      </c>
      <c r="E10">
        <v>5</v>
      </c>
      <c r="F10" t="s">
        <v>71</v>
      </c>
      <c r="G10" t="s">
        <v>300</v>
      </c>
      <c r="H10" t="s">
        <v>73</v>
      </c>
    </row>
    <row r="11" spans="1:8" x14ac:dyDescent="0.75">
      <c r="A11">
        <v>6</v>
      </c>
      <c r="B11" t="s">
        <v>81</v>
      </c>
      <c r="C11" t="s">
        <v>302</v>
      </c>
      <c r="E11">
        <v>6</v>
      </c>
      <c r="F11" t="s">
        <v>81</v>
      </c>
      <c r="G11" t="s">
        <v>303</v>
      </c>
      <c r="H11" t="s">
        <v>81</v>
      </c>
    </row>
    <row r="12" spans="1:8" x14ac:dyDescent="0.75">
      <c r="A12">
        <v>7</v>
      </c>
      <c r="B12" t="s">
        <v>81</v>
      </c>
      <c r="C12" t="s">
        <v>304</v>
      </c>
      <c r="E12">
        <v>7</v>
      </c>
      <c r="F12" t="s">
        <v>81</v>
      </c>
      <c r="G12" t="s">
        <v>303</v>
      </c>
      <c r="H12" t="s">
        <v>81</v>
      </c>
    </row>
    <row r="13" spans="1:8" x14ac:dyDescent="0.75">
      <c r="A13">
        <v>8</v>
      </c>
      <c r="B13" t="s">
        <v>81</v>
      </c>
      <c r="C13" t="s">
        <v>305</v>
      </c>
      <c r="E13">
        <v>8</v>
      </c>
      <c r="F13" t="s">
        <v>81</v>
      </c>
      <c r="G13" t="s">
        <v>306</v>
      </c>
      <c r="H13" t="s">
        <v>81</v>
      </c>
    </row>
    <row r="14" spans="1:8" x14ac:dyDescent="0.75">
      <c r="A14">
        <v>9</v>
      </c>
      <c r="B14" t="s">
        <v>139</v>
      </c>
      <c r="C14" t="s">
        <v>307</v>
      </c>
      <c r="E14">
        <v>9</v>
      </c>
      <c r="F14" t="s">
        <v>81</v>
      </c>
      <c r="G14" t="s">
        <v>308</v>
      </c>
      <c r="H14" t="s">
        <v>81</v>
      </c>
    </row>
    <row r="15" spans="1:8" x14ac:dyDescent="0.75">
      <c r="A15">
        <v>10</v>
      </c>
      <c r="B15" t="s">
        <v>66</v>
      </c>
      <c r="C15" t="s">
        <v>309</v>
      </c>
      <c r="E15">
        <v>10</v>
      </c>
      <c r="F15" t="s">
        <v>310</v>
      </c>
      <c r="G15" t="s">
        <v>311</v>
      </c>
      <c r="H15" t="s">
        <v>310</v>
      </c>
    </row>
    <row r="16" spans="1:8" x14ac:dyDescent="0.75">
      <c r="A16" t="s">
        <v>92</v>
      </c>
      <c r="E16" t="s">
        <v>92</v>
      </c>
      <c r="H16" t="s">
        <v>54</v>
      </c>
    </row>
    <row r="18" spans="1:6" x14ac:dyDescent="0.75">
      <c r="A18" s="15" t="s">
        <v>93</v>
      </c>
      <c r="B18" s="15"/>
      <c r="C18" s="15"/>
      <c r="D18" s="15"/>
      <c r="E18" s="15"/>
      <c r="F18" s="15"/>
    </row>
    <row r="19" spans="1:6" x14ac:dyDescent="0.75">
      <c r="A19" t="s">
        <v>94</v>
      </c>
    </row>
    <row r="20" spans="1:6" x14ac:dyDescent="0.75">
      <c r="A20" t="s">
        <v>95</v>
      </c>
      <c r="C20" t="s">
        <v>312</v>
      </c>
    </row>
    <row r="21" spans="1:6" x14ac:dyDescent="0.75">
      <c r="A21" t="s">
        <v>96</v>
      </c>
      <c r="C21" t="s">
        <v>313</v>
      </c>
    </row>
  </sheetData>
  <mergeCells count="6">
    <mergeCell ref="A18:F18"/>
    <mergeCell ref="C1:G1"/>
    <mergeCell ref="A3:C3"/>
    <mergeCell ref="E3:G3"/>
    <mergeCell ref="A4:C4"/>
    <mergeCell ref="E4:G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FB50A-2867-4422-9D3A-6D3B98DCF4FD}">
  <dimension ref="A1:I31"/>
  <sheetViews>
    <sheetView workbookViewId="0">
      <selection activeCell="I24" sqref="I24"/>
    </sheetView>
  </sheetViews>
  <sheetFormatPr defaultRowHeight="14.75" x14ac:dyDescent="0.75"/>
  <cols>
    <col min="2" max="2" width="18.7265625" customWidth="1"/>
    <col min="3" max="3" width="36.1328125" customWidth="1"/>
    <col min="7" max="7" width="38.26953125" customWidth="1"/>
  </cols>
  <sheetData>
    <row r="1" spans="1:9" x14ac:dyDescent="0.75">
      <c r="A1" s="1" t="s">
        <v>57</v>
      </c>
      <c r="B1" s="1"/>
      <c r="C1" s="16" t="s">
        <v>314</v>
      </c>
      <c r="D1" s="16"/>
      <c r="E1" s="16"/>
      <c r="F1" s="16"/>
      <c r="G1" s="16"/>
    </row>
    <row r="3" spans="1:9" x14ac:dyDescent="0.75">
      <c r="A3" s="17" t="s">
        <v>102</v>
      </c>
      <c r="B3" s="17"/>
      <c r="C3" s="17"/>
      <c r="E3" s="18" t="s">
        <v>253</v>
      </c>
      <c r="F3" s="18"/>
      <c r="G3" s="18"/>
    </row>
    <row r="4" spans="1:9" x14ac:dyDescent="0.75">
      <c r="A4" s="17" t="s">
        <v>315</v>
      </c>
      <c r="B4" s="17"/>
      <c r="C4" s="17"/>
      <c r="E4" s="18" t="s">
        <v>316</v>
      </c>
      <c r="F4" s="18"/>
      <c r="G4" s="18"/>
    </row>
    <row r="5" spans="1:9" x14ac:dyDescent="0.75">
      <c r="A5" t="s">
        <v>63</v>
      </c>
      <c r="B5" t="s">
        <v>64</v>
      </c>
      <c r="C5" t="s">
        <v>65</v>
      </c>
      <c r="E5" t="s">
        <v>63</v>
      </c>
      <c r="F5" t="s">
        <v>64</v>
      </c>
      <c r="G5" t="s">
        <v>65</v>
      </c>
      <c r="I5" t="s">
        <v>5</v>
      </c>
    </row>
    <row r="6" spans="1:9" x14ac:dyDescent="0.75">
      <c r="A6" t="s">
        <v>317</v>
      </c>
      <c r="B6" t="s">
        <v>81</v>
      </c>
      <c r="C6" t="s">
        <v>318</v>
      </c>
      <c r="E6" t="s">
        <v>317</v>
      </c>
      <c r="F6" t="s">
        <v>81</v>
      </c>
      <c r="G6" t="s">
        <v>319</v>
      </c>
      <c r="I6" t="s">
        <v>81</v>
      </c>
    </row>
    <row r="7" spans="1:9" x14ac:dyDescent="0.75">
      <c r="A7" t="s">
        <v>320</v>
      </c>
      <c r="B7" t="s">
        <v>81</v>
      </c>
      <c r="C7" t="s">
        <v>321</v>
      </c>
      <c r="E7" t="s">
        <v>320</v>
      </c>
      <c r="F7" t="s">
        <v>81</v>
      </c>
      <c r="G7" t="s">
        <v>322</v>
      </c>
      <c r="I7" t="s">
        <v>81</v>
      </c>
    </row>
    <row r="8" spans="1:9" x14ac:dyDescent="0.75">
      <c r="A8">
        <v>1.1000000000000001</v>
      </c>
      <c r="B8" t="s">
        <v>81</v>
      </c>
      <c r="C8" t="s">
        <v>323</v>
      </c>
      <c r="E8">
        <v>1.1000000000000001</v>
      </c>
      <c r="F8" t="s">
        <v>81</v>
      </c>
      <c r="G8" t="s">
        <v>324</v>
      </c>
      <c r="I8" t="s">
        <v>81</v>
      </c>
    </row>
    <row r="9" spans="1:9" x14ac:dyDescent="0.75">
      <c r="A9">
        <v>1.2</v>
      </c>
      <c r="B9" t="s">
        <v>81</v>
      </c>
      <c r="C9" t="s">
        <v>325</v>
      </c>
      <c r="E9">
        <v>1.2</v>
      </c>
      <c r="F9" t="s">
        <v>81</v>
      </c>
      <c r="G9" t="s">
        <v>326</v>
      </c>
      <c r="I9" t="s">
        <v>81</v>
      </c>
    </row>
    <row r="10" spans="1:9" x14ac:dyDescent="0.75">
      <c r="A10">
        <v>1.3</v>
      </c>
      <c r="B10" t="s">
        <v>81</v>
      </c>
      <c r="C10" t="s">
        <v>327</v>
      </c>
      <c r="E10">
        <v>1.3</v>
      </c>
      <c r="F10" t="s">
        <v>81</v>
      </c>
      <c r="G10" t="s">
        <v>328</v>
      </c>
      <c r="I10" t="s">
        <v>81</v>
      </c>
    </row>
    <row r="11" spans="1:9" x14ac:dyDescent="0.75">
      <c r="A11">
        <v>1.4</v>
      </c>
      <c r="B11" t="s">
        <v>81</v>
      </c>
      <c r="C11" t="s">
        <v>329</v>
      </c>
      <c r="E11">
        <v>1.4</v>
      </c>
      <c r="F11" t="s">
        <v>81</v>
      </c>
      <c r="G11" t="s">
        <v>330</v>
      </c>
      <c r="I11" t="s">
        <v>81</v>
      </c>
    </row>
    <row r="12" spans="1:9" x14ac:dyDescent="0.75">
      <c r="A12">
        <v>1.5</v>
      </c>
      <c r="B12" t="s">
        <v>81</v>
      </c>
      <c r="C12" t="s">
        <v>331</v>
      </c>
      <c r="E12">
        <v>1.5</v>
      </c>
      <c r="F12" t="s">
        <v>81</v>
      </c>
      <c r="I12" t="s">
        <v>81</v>
      </c>
    </row>
    <row r="13" spans="1:9" x14ac:dyDescent="0.75">
      <c r="A13">
        <v>3.1</v>
      </c>
      <c r="B13" t="s">
        <v>73</v>
      </c>
      <c r="C13" t="s">
        <v>332</v>
      </c>
      <c r="E13">
        <v>3.1</v>
      </c>
      <c r="F13" t="s">
        <v>73</v>
      </c>
      <c r="G13" t="s">
        <v>333</v>
      </c>
      <c r="I13" t="s">
        <v>73</v>
      </c>
    </row>
    <row r="14" spans="1:9" x14ac:dyDescent="0.75">
      <c r="A14">
        <v>3.2</v>
      </c>
      <c r="B14" t="s">
        <v>81</v>
      </c>
      <c r="C14" t="s">
        <v>334</v>
      </c>
      <c r="E14">
        <v>3.2</v>
      </c>
      <c r="F14" t="s">
        <v>81</v>
      </c>
      <c r="G14" t="s">
        <v>335</v>
      </c>
      <c r="I14" t="s">
        <v>81</v>
      </c>
    </row>
    <row r="15" spans="1:9" x14ac:dyDescent="0.75">
      <c r="A15">
        <v>3.3</v>
      </c>
      <c r="B15" t="s">
        <v>79</v>
      </c>
      <c r="C15" t="s">
        <v>336</v>
      </c>
      <c r="E15">
        <v>3.3</v>
      </c>
      <c r="F15" t="s">
        <v>337</v>
      </c>
      <c r="G15" t="s">
        <v>338</v>
      </c>
      <c r="I15" t="s">
        <v>337</v>
      </c>
    </row>
    <row r="16" spans="1:9" x14ac:dyDescent="0.75">
      <c r="A16">
        <v>3.4</v>
      </c>
      <c r="B16" t="s">
        <v>73</v>
      </c>
      <c r="C16" t="s">
        <v>339</v>
      </c>
      <c r="E16">
        <v>3.4</v>
      </c>
      <c r="F16" t="s">
        <v>73</v>
      </c>
      <c r="G16" t="s">
        <v>340</v>
      </c>
      <c r="I16" t="s">
        <v>73</v>
      </c>
    </row>
    <row r="17" spans="1:9" x14ac:dyDescent="0.75">
      <c r="A17">
        <v>3.5</v>
      </c>
      <c r="B17" t="s">
        <v>81</v>
      </c>
      <c r="C17" t="s">
        <v>341</v>
      </c>
      <c r="E17">
        <v>3.5</v>
      </c>
      <c r="F17" t="s">
        <v>81</v>
      </c>
      <c r="I17" t="s">
        <v>81</v>
      </c>
    </row>
    <row r="18" spans="1:9" x14ac:dyDescent="0.75">
      <c r="A18">
        <v>5.0999999999999996</v>
      </c>
      <c r="B18" t="s">
        <v>81</v>
      </c>
      <c r="C18" t="s">
        <v>342</v>
      </c>
      <c r="E18">
        <v>5.0999999999999996</v>
      </c>
      <c r="F18" t="s">
        <v>81</v>
      </c>
      <c r="G18" t="s">
        <v>343</v>
      </c>
      <c r="I18" t="s">
        <v>81</v>
      </c>
    </row>
    <row r="19" spans="1:9" x14ac:dyDescent="0.75">
      <c r="A19">
        <v>5.2</v>
      </c>
      <c r="B19" t="s">
        <v>81</v>
      </c>
      <c r="C19" t="s">
        <v>344</v>
      </c>
      <c r="E19">
        <v>5.2</v>
      </c>
      <c r="F19" t="s">
        <v>81</v>
      </c>
      <c r="G19" t="s">
        <v>345</v>
      </c>
      <c r="I19" t="s">
        <v>81</v>
      </c>
    </row>
    <row r="20" spans="1:9" x14ac:dyDescent="0.75">
      <c r="A20">
        <v>5.3</v>
      </c>
      <c r="B20" t="s">
        <v>81</v>
      </c>
      <c r="E20">
        <v>5.3</v>
      </c>
      <c r="F20" t="s">
        <v>81</v>
      </c>
      <c r="G20" t="s">
        <v>346</v>
      </c>
      <c r="I20" t="s">
        <v>81</v>
      </c>
    </row>
    <row r="21" spans="1:9" x14ac:dyDescent="0.75">
      <c r="A21">
        <v>5.4</v>
      </c>
      <c r="B21" t="s">
        <v>81</v>
      </c>
      <c r="C21" t="s">
        <v>347</v>
      </c>
      <c r="E21">
        <v>5.4</v>
      </c>
      <c r="F21" t="s">
        <v>81</v>
      </c>
      <c r="G21" t="s">
        <v>348</v>
      </c>
      <c r="I21" t="s">
        <v>81</v>
      </c>
    </row>
    <row r="22" spans="1:9" x14ac:dyDescent="0.75">
      <c r="A22">
        <v>5.5</v>
      </c>
      <c r="B22" t="s">
        <v>81</v>
      </c>
      <c r="E22">
        <v>5.5</v>
      </c>
      <c r="F22" t="s">
        <v>81</v>
      </c>
      <c r="I22" t="s">
        <v>81</v>
      </c>
    </row>
    <row r="23" spans="1:9" x14ac:dyDescent="0.75">
      <c r="A23" t="s">
        <v>92</v>
      </c>
      <c r="E23" t="s">
        <v>92</v>
      </c>
      <c r="I23" t="s">
        <v>27</v>
      </c>
    </row>
    <row r="26" spans="1:9" x14ac:dyDescent="0.75">
      <c r="A26" s="15" t="s">
        <v>93</v>
      </c>
      <c r="B26" s="15"/>
      <c r="C26" s="15"/>
      <c r="D26" s="15"/>
      <c r="E26" s="15"/>
      <c r="F26" s="15"/>
    </row>
    <row r="27" spans="1:9" x14ac:dyDescent="0.75">
      <c r="A27" t="s">
        <v>94</v>
      </c>
    </row>
    <row r="28" spans="1:9" x14ac:dyDescent="0.75">
      <c r="A28" t="s">
        <v>95</v>
      </c>
    </row>
    <row r="29" spans="1:9" x14ac:dyDescent="0.75">
      <c r="A29" t="s">
        <v>96</v>
      </c>
    </row>
    <row r="30" spans="1:9" x14ac:dyDescent="0.75">
      <c r="A30" t="s">
        <v>349</v>
      </c>
      <c r="C30" s="6" t="s">
        <v>100</v>
      </c>
    </row>
    <row r="31" spans="1:9" x14ac:dyDescent="0.75">
      <c r="A31" t="s">
        <v>350</v>
      </c>
      <c r="C31" t="s">
        <v>98</v>
      </c>
    </row>
  </sheetData>
  <mergeCells count="6">
    <mergeCell ref="A26:F26"/>
    <mergeCell ref="C1:G1"/>
    <mergeCell ref="A3:C3"/>
    <mergeCell ref="E3:G3"/>
    <mergeCell ref="A4:C4"/>
    <mergeCell ref="E4:G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4D48A-9444-4EFC-9FC1-3A767B3ADEBE}">
  <dimension ref="A1:I29"/>
  <sheetViews>
    <sheetView workbookViewId="0">
      <selection activeCell="I24" sqref="I24"/>
    </sheetView>
  </sheetViews>
  <sheetFormatPr defaultRowHeight="14.75" x14ac:dyDescent="0.75"/>
  <cols>
    <col min="3" max="3" width="33.1328125" bestFit="1" customWidth="1"/>
    <col min="7" max="7" width="32.26953125" customWidth="1"/>
  </cols>
  <sheetData>
    <row r="1" spans="1:9" x14ac:dyDescent="0.75">
      <c r="A1" s="1" t="s">
        <v>57</v>
      </c>
      <c r="B1" s="1"/>
      <c r="C1" s="16" t="s">
        <v>314</v>
      </c>
      <c r="D1" s="16"/>
      <c r="E1" s="16"/>
      <c r="F1" s="16"/>
      <c r="G1" s="16"/>
    </row>
    <row r="3" spans="1:9" x14ac:dyDescent="0.75">
      <c r="A3" s="17" t="s">
        <v>59</v>
      </c>
      <c r="B3" s="17"/>
      <c r="C3" s="17"/>
      <c r="E3" s="18" t="s">
        <v>60</v>
      </c>
      <c r="F3" s="18"/>
      <c r="G3" s="18"/>
    </row>
    <row r="4" spans="1:9" x14ac:dyDescent="0.75">
      <c r="A4" s="17" t="s">
        <v>191</v>
      </c>
      <c r="B4" s="17"/>
      <c r="C4" s="17"/>
      <c r="E4" s="18" t="s">
        <v>209</v>
      </c>
      <c r="F4" s="18"/>
      <c r="G4" s="18"/>
    </row>
    <row r="5" spans="1:9" x14ac:dyDescent="0.75">
      <c r="A5" t="s">
        <v>63</v>
      </c>
      <c r="B5" t="s">
        <v>64</v>
      </c>
      <c r="C5" t="s">
        <v>65</v>
      </c>
      <c r="E5" t="s">
        <v>63</v>
      </c>
      <c r="F5" t="s">
        <v>64</v>
      </c>
      <c r="G5" t="s">
        <v>65</v>
      </c>
      <c r="I5" t="s">
        <v>351</v>
      </c>
    </row>
    <row r="6" spans="1:9" x14ac:dyDescent="0.75">
      <c r="A6" t="s">
        <v>317</v>
      </c>
      <c r="B6" t="s">
        <v>81</v>
      </c>
      <c r="C6" t="s">
        <v>352</v>
      </c>
      <c r="E6" t="s">
        <v>317</v>
      </c>
      <c r="F6" t="s">
        <v>81</v>
      </c>
      <c r="G6" t="s">
        <v>353</v>
      </c>
      <c r="I6" t="s">
        <v>81</v>
      </c>
    </row>
    <row r="7" spans="1:9" x14ac:dyDescent="0.75">
      <c r="A7" t="s">
        <v>320</v>
      </c>
      <c r="B7" t="s">
        <v>81</v>
      </c>
      <c r="C7" t="s">
        <v>354</v>
      </c>
      <c r="E7" t="s">
        <v>320</v>
      </c>
      <c r="F7" t="s">
        <v>81</v>
      </c>
      <c r="G7" t="s">
        <v>355</v>
      </c>
      <c r="I7" t="s">
        <v>81</v>
      </c>
    </row>
    <row r="8" spans="1:9" x14ac:dyDescent="0.75">
      <c r="A8">
        <v>1.1000000000000001</v>
      </c>
      <c r="B8" t="s">
        <v>81</v>
      </c>
      <c r="C8" t="s">
        <v>356</v>
      </c>
      <c r="E8">
        <v>1.1000000000000001</v>
      </c>
      <c r="F8" t="s">
        <v>81</v>
      </c>
      <c r="G8" t="s">
        <v>357</v>
      </c>
      <c r="I8" t="s">
        <v>81</v>
      </c>
    </row>
    <row r="9" spans="1:9" x14ac:dyDescent="0.75">
      <c r="A9">
        <v>1.2</v>
      </c>
      <c r="B9" t="s">
        <v>81</v>
      </c>
      <c r="C9" t="s">
        <v>358</v>
      </c>
      <c r="E9">
        <v>1.2</v>
      </c>
      <c r="F9" t="s">
        <v>81</v>
      </c>
      <c r="G9" t="s">
        <v>359</v>
      </c>
      <c r="I9" t="s">
        <v>81</v>
      </c>
    </row>
    <row r="10" spans="1:9" x14ac:dyDescent="0.75">
      <c r="A10">
        <v>1.3</v>
      </c>
      <c r="B10" t="s">
        <v>81</v>
      </c>
      <c r="C10" t="s">
        <v>360</v>
      </c>
      <c r="E10">
        <v>1.3</v>
      </c>
      <c r="F10" t="s">
        <v>81</v>
      </c>
      <c r="G10" t="s">
        <v>361</v>
      </c>
      <c r="I10" t="s">
        <v>81</v>
      </c>
    </row>
    <row r="11" spans="1:9" x14ac:dyDescent="0.75">
      <c r="A11">
        <v>1.4</v>
      </c>
      <c r="B11" t="s">
        <v>362</v>
      </c>
      <c r="C11" t="s">
        <v>363</v>
      </c>
      <c r="E11">
        <v>1.4</v>
      </c>
      <c r="F11" t="s">
        <v>71</v>
      </c>
      <c r="G11" t="s">
        <v>364</v>
      </c>
      <c r="I11" t="s">
        <v>71</v>
      </c>
    </row>
    <row r="12" spans="1:9" x14ac:dyDescent="0.75">
      <c r="A12">
        <v>1.5</v>
      </c>
      <c r="B12" t="s">
        <v>81</v>
      </c>
      <c r="C12" t="s">
        <v>365</v>
      </c>
      <c r="E12">
        <v>1.5</v>
      </c>
      <c r="F12" t="s">
        <v>81</v>
      </c>
      <c r="G12" t="s">
        <v>366</v>
      </c>
      <c r="I12" t="s">
        <v>81</v>
      </c>
    </row>
    <row r="13" spans="1:9" x14ac:dyDescent="0.75">
      <c r="A13">
        <v>3.1</v>
      </c>
      <c r="B13" t="s">
        <v>73</v>
      </c>
      <c r="C13" t="s">
        <v>367</v>
      </c>
      <c r="E13">
        <v>3.1</v>
      </c>
      <c r="F13" t="s">
        <v>73</v>
      </c>
      <c r="G13" t="s">
        <v>368</v>
      </c>
      <c r="I13" t="s">
        <v>73</v>
      </c>
    </row>
    <row r="14" spans="1:9" x14ac:dyDescent="0.75">
      <c r="A14">
        <v>3.2</v>
      </c>
      <c r="B14" t="s">
        <v>81</v>
      </c>
      <c r="C14" t="s">
        <v>369</v>
      </c>
      <c r="E14">
        <v>3.2</v>
      </c>
      <c r="F14" t="s">
        <v>81</v>
      </c>
      <c r="G14" t="s">
        <v>370</v>
      </c>
      <c r="I14" t="s">
        <v>81</v>
      </c>
    </row>
    <row r="15" spans="1:9" s="1" customFormat="1" x14ac:dyDescent="0.75">
      <c r="A15" s="1">
        <v>3.3</v>
      </c>
      <c r="B15" s="1" t="s">
        <v>362</v>
      </c>
      <c r="C15" s="1" t="s">
        <v>371</v>
      </c>
      <c r="E15" s="1">
        <v>3.3</v>
      </c>
      <c r="F15" s="1" t="s">
        <v>73</v>
      </c>
      <c r="G15" s="1" t="s">
        <v>372</v>
      </c>
      <c r="I15" s="1" t="s">
        <v>73</v>
      </c>
    </row>
    <row r="16" spans="1:9" x14ac:dyDescent="0.75">
      <c r="A16">
        <v>3.4</v>
      </c>
      <c r="B16" t="s">
        <v>81</v>
      </c>
      <c r="C16" t="s">
        <v>373</v>
      </c>
      <c r="E16">
        <v>3.4</v>
      </c>
      <c r="F16" t="s">
        <v>81</v>
      </c>
      <c r="G16" t="s">
        <v>374</v>
      </c>
      <c r="I16" t="s">
        <v>81</v>
      </c>
    </row>
    <row r="17" spans="1:9" x14ac:dyDescent="0.75">
      <c r="A17">
        <v>3.5</v>
      </c>
      <c r="B17" t="s">
        <v>81</v>
      </c>
      <c r="C17" t="s">
        <v>375</v>
      </c>
      <c r="E17">
        <v>3.5</v>
      </c>
      <c r="F17" t="s">
        <v>81</v>
      </c>
      <c r="G17" t="s">
        <v>376</v>
      </c>
      <c r="I17" t="s">
        <v>81</v>
      </c>
    </row>
    <row r="18" spans="1:9" x14ac:dyDescent="0.75">
      <c r="A18">
        <v>5.0999999999999996</v>
      </c>
      <c r="B18" t="s">
        <v>73</v>
      </c>
      <c r="C18" t="s">
        <v>377</v>
      </c>
      <c r="E18">
        <v>5.0999999999999996</v>
      </c>
      <c r="F18" t="s">
        <v>73</v>
      </c>
      <c r="G18" t="s">
        <v>378</v>
      </c>
      <c r="I18" t="s">
        <v>73</v>
      </c>
    </row>
    <row r="19" spans="1:9" x14ac:dyDescent="0.75">
      <c r="A19">
        <v>5.2</v>
      </c>
      <c r="B19" t="s">
        <v>81</v>
      </c>
      <c r="C19" t="s">
        <v>379</v>
      </c>
      <c r="E19">
        <v>5.2</v>
      </c>
      <c r="F19" t="s">
        <v>81</v>
      </c>
      <c r="G19" t="s">
        <v>380</v>
      </c>
      <c r="I19" t="s">
        <v>81</v>
      </c>
    </row>
    <row r="20" spans="1:9" x14ac:dyDescent="0.75">
      <c r="A20">
        <v>5.3</v>
      </c>
      <c r="B20" t="s">
        <v>81</v>
      </c>
      <c r="E20">
        <v>5.3</v>
      </c>
      <c r="F20" t="s">
        <v>81</v>
      </c>
      <c r="G20" t="s">
        <v>381</v>
      </c>
      <c r="I20" t="s">
        <v>81</v>
      </c>
    </row>
    <row r="21" spans="1:9" x14ac:dyDescent="0.75">
      <c r="A21">
        <v>5.4</v>
      </c>
      <c r="B21" t="s">
        <v>81</v>
      </c>
      <c r="C21" t="s">
        <v>382</v>
      </c>
      <c r="E21">
        <v>5.4</v>
      </c>
      <c r="F21" t="s">
        <v>81</v>
      </c>
      <c r="G21" t="s">
        <v>383</v>
      </c>
      <c r="I21" t="s">
        <v>81</v>
      </c>
    </row>
    <row r="22" spans="1:9" x14ac:dyDescent="0.75">
      <c r="A22">
        <v>5.5</v>
      </c>
      <c r="B22" t="s">
        <v>81</v>
      </c>
      <c r="C22" t="s">
        <v>384</v>
      </c>
      <c r="E22">
        <v>5.5</v>
      </c>
      <c r="F22" t="s">
        <v>81</v>
      </c>
      <c r="G22" t="s">
        <v>384</v>
      </c>
      <c r="I22" t="s">
        <v>81</v>
      </c>
    </row>
    <row r="23" spans="1:9" x14ac:dyDescent="0.75">
      <c r="A23" t="s">
        <v>92</v>
      </c>
      <c r="E23" t="s">
        <v>92</v>
      </c>
      <c r="I23" t="s">
        <v>19</v>
      </c>
    </row>
    <row r="26" spans="1:9" x14ac:dyDescent="0.75">
      <c r="A26" s="15" t="s">
        <v>93</v>
      </c>
      <c r="B26" s="15"/>
      <c r="C26" s="15"/>
      <c r="D26" s="15"/>
      <c r="E26" s="15"/>
      <c r="F26" s="15"/>
    </row>
    <row r="27" spans="1:9" x14ac:dyDescent="0.75">
      <c r="A27" t="s">
        <v>94</v>
      </c>
      <c r="C27" t="s">
        <v>385</v>
      </c>
    </row>
    <row r="28" spans="1:9" x14ac:dyDescent="0.75">
      <c r="A28" t="s">
        <v>95</v>
      </c>
    </row>
    <row r="29" spans="1:9" x14ac:dyDescent="0.75">
      <c r="A29" t="s">
        <v>96</v>
      </c>
    </row>
  </sheetData>
  <mergeCells count="6">
    <mergeCell ref="A26:F26"/>
    <mergeCell ref="C1:G1"/>
    <mergeCell ref="A3:C3"/>
    <mergeCell ref="E3:G3"/>
    <mergeCell ref="A4:C4"/>
    <mergeCell ref="E4:G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52ACD-A932-447C-992A-20D358A6491E}">
  <dimension ref="A1:I29"/>
  <sheetViews>
    <sheetView topLeftCell="H1" workbookViewId="0">
      <selection activeCell="I23" sqref="I23"/>
    </sheetView>
  </sheetViews>
  <sheetFormatPr defaultRowHeight="14.75" x14ac:dyDescent="0.75"/>
  <cols>
    <col min="3" max="3" width="36.1328125" customWidth="1"/>
    <col min="4" max="4" width="45.54296875" customWidth="1"/>
    <col min="7" max="7" width="38.26953125" customWidth="1"/>
  </cols>
  <sheetData>
    <row r="1" spans="1:9" x14ac:dyDescent="0.75">
      <c r="A1" s="1" t="s">
        <v>57</v>
      </c>
      <c r="B1" s="1"/>
      <c r="C1" s="16" t="s">
        <v>386</v>
      </c>
      <c r="D1" s="16"/>
      <c r="E1" s="16"/>
      <c r="F1" s="16"/>
      <c r="G1" s="16"/>
    </row>
    <row r="3" spans="1:9" x14ac:dyDescent="0.75">
      <c r="A3" s="17" t="s">
        <v>102</v>
      </c>
      <c r="B3" s="17"/>
      <c r="C3" s="17"/>
      <c r="E3" s="18" t="s">
        <v>103</v>
      </c>
      <c r="F3" s="18"/>
      <c r="G3" s="18"/>
    </row>
    <row r="4" spans="1:9" x14ac:dyDescent="0.75">
      <c r="A4" s="17" t="s">
        <v>106</v>
      </c>
      <c r="B4" s="17"/>
      <c r="C4" s="17"/>
      <c r="E4" s="18" t="s">
        <v>387</v>
      </c>
      <c r="F4" s="18"/>
      <c r="G4" s="18"/>
    </row>
    <row r="5" spans="1:9" x14ac:dyDescent="0.75">
      <c r="A5" t="s">
        <v>63</v>
      </c>
      <c r="B5" t="s">
        <v>64</v>
      </c>
      <c r="C5" t="s">
        <v>65</v>
      </c>
      <c r="E5" t="s">
        <v>63</v>
      </c>
      <c r="F5" t="s">
        <v>64</v>
      </c>
      <c r="G5" t="s">
        <v>65</v>
      </c>
      <c r="I5" t="s">
        <v>5</v>
      </c>
    </row>
    <row r="6" spans="1:9" x14ac:dyDescent="0.75">
      <c r="A6" t="s">
        <v>317</v>
      </c>
      <c r="B6" t="s">
        <v>81</v>
      </c>
      <c r="C6" t="s">
        <v>318</v>
      </c>
      <c r="E6" t="s">
        <v>317</v>
      </c>
      <c r="F6" t="s">
        <v>81</v>
      </c>
      <c r="G6" t="s">
        <v>388</v>
      </c>
      <c r="I6" t="s">
        <v>81</v>
      </c>
    </row>
    <row r="7" spans="1:9" x14ac:dyDescent="0.75">
      <c r="A7" t="s">
        <v>320</v>
      </c>
      <c r="B7" t="s">
        <v>81</v>
      </c>
      <c r="C7" t="s">
        <v>389</v>
      </c>
      <c r="E7" t="s">
        <v>320</v>
      </c>
      <c r="F7" t="s">
        <v>81</v>
      </c>
      <c r="G7" t="s">
        <v>390</v>
      </c>
      <c r="I7" t="s">
        <v>81</v>
      </c>
    </row>
    <row r="8" spans="1:9" x14ac:dyDescent="0.75">
      <c r="A8">
        <v>1.1000000000000001</v>
      </c>
      <c r="B8" t="s">
        <v>81</v>
      </c>
      <c r="C8" t="s">
        <v>391</v>
      </c>
      <c r="E8">
        <v>1.1000000000000001</v>
      </c>
      <c r="F8" t="s">
        <v>81</v>
      </c>
      <c r="G8" t="s">
        <v>392</v>
      </c>
      <c r="I8" t="s">
        <v>81</v>
      </c>
    </row>
    <row r="9" spans="1:9" x14ac:dyDescent="0.75">
      <c r="A9">
        <v>1.2</v>
      </c>
      <c r="B9" t="s">
        <v>81</v>
      </c>
      <c r="C9" t="s">
        <v>393</v>
      </c>
      <c r="E9">
        <v>1.2</v>
      </c>
      <c r="F9" t="s">
        <v>81</v>
      </c>
      <c r="I9" t="s">
        <v>81</v>
      </c>
    </row>
    <row r="10" spans="1:9" x14ac:dyDescent="0.75">
      <c r="A10">
        <v>1.3</v>
      </c>
      <c r="B10" t="s">
        <v>139</v>
      </c>
      <c r="C10" t="s">
        <v>394</v>
      </c>
      <c r="E10">
        <v>1.3</v>
      </c>
      <c r="F10" t="s">
        <v>81</v>
      </c>
      <c r="G10" t="s">
        <v>395</v>
      </c>
      <c r="I10" t="s">
        <v>81</v>
      </c>
    </row>
    <row r="11" spans="1:9" x14ac:dyDescent="0.75">
      <c r="A11">
        <v>1.4</v>
      </c>
      <c r="B11" t="s">
        <v>139</v>
      </c>
      <c r="C11" t="s">
        <v>396</v>
      </c>
      <c r="E11">
        <v>1.4</v>
      </c>
      <c r="F11" t="s">
        <v>81</v>
      </c>
      <c r="I11" t="s">
        <v>81</v>
      </c>
    </row>
    <row r="12" spans="1:9" x14ac:dyDescent="0.75">
      <c r="A12">
        <v>1.5</v>
      </c>
      <c r="B12" t="s">
        <v>139</v>
      </c>
      <c r="C12" t="s">
        <v>397</v>
      </c>
      <c r="E12">
        <v>1.5</v>
      </c>
      <c r="F12" t="s">
        <v>81</v>
      </c>
      <c r="I12" t="s">
        <v>81</v>
      </c>
    </row>
    <row r="13" spans="1:9" x14ac:dyDescent="0.75">
      <c r="A13">
        <v>3.1</v>
      </c>
      <c r="B13" t="s">
        <v>139</v>
      </c>
      <c r="C13" t="s">
        <v>398</v>
      </c>
      <c r="E13">
        <v>3.1</v>
      </c>
      <c r="F13" t="s">
        <v>81</v>
      </c>
      <c r="G13" t="s">
        <v>399</v>
      </c>
      <c r="I13" t="s">
        <v>81</v>
      </c>
    </row>
    <row r="14" spans="1:9" x14ac:dyDescent="0.75">
      <c r="A14">
        <v>3.2</v>
      </c>
      <c r="B14" t="s">
        <v>139</v>
      </c>
      <c r="C14" t="s">
        <v>400</v>
      </c>
      <c r="E14">
        <v>3.2</v>
      </c>
      <c r="F14" t="s">
        <v>81</v>
      </c>
      <c r="G14" t="s">
        <v>247</v>
      </c>
      <c r="I14" t="s">
        <v>81</v>
      </c>
    </row>
    <row r="15" spans="1:9" x14ac:dyDescent="0.75">
      <c r="A15">
        <v>3.3</v>
      </c>
      <c r="B15" t="s">
        <v>71</v>
      </c>
      <c r="C15" t="s">
        <v>401</v>
      </c>
      <c r="E15">
        <v>3.3</v>
      </c>
      <c r="F15" t="s">
        <v>71</v>
      </c>
      <c r="G15" t="s">
        <v>402</v>
      </c>
      <c r="I15" t="s">
        <v>71</v>
      </c>
    </row>
    <row r="16" spans="1:9" x14ac:dyDescent="0.75">
      <c r="A16">
        <v>3.4</v>
      </c>
      <c r="B16" t="s">
        <v>73</v>
      </c>
      <c r="C16" t="s">
        <v>403</v>
      </c>
      <c r="E16">
        <v>3.4</v>
      </c>
      <c r="F16" t="s">
        <v>73</v>
      </c>
      <c r="G16" t="s">
        <v>135</v>
      </c>
      <c r="I16" t="s">
        <v>73</v>
      </c>
    </row>
    <row r="17" spans="1:9" x14ac:dyDescent="0.75">
      <c r="A17">
        <v>3.5</v>
      </c>
      <c r="B17" t="s">
        <v>139</v>
      </c>
      <c r="C17" t="s">
        <v>404</v>
      </c>
      <c r="E17">
        <v>3.5</v>
      </c>
      <c r="F17" t="s">
        <v>81</v>
      </c>
      <c r="I17" t="s">
        <v>81</v>
      </c>
    </row>
    <row r="18" spans="1:9" x14ac:dyDescent="0.75">
      <c r="A18">
        <v>5.0999999999999996</v>
      </c>
      <c r="B18" t="s">
        <v>139</v>
      </c>
      <c r="C18" t="s">
        <v>405</v>
      </c>
      <c r="E18">
        <v>5.0999999999999996</v>
      </c>
      <c r="F18" t="s">
        <v>81</v>
      </c>
      <c r="G18" t="s">
        <v>406</v>
      </c>
      <c r="I18" t="s">
        <v>81</v>
      </c>
    </row>
    <row r="19" spans="1:9" x14ac:dyDescent="0.75">
      <c r="A19">
        <v>5.2</v>
      </c>
      <c r="B19" t="s">
        <v>139</v>
      </c>
      <c r="C19" t="s">
        <v>407</v>
      </c>
      <c r="E19">
        <v>5.2</v>
      </c>
      <c r="F19" t="s">
        <v>81</v>
      </c>
      <c r="G19" t="s">
        <v>408</v>
      </c>
      <c r="I19" t="s">
        <v>81</v>
      </c>
    </row>
    <row r="20" spans="1:9" x14ac:dyDescent="0.75">
      <c r="A20">
        <v>5.3</v>
      </c>
      <c r="B20" t="s">
        <v>139</v>
      </c>
      <c r="C20" t="s">
        <v>409</v>
      </c>
      <c r="E20">
        <v>5.3</v>
      </c>
      <c r="F20" t="s">
        <v>81</v>
      </c>
      <c r="I20" t="s">
        <v>81</v>
      </c>
    </row>
    <row r="21" spans="1:9" x14ac:dyDescent="0.75">
      <c r="A21">
        <v>5.4</v>
      </c>
      <c r="B21" t="s">
        <v>139</v>
      </c>
      <c r="C21" t="s">
        <v>410</v>
      </c>
      <c r="E21">
        <v>5.4</v>
      </c>
      <c r="F21" t="s">
        <v>81</v>
      </c>
      <c r="I21" t="s">
        <v>81</v>
      </c>
    </row>
    <row r="22" spans="1:9" x14ac:dyDescent="0.75">
      <c r="A22">
        <v>5.5</v>
      </c>
      <c r="B22" t="s">
        <v>139</v>
      </c>
      <c r="C22" t="s">
        <v>411</v>
      </c>
      <c r="E22">
        <v>5.5</v>
      </c>
      <c r="F22" t="s">
        <v>81</v>
      </c>
      <c r="I22" t="s">
        <v>81</v>
      </c>
    </row>
    <row r="23" spans="1:9" x14ac:dyDescent="0.75">
      <c r="A23" t="s">
        <v>92</v>
      </c>
      <c r="E23" t="s">
        <v>92</v>
      </c>
      <c r="I23" t="s">
        <v>412</v>
      </c>
    </row>
    <row r="26" spans="1:9" x14ac:dyDescent="0.75">
      <c r="A26" s="15" t="s">
        <v>93</v>
      </c>
      <c r="B26" s="15"/>
      <c r="C26" s="15"/>
      <c r="D26" s="15"/>
      <c r="E26" s="15"/>
      <c r="F26" s="15"/>
    </row>
    <row r="27" spans="1:9" x14ac:dyDescent="0.75">
      <c r="A27" t="s">
        <v>94</v>
      </c>
    </row>
    <row r="28" spans="1:9" x14ac:dyDescent="0.75">
      <c r="A28" t="s">
        <v>95</v>
      </c>
    </row>
    <row r="29" spans="1:9" x14ac:dyDescent="0.75">
      <c r="A29" t="s">
        <v>96</v>
      </c>
      <c r="C29" t="s">
        <v>413</v>
      </c>
    </row>
  </sheetData>
  <mergeCells count="6">
    <mergeCell ref="A26:F26"/>
    <mergeCell ref="C1:G1"/>
    <mergeCell ref="A3:C3"/>
    <mergeCell ref="E3:G3"/>
    <mergeCell ref="A4:C4"/>
    <mergeCell ref="E4:G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C6F2F-005C-46C6-B5A4-A314E462CD75}">
  <dimension ref="A1:N28"/>
  <sheetViews>
    <sheetView zoomScale="55" zoomScaleNormal="55" workbookViewId="0">
      <selection activeCell="J23" sqref="J23"/>
    </sheetView>
  </sheetViews>
  <sheetFormatPr defaultRowHeight="14.75" x14ac:dyDescent="0.75"/>
  <cols>
    <col min="3" max="3" width="36.1328125" customWidth="1"/>
    <col min="7" max="7" width="38.40625" customWidth="1"/>
    <col min="8" max="8" width="4.58984375" customWidth="1"/>
  </cols>
  <sheetData>
    <row r="1" spans="1:14" x14ac:dyDescent="0.75">
      <c r="A1" s="1" t="s">
        <v>57</v>
      </c>
      <c r="B1" s="1"/>
      <c r="C1" s="16" t="s">
        <v>414</v>
      </c>
      <c r="D1" s="16"/>
      <c r="E1" s="16"/>
      <c r="F1" s="16"/>
      <c r="G1" s="16"/>
    </row>
    <row r="2" spans="1:14" x14ac:dyDescent="0.75">
      <c r="N2" t="s">
        <v>415</v>
      </c>
    </row>
    <row r="3" spans="1:14" x14ac:dyDescent="0.75">
      <c r="A3" s="17" t="s">
        <v>416</v>
      </c>
      <c r="B3" s="17"/>
      <c r="C3" s="17"/>
      <c r="E3" s="18" t="s">
        <v>253</v>
      </c>
      <c r="F3" s="18"/>
      <c r="G3" s="18"/>
      <c r="N3" s="10" t="s">
        <v>417</v>
      </c>
    </row>
    <row r="4" spans="1:14" x14ac:dyDescent="0.75">
      <c r="A4" s="17" t="s">
        <v>106</v>
      </c>
      <c r="B4" s="17"/>
      <c r="C4" s="17"/>
      <c r="E4" s="18" t="s">
        <v>418</v>
      </c>
      <c r="F4" s="18"/>
      <c r="G4" s="18"/>
      <c r="J4" t="s">
        <v>5</v>
      </c>
      <c r="N4" t="s">
        <v>419</v>
      </c>
    </row>
    <row r="5" spans="1:14" x14ac:dyDescent="0.75">
      <c r="A5" t="s">
        <v>63</v>
      </c>
      <c r="B5" t="s">
        <v>64</v>
      </c>
      <c r="C5" t="s">
        <v>65</v>
      </c>
      <c r="E5" t="s">
        <v>63</v>
      </c>
      <c r="F5" t="s">
        <v>64</v>
      </c>
      <c r="G5" t="s">
        <v>65</v>
      </c>
    </row>
    <row r="6" spans="1:14" x14ac:dyDescent="0.75">
      <c r="A6" t="s">
        <v>317</v>
      </c>
      <c r="B6" t="s">
        <v>81</v>
      </c>
      <c r="C6" t="s">
        <v>420</v>
      </c>
      <c r="E6" t="s">
        <v>317</v>
      </c>
      <c r="F6" t="s">
        <v>81</v>
      </c>
      <c r="G6" t="s">
        <v>421</v>
      </c>
      <c r="J6" t="s">
        <v>81</v>
      </c>
    </row>
    <row r="7" spans="1:14" x14ac:dyDescent="0.75">
      <c r="A7" t="s">
        <v>320</v>
      </c>
      <c r="B7" t="s">
        <v>81</v>
      </c>
      <c r="C7" t="s">
        <v>422</v>
      </c>
      <c r="E7" t="s">
        <v>320</v>
      </c>
      <c r="F7" t="s">
        <v>81</v>
      </c>
      <c r="G7" t="s">
        <v>423</v>
      </c>
      <c r="J7" t="s">
        <v>81</v>
      </c>
    </row>
    <row r="8" spans="1:14" x14ac:dyDescent="0.75">
      <c r="A8">
        <v>1.1000000000000001</v>
      </c>
      <c r="B8" t="s">
        <v>81</v>
      </c>
      <c r="C8" t="s">
        <v>422</v>
      </c>
      <c r="E8">
        <v>1.1000000000000001</v>
      </c>
      <c r="F8" t="s">
        <v>81</v>
      </c>
      <c r="G8" t="s">
        <v>424</v>
      </c>
      <c r="J8" t="s">
        <v>81</v>
      </c>
    </row>
    <row r="9" spans="1:14" x14ac:dyDescent="0.75">
      <c r="A9">
        <v>1.2</v>
      </c>
      <c r="B9" t="s">
        <v>81</v>
      </c>
      <c r="C9" t="s">
        <v>425</v>
      </c>
      <c r="E9">
        <v>1.2</v>
      </c>
      <c r="F9" t="s">
        <v>81</v>
      </c>
      <c r="G9" t="s">
        <v>426</v>
      </c>
      <c r="J9" t="s">
        <v>81</v>
      </c>
    </row>
    <row r="10" spans="1:14" x14ac:dyDescent="0.75">
      <c r="A10">
        <v>1.3</v>
      </c>
      <c r="B10" t="s">
        <v>81</v>
      </c>
      <c r="C10" t="s">
        <v>427</v>
      </c>
      <c r="E10">
        <v>1.3</v>
      </c>
      <c r="F10" t="s">
        <v>81</v>
      </c>
      <c r="G10" t="s">
        <v>428</v>
      </c>
      <c r="J10" t="s">
        <v>81</v>
      </c>
    </row>
    <row r="11" spans="1:14" x14ac:dyDescent="0.75">
      <c r="A11">
        <v>1.4</v>
      </c>
      <c r="B11" t="s">
        <v>81</v>
      </c>
      <c r="C11" t="s">
        <v>429</v>
      </c>
      <c r="E11">
        <v>1.4</v>
      </c>
      <c r="F11" t="s">
        <v>81</v>
      </c>
      <c r="G11" t="s">
        <v>430</v>
      </c>
      <c r="J11" t="s">
        <v>81</v>
      </c>
    </row>
    <row r="12" spans="1:14" x14ac:dyDescent="0.75">
      <c r="A12">
        <v>1.5</v>
      </c>
      <c r="B12" t="s">
        <v>81</v>
      </c>
      <c r="C12" t="s">
        <v>422</v>
      </c>
      <c r="E12">
        <v>1.5</v>
      </c>
      <c r="F12" t="s">
        <v>81</v>
      </c>
      <c r="J12" t="s">
        <v>81</v>
      </c>
    </row>
    <row r="13" spans="1:14" x14ac:dyDescent="0.75">
      <c r="A13">
        <v>4.0999999999999996</v>
      </c>
      <c r="B13" t="s">
        <v>81</v>
      </c>
      <c r="C13" t="s">
        <v>431</v>
      </c>
      <c r="E13">
        <v>4.0999999999999996</v>
      </c>
      <c r="F13" t="s">
        <v>81</v>
      </c>
      <c r="G13" t="s">
        <v>432</v>
      </c>
      <c r="J13" t="s">
        <v>81</v>
      </c>
    </row>
    <row r="14" spans="1:14" x14ac:dyDescent="0.75">
      <c r="A14">
        <v>4.2</v>
      </c>
      <c r="B14" t="s">
        <v>73</v>
      </c>
      <c r="C14" t="s">
        <v>433</v>
      </c>
      <c r="E14">
        <v>4.2</v>
      </c>
      <c r="F14" t="s">
        <v>73</v>
      </c>
      <c r="G14" t="s">
        <v>434</v>
      </c>
      <c r="J14" t="s">
        <v>73</v>
      </c>
    </row>
    <row r="15" spans="1:14" x14ac:dyDescent="0.75">
      <c r="A15">
        <v>4.3</v>
      </c>
      <c r="B15" t="s">
        <v>81</v>
      </c>
      <c r="C15" t="s">
        <v>247</v>
      </c>
      <c r="E15">
        <v>4.3</v>
      </c>
      <c r="F15" t="s">
        <v>81</v>
      </c>
      <c r="G15" t="s">
        <v>435</v>
      </c>
      <c r="J15" t="s">
        <v>81</v>
      </c>
    </row>
    <row r="16" spans="1:14" x14ac:dyDescent="0.75">
      <c r="A16">
        <v>4.4000000000000004</v>
      </c>
      <c r="B16" t="s">
        <v>73</v>
      </c>
      <c r="C16" t="s">
        <v>436</v>
      </c>
      <c r="E16">
        <v>4.4000000000000004</v>
      </c>
      <c r="F16" t="s">
        <v>73</v>
      </c>
      <c r="G16" t="s">
        <v>437</v>
      </c>
      <c r="J16" t="s">
        <v>73</v>
      </c>
    </row>
    <row r="17" spans="1:10" x14ac:dyDescent="0.75">
      <c r="A17">
        <v>4.5</v>
      </c>
      <c r="B17" t="s">
        <v>81</v>
      </c>
      <c r="E17">
        <v>4.5</v>
      </c>
      <c r="F17" t="s">
        <v>81</v>
      </c>
      <c r="J17" t="s">
        <v>81</v>
      </c>
    </row>
    <row r="18" spans="1:10" x14ac:dyDescent="0.75">
      <c r="A18">
        <v>5.0999999999999996</v>
      </c>
      <c r="B18" t="s">
        <v>81</v>
      </c>
      <c r="C18" t="s">
        <v>438</v>
      </c>
      <c r="E18">
        <v>5.0999999999999996</v>
      </c>
      <c r="F18" t="s">
        <v>81</v>
      </c>
      <c r="G18" s="12" t="s">
        <v>439</v>
      </c>
      <c r="J18" t="s">
        <v>81</v>
      </c>
    </row>
    <row r="19" spans="1:10" ht="15.75" x14ac:dyDescent="0.75">
      <c r="A19">
        <v>5.2</v>
      </c>
      <c r="B19" t="s">
        <v>81</v>
      </c>
      <c r="C19" t="s">
        <v>422</v>
      </c>
      <c r="E19">
        <v>5.2</v>
      </c>
      <c r="F19" t="s">
        <v>81</v>
      </c>
      <c r="G19" s="11"/>
      <c r="J19" t="s">
        <v>81</v>
      </c>
    </row>
    <row r="20" spans="1:10" x14ac:dyDescent="0.75">
      <c r="A20">
        <v>5.3</v>
      </c>
      <c r="B20" t="s">
        <v>81</v>
      </c>
      <c r="C20" t="s">
        <v>440</v>
      </c>
      <c r="E20">
        <v>5.3</v>
      </c>
      <c r="F20" t="s">
        <v>81</v>
      </c>
      <c r="G20" s="12" t="s">
        <v>441</v>
      </c>
      <c r="J20" t="s">
        <v>81</v>
      </c>
    </row>
    <row r="21" spans="1:10" x14ac:dyDescent="0.75">
      <c r="A21">
        <v>5.4</v>
      </c>
      <c r="B21" t="s">
        <v>81</v>
      </c>
      <c r="E21">
        <v>5.4</v>
      </c>
      <c r="F21" t="s">
        <v>81</v>
      </c>
      <c r="G21" s="12" t="s">
        <v>442</v>
      </c>
      <c r="J21" t="s">
        <v>81</v>
      </c>
    </row>
    <row r="22" spans="1:10" x14ac:dyDescent="0.75">
      <c r="A22">
        <v>5.5</v>
      </c>
      <c r="B22" t="s">
        <v>81</v>
      </c>
      <c r="E22">
        <v>5.5</v>
      </c>
      <c r="F22" t="s">
        <v>81</v>
      </c>
      <c r="G22" s="12"/>
      <c r="J22" t="s">
        <v>81</v>
      </c>
    </row>
    <row r="23" spans="1:10" x14ac:dyDescent="0.75">
      <c r="A23" t="s">
        <v>92</v>
      </c>
      <c r="E23" t="s">
        <v>92</v>
      </c>
      <c r="J23" t="s">
        <v>444</v>
      </c>
    </row>
    <row r="25" spans="1:10" x14ac:dyDescent="0.75">
      <c r="A25" s="15" t="s">
        <v>93</v>
      </c>
      <c r="B25" s="15"/>
      <c r="C25" s="15"/>
      <c r="D25" s="15"/>
      <c r="E25" s="15"/>
      <c r="F25" s="15"/>
    </row>
    <row r="26" spans="1:10" x14ac:dyDescent="0.75">
      <c r="A26" t="s">
        <v>94</v>
      </c>
      <c r="C26" t="s">
        <v>443</v>
      </c>
    </row>
    <row r="27" spans="1:10" x14ac:dyDescent="0.75">
      <c r="A27" t="s">
        <v>95</v>
      </c>
    </row>
    <row r="28" spans="1:10" x14ac:dyDescent="0.75">
      <c r="A28" t="s">
        <v>96</v>
      </c>
    </row>
  </sheetData>
  <mergeCells count="6">
    <mergeCell ref="A25:F25"/>
    <mergeCell ref="C1:G1"/>
    <mergeCell ref="A3:C3"/>
    <mergeCell ref="E3:G3"/>
    <mergeCell ref="A4:C4"/>
    <mergeCell ref="E4:G4"/>
  </mergeCells>
  <hyperlinks>
    <hyperlink ref="N3" r:id="rId1" xr:uid="{272443B9-DC48-4FCC-B8BD-9D8B263CAEC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24C82-B703-4722-B4EE-A21A044629E9}">
  <dimension ref="A1:G24"/>
  <sheetViews>
    <sheetView workbookViewId="0">
      <selection activeCell="K18" sqref="K18"/>
    </sheetView>
  </sheetViews>
  <sheetFormatPr defaultRowHeight="14.75" x14ac:dyDescent="0.75"/>
  <cols>
    <col min="2" max="2" width="15.7265625" customWidth="1"/>
    <col min="3" max="3" width="36.1328125" customWidth="1"/>
    <col min="7" max="7" width="38.26953125" customWidth="1"/>
  </cols>
  <sheetData>
    <row r="1" spans="1:7" x14ac:dyDescent="0.75">
      <c r="A1" s="1" t="s">
        <v>57</v>
      </c>
      <c r="B1" s="1"/>
      <c r="C1" s="16" t="s">
        <v>58</v>
      </c>
      <c r="D1" s="16"/>
      <c r="E1" s="16"/>
      <c r="F1" s="16"/>
      <c r="G1" s="16"/>
    </row>
    <row r="3" spans="1:7" x14ac:dyDescent="0.75">
      <c r="A3" s="17" t="s">
        <v>59</v>
      </c>
      <c r="B3" s="17"/>
      <c r="C3" s="17"/>
      <c r="E3" s="18" t="s">
        <v>60</v>
      </c>
      <c r="F3" s="18"/>
      <c r="G3" s="18"/>
    </row>
    <row r="4" spans="1:7" x14ac:dyDescent="0.75">
      <c r="A4" s="17" t="s">
        <v>61</v>
      </c>
      <c r="B4" s="17"/>
      <c r="C4" s="17"/>
      <c r="E4" s="18" t="s">
        <v>62</v>
      </c>
      <c r="F4" s="18"/>
      <c r="G4" s="18"/>
    </row>
    <row r="5" spans="1:7" x14ac:dyDescent="0.75">
      <c r="A5" t="s">
        <v>63</v>
      </c>
      <c r="B5" t="s">
        <v>64</v>
      </c>
      <c r="C5" t="s">
        <v>65</v>
      </c>
      <c r="E5" t="s">
        <v>63</v>
      </c>
      <c r="F5" t="s">
        <v>64</v>
      </c>
      <c r="G5" t="s">
        <v>65</v>
      </c>
    </row>
    <row r="6" spans="1:7" x14ac:dyDescent="0.75">
      <c r="A6">
        <v>1</v>
      </c>
      <c r="B6" t="s">
        <v>66</v>
      </c>
      <c r="C6" t="s">
        <v>67</v>
      </c>
      <c r="E6">
        <v>1</v>
      </c>
      <c r="F6" t="s">
        <v>66</v>
      </c>
      <c r="G6" t="s">
        <v>68</v>
      </c>
    </row>
    <row r="7" spans="1:7" x14ac:dyDescent="0.75">
      <c r="A7">
        <v>2</v>
      </c>
      <c r="B7" t="s">
        <v>66</v>
      </c>
      <c r="C7" t="s">
        <v>69</v>
      </c>
      <c r="E7">
        <v>2</v>
      </c>
      <c r="F7" t="s">
        <v>66</v>
      </c>
      <c r="G7" t="s">
        <v>70</v>
      </c>
    </row>
    <row r="8" spans="1:7" x14ac:dyDescent="0.75">
      <c r="A8">
        <v>3</v>
      </c>
      <c r="B8" t="s">
        <v>66</v>
      </c>
      <c r="C8" t="s">
        <v>69</v>
      </c>
      <c r="E8">
        <v>3</v>
      </c>
      <c r="F8" t="s">
        <v>71</v>
      </c>
      <c r="G8" t="s">
        <v>72</v>
      </c>
    </row>
    <row r="9" spans="1:7" x14ac:dyDescent="0.75">
      <c r="A9">
        <v>4</v>
      </c>
      <c r="B9" t="s">
        <v>73</v>
      </c>
      <c r="C9" t="s">
        <v>74</v>
      </c>
      <c r="E9">
        <v>4</v>
      </c>
      <c r="F9" t="s">
        <v>73</v>
      </c>
      <c r="G9" t="s">
        <v>75</v>
      </c>
    </row>
    <row r="10" spans="1:7" x14ac:dyDescent="0.75">
      <c r="A10">
        <v>5</v>
      </c>
      <c r="B10" t="s">
        <v>73</v>
      </c>
      <c r="C10" t="s">
        <v>76</v>
      </c>
      <c r="E10">
        <v>5</v>
      </c>
      <c r="F10" t="s">
        <v>73</v>
      </c>
      <c r="G10" t="s">
        <v>77</v>
      </c>
    </row>
    <row r="11" spans="1:7" x14ac:dyDescent="0.75">
      <c r="A11">
        <v>6</v>
      </c>
      <c r="B11" t="s">
        <v>71</v>
      </c>
      <c r="C11" t="s">
        <v>78</v>
      </c>
      <c r="E11">
        <v>6</v>
      </c>
      <c r="F11" t="s">
        <v>79</v>
      </c>
      <c r="G11" t="s">
        <v>80</v>
      </c>
    </row>
    <row r="12" spans="1:7" x14ac:dyDescent="0.75">
      <c r="A12">
        <v>7</v>
      </c>
      <c r="B12" t="s">
        <v>81</v>
      </c>
      <c r="C12" t="s">
        <v>82</v>
      </c>
      <c r="E12">
        <v>7</v>
      </c>
      <c r="F12" t="s">
        <v>81</v>
      </c>
      <c r="G12" t="s">
        <v>83</v>
      </c>
    </row>
    <row r="13" spans="1:7" x14ac:dyDescent="0.75">
      <c r="A13">
        <v>8</v>
      </c>
      <c r="B13" t="s">
        <v>81</v>
      </c>
      <c r="C13" t="s">
        <v>84</v>
      </c>
      <c r="E13">
        <v>8</v>
      </c>
      <c r="F13" t="s">
        <v>81</v>
      </c>
      <c r="G13" t="s">
        <v>85</v>
      </c>
    </row>
    <row r="14" spans="1:7" x14ac:dyDescent="0.75">
      <c r="A14">
        <v>9</v>
      </c>
      <c r="B14" t="s">
        <v>81</v>
      </c>
      <c r="C14" t="s">
        <v>86</v>
      </c>
      <c r="E14">
        <v>9</v>
      </c>
      <c r="F14" t="s">
        <v>81</v>
      </c>
      <c r="G14" t="s">
        <v>87</v>
      </c>
    </row>
    <row r="15" spans="1:7" x14ac:dyDescent="0.75">
      <c r="A15">
        <v>10</v>
      </c>
      <c r="B15" t="s">
        <v>81</v>
      </c>
      <c r="C15" t="s">
        <v>88</v>
      </c>
      <c r="E15">
        <v>10</v>
      </c>
      <c r="F15" t="s">
        <v>81</v>
      </c>
      <c r="G15" t="s">
        <v>89</v>
      </c>
    </row>
    <row r="16" spans="1:7" x14ac:dyDescent="0.75">
      <c r="A16">
        <v>11</v>
      </c>
      <c r="B16" t="s">
        <v>81</v>
      </c>
      <c r="C16" t="s">
        <v>90</v>
      </c>
      <c r="E16">
        <v>11</v>
      </c>
      <c r="F16" t="s">
        <v>81</v>
      </c>
      <c r="G16" t="s">
        <v>91</v>
      </c>
    </row>
    <row r="17" spans="1:6" x14ac:dyDescent="0.75">
      <c r="A17" t="s">
        <v>92</v>
      </c>
      <c r="B17" t="s">
        <v>31</v>
      </c>
      <c r="E17" t="s">
        <v>92</v>
      </c>
      <c r="F17" t="s">
        <v>31</v>
      </c>
    </row>
    <row r="19" spans="1:6" x14ac:dyDescent="0.75">
      <c r="A19" s="15" t="s">
        <v>93</v>
      </c>
      <c r="B19" s="15"/>
      <c r="C19" s="15"/>
      <c r="D19" s="15"/>
      <c r="E19" s="15"/>
      <c r="F19" s="15"/>
    </row>
    <row r="20" spans="1:6" x14ac:dyDescent="0.75">
      <c r="A20" t="s">
        <v>94</v>
      </c>
    </row>
    <row r="21" spans="1:6" x14ac:dyDescent="0.75">
      <c r="A21" t="s">
        <v>95</v>
      </c>
    </row>
    <row r="22" spans="1:6" x14ac:dyDescent="0.75">
      <c r="A22" t="s">
        <v>96</v>
      </c>
    </row>
    <row r="23" spans="1:6" x14ac:dyDescent="0.75">
      <c r="A23" t="s">
        <v>97</v>
      </c>
      <c r="C23" t="s">
        <v>98</v>
      </c>
    </row>
    <row r="24" spans="1:6" x14ac:dyDescent="0.75">
      <c r="A24" t="s">
        <v>99</v>
      </c>
      <c r="C24" t="s">
        <v>100</v>
      </c>
    </row>
  </sheetData>
  <mergeCells count="6">
    <mergeCell ref="A19:F19"/>
    <mergeCell ref="C1:G1"/>
    <mergeCell ref="A3:C3"/>
    <mergeCell ref="E3:G3"/>
    <mergeCell ref="A4:C4"/>
    <mergeCell ref="E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1F5FE-7995-45A8-B2A7-3926A3723AB8}">
  <dimension ref="A1:I22"/>
  <sheetViews>
    <sheetView topLeftCell="C2" workbookViewId="0">
      <selection activeCell="C38" sqref="C38"/>
    </sheetView>
  </sheetViews>
  <sheetFormatPr defaultRowHeight="14.75" x14ac:dyDescent="0.75"/>
  <cols>
    <col min="3" max="3" width="36.1328125" customWidth="1"/>
    <col min="4" max="4" width="35" customWidth="1"/>
    <col min="7" max="7" width="38.26953125" customWidth="1"/>
  </cols>
  <sheetData>
    <row r="1" spans="1:9" x14ac:dyDescent="0.75">
      <c r="A1" s="1" t="s">
        <v>57</v>
      </c>
      <c r="B1" s="1"/>
      <c r="C1" s="16" t="s">
        <v>101</v>
      </c>
      <c r="D1" s="16"/>
      <c r="E1" s="16"/>
      <c r="F1" s="16"/>
      <c r="G1" s="16"/>
    </row>
    <row r="3" spans="1:9" x14ac:dyDescent="0.75">
      <c r="A3" s="17" t="s">
        <v>102</v>
      </c>
      <c r="B3" s="17"/>
      <c r="C3" s="17"/>
      <c r="E3" s="18" t="s">
        <v>103</v>
      </c>
      <c r="F3" s="18"/>
      <c r="G3" s="18"/>
      <c r="I3" t="s">
        <v>104</v>
      </c>
    </row>
    <row r="4" spans="1:9" x14ac:dyDescent="0.75">
      <c r="A4" s="17" t="s">
        <v>105</v>
      </c>
      <c r="B4" s="17"/>
      <c r="C4" s="17"/>
      <c r="E4" s="18" t="s">
        <v>106</v>
      </c>
      <c r="F4" s="18"/>
      <c r="G4" s="18"/>
    </row>
    <row r="5" spans="1:9" x14ac:dyDescent="0.75">
      <c r="A5" t="s">
        <v>63</v>
      </c>
      <c r="B5" t="s">
        <v>64</v>
      </c>
      <c r="C5" t="s">
        <v>65</v>
      </c>
      <c r="E5" t="s">
        <v>63</v>
      </c>
      <c r="F5" t="s">
        <v>64</v>
      </c>
      <c r="G5" t="s">
        <v>65</v>
      </c>
    </row>
    <row r="6" spans="1:9" x14ac:dyDescent="0.75">
      <c r="A6">
        <v>1</v>
      </c>
      <c r="B6" t="s">
        <v>66</v>
      </c>
      <c r="C6" t="s">
        <v>107</v>
      </c>
      <c r="E6">
        <v>1</v>
      </c>
      <c r="F6" t="s">
        <v>73</v>
      </c>
      <c r="G6" t="s">
        <v>108</v>
      </c>
      <c r="I6" t="s">
        <v>66</v>
      </c>
    </row>
    <row r="7" spans="1:9" x14ac:dyDescent="0.75">
      <c r="A7">
        <v>2</v>
      </c>
      <c r="B7" t="s">
        <v>66</v>
      </c>
      <c r="C7" t="s">
        <v>109</v>
      </c>
      <c r="E7">
        <v>2</v>
      </c>
      <c r="F7" t="s">
        <v>73</v>
      </c>
      <c r="G7" t="s">
        <v>110</v>
      </c>
      <c r="I7" t="s">
        <v>66</v>
      </c>
    </row>
    <row r="8" spans="1:9" x14ac:dyDescent="0.75">
      <c r="A8">
        <v>3</v>
      </c>
      <c r="B8" t="s">
        <v>66</v>
      </c>
      <c r="C8" t="s">
        <v>111</v>
      </c>
      <c r="E8">
        <v>3</v>
      </c>
      <c r="F8" t="s">
        <v>81</v>
      </c>
      <c r="G8" t="s">
        <v>112</v>
      </c>
      <c r="I8" t="s">
        <v>66</v>
      </c>
    </row>
    <row r="9" spans="1:9" x14ac:dyDescent="0.75">
      <c r="A9">
        <v>4</v>
      </c>
      <c r="B9" t="s">
        <v>73</v>
      </c>
      <c r="C9" t="s">
        <v>113</v>
      </c>
      <c r="E9">
        <v>4</v>
      </c>
      <c r="F9" t="s">
        <v>73</v>
      </c>
      <c r="G9" t="s">
        <v>114</v>
      </c>
      <c r="I9" t="s">
        <v>73</v>
      </c>
    </row>
    <row r="10" spans="1:9" x14ac:dyDescent="0.75">
      <c r="A10">
        <v>5</v>
      </c>
      <c r="B10" t="s">
        <v>73</v>
      </c>
      <c r="C10" t="s">
        <v>115</v>
      </c>
      <c r="E10">
        <v>5</v>
      </c>
      <c r="F10" t="s">
        <v>66</v>
      </c>
      <c r="G10" t="s">
        <v>116</v>
      </c>
      <c r="I10" t="s">
        <v>66</v>
      </c>
    </row>
    <row r="11" spans="1:9" x14ac:dyDescent="0.75">
      <c r="A11">
        <v>6</v>
      </c>
      <c r="B11" t="s">
        <v>79</v>
      </c>
      <c r="C11" s="7" t="s">
        <v>117</v>
      </c>
      <c r="E11">
        <v>6</v>
      </c>
      <c r="F11" t="s">
        <v>81</v>
      </c>
      <c r="I11" t="s">
        <v>73</v>
      </c>
    </row>
    <row r="12" spans="1:9" x14ac:dyDescent="0.75">
      <c r="A12">
        <v>7</v>
      </c>
      <c r="B12" t="s">
        <v>81</v>
      </c>
      <c r="C12" t="s">
        <v>118</v>
      </c>
      <c r="E12">
        <v>7</v>
      </c>
      <c r="F12" t="s">
        <v>81</v>
      </c>
      <c r="G12" t="s">
        <v>112</v>
      </c>
      <c r="I12" t="s">
        <v>81</v>
      </c>
    </row>
    <row r="13" spans="1:9" x14ac:dyDescent="0.75">
      <c r="A13">
        <v>8</v>
      </c>
      <c r="B13" t="s">
        <v>81</v>
      </c>
      <c r="C13" t="s">
        <v>119</v>
      </c>
      <c r="E13">
        <v>8</v>
      </c>
      <c r="F13" t="s">
        <v>81</v>
      </c>
      <c r="G13" t="s">
        <v>120</v>
      </c>
      <c r="I13" t="s">
        <v>81</v>
      </c>
    </row>
    <row r="14" spans="1:9" x14ac:dyDescent="0.75">
      <c r="A14">
        <v>9</v>
      </c>
      <c r="B14" t="s">
        <v>73</v>
      </c>
      <c r="C14" t="s">
        <v>121</v>
      </c>
      <c r="E14">
        <v>9</v>
      </c>
      <c r="F14" t="s">
        <v>73</v>
      </c>
      <c r="G14" t="s">
        <v>122</v>
      </c>
      <c r="I14" t="s">
        <v>73</v>
      </c>
    </row>
    <row r="15" spans="1:9" x14ac:dyDescent="0.75">
      <c r="A15">
        <v>10</v>
      </c>
      <c r="B15" t="s">
        <v>73</v>
      </c>
      <c r="C15" t="s">
        <v>123</v>
      </c>
      <c r="E15">
        <v>10</v>
      </c>
      <c r="F15" t="s">
        <v>71</v>
      </c>
      <c r="G15" t="s">
        <v>124</v>
      </c>
      <c r="I15" t="s">
        <v>73</v>
      </c>
    </row>
    <row r="16" spans="1:9" x14ac:dyDescent="0.75">
      <c r="A16">
        <v>11</v>
      </c>
      <c r="B16" t="s">
        <v>81</v>
      </c>
      <c r="C16" t="s">
        <v>125</v>
      </c>
      <c r="E16">
        <v>11</v>
      </c>
      <c r="F16" t="s">
        <v>81</v>
      </c>
      <c r="I16" t="s">
        <v>81</v>
      </c>
    </row>
    <row r="17" spans="1:9" x14ac:dyDescent="0.75">
      <c r="A17" t="s">
        <v>92</v>
      </c>
      <c r="E17" t="s">
        <v>92</v>
      </c>
      <c r="I17" t="s">
        <v>36</v>
      </c>
    </row>
    <row r="19" spans="1:9" x14ac:dyDescent="0.75">
      <c r="A19" s="15" t="s">
        <v>93</v>
      </c>
      <c r="B19" s="15"/>
      <c r="C19" s="15"/>
      <c r="D19" s="15"/>
      <c r="E19" s="15"/>
      <c r="F19" s="15"/>
    </row>
    <row r="20" spans="1:9" x14ac:dyDescent="0.75">
      <c r="A20" t="s">
        <v>94</v>
      </c>
      <c r="C20" t="s">
        <v>126</v>
      </c>
    </row>
    <row r="21" spans="1:9" x14ac:dyDescent="0.75">
      <c r="A21" t="s">
        <v>95</v>
      </c>
      <c r="C21" t="s">
        <v>127</v>
      </c>
    </row>
    <row r="22" spans="1:9" x14ac:dyDescent="0.75">
      <c r="A22" t="s">
        <v>96</v>
      </c>
      <c r="C22" t="s">
        <v>128</v>
      </c>
    </row>
  </sheetData>
  <mergeCells count="6">
    <mergeCell ref="A19:F19"/>
    <mergeCell ref="C1:G1"/>
    <mergeCell ref="A3:C3"/>
    <mergeCell ref="E3:G3"/>
    <mergeCell ref="A4:C4"/>
    <mergeCell ref="E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13387-1D35-451C-B50B-89D680328C1A}">
  <dimension ref="A1:I23"/>
  <sheetViews>
    <sheetView workbookViewId="0">
      <selection activeCell="H17" sqref="H17"/>
    </sheetView>
  </sheetViews>
  <sheetFormatPr defaultRowHeight="14.75" x14ac:dyDescent="0.75"/>
  <cols>
    <col min="3" max="3" width="36.1328125" customWidth="1"/>
    <col min="4" max="4" width="4.40625" customWidth="1"/>
    <col min="7" max="7" width="38.26953125" customWidth="1"/>
  </cols>
  <sheetData>
    <row r="1" spans="1:9" x14ac:dyDescent="0.75">
      <c r="A1" s="1" t="s">
        <v>57</v>
      </c>
      <c r="B1" s="1"/>
      <c r="C1" s="16" t="s">
        <v>101</v>
      </c>
      <c r="D1" s="16"/>
      <c r="E1" s="16"/>
      <c r="F1" s="16"/>
      <c r="G1" s="16"/>
    </row>
    <row r="3" spans="1:9" x14ac:dyDescent="0.75">
      <c r="A3" s="17" t="s">
        <v>102</v>
      </c>
      <c r="B3" s="17"/>
      <c r="C3" s="17"/>
      <c r="E3" s="18" t="s">
        <v>103</v>
      </c>
      <c r="F3" s="18"/>
      <c r="G3" s="18"/>
      <c r="H3" t="s">
        <v>5</v>
      </c>
    </row>
    <row r="4" spans="1:9" x14ac:dyDescent="0.75">
      <c r="A4" s="17" t="s">
        <v>105</v>
      </c>
      <c r="B4" s="17"/>
      <c r="C4" s="17"/>
      <c r="E4" s="18" t="s">
        <v>106</v>
      </c>
      <c r="F4" s="18"/>
      <c r="G4" s="18"/>
    </row>
    <row r="5" spans="1:9" x14ac:dyDescent="0.75">
      <c r="A5" t="s">
        <v>63</v>
      </c>
      <c r="B5" t="s">
        <v>64</v>
      </c>
      <c r="C5" t="s">
        <v>65</v>
      </c>
      <c r="E5" t="s">
        <v>63</v>
      </c>
      <c r="F5" t="s">
        <v>64</v>
      </c>
      <c r="G5" t="s">
        <v>65</v>
      </c>
    </row>
    <row r="6" spans="1:9" x14ac:dyDescent="0.75">
      <c r="A6">
        <v>1</v>
      </c>
      <c r="B6" t="s">
        <v>66</v>
      </c>
      <c r="C6" t="s">
        <v>107</v>
      </c>
      <c r="E6">
        <v>1</v>
      </c>
      <c r="F6" t="s">
        <v>73</v>
      </c>
      <c r="G6" t="s">
        <v>129</v>
      </c>
      <c r="H6" t="s">
        <v>66</v>
      </c>
    </row>
    <row r="7" spans="1:9" x14ac:dyDescent="0.75">
      <c r="A7">
        <v>2</v>
      </c>
      <c r="B7" t="s">
        <v>66</v>
      </c>
      <c r="C7" t="s">
        <v>130</v>
      </c>
      <c r="E7">
        <v>2</v>
      </c>
      <c r="F7" t="s">
        <v>66</v>
      </c>
      <c r="G7" t="s">
        <v>131</v>
      </c>
      <c r="H7" t="s">
        <v>66</v>
      </c>
    </row>
    <row r="8" spans="1:9" x14ac:dyDescent="0.75">
      <c r="A8">
        <v>3</v>
      </c>
      <c r="B8" t="s">
        <v>71</v>
      </c>
      <c r="C8" t="s">
        <v>132</v>
      </c>
      <c r="E8">
        <v>3</v>
      </c>
      <c r="F8" t="s">
        <v>81</v>
      </c>
      <c r="H8" t="s">
        <v>66</v>
      </c>
    </row>
    <row r="9" spans="1:9" x14ac:dyDescent="0.75">
      <c r="A9">
        <v>4</v>
      </c>
      <c r="B9" t="s">
        <v>73</v>
      </c>
      <c r="C9" t="s">
        <v>133</v>
      </c>
      <c r="E9">
        <v>4</v>
      </c>
      <c r="F9" t="s">
        <v>66</v>
      </c>
      <c r="G9" t="s">
        <v>124</v>
      </c>
      <c r="H9" t="s">
        <v>73</v>
      </c>
    </row>
    <row r="10" spans="1:9" x14ac:dyDescent="0.75">
      <c r="A10">
        <v>5</v>
      </c>
      <c r="B10" t="s">
        <v>73</v>
      </c>
      <c r="C10" t="s">
        <v>134</v>
      </c>
      <c r="E10">
        <v>5</v>
      </c>
      <c r="F10" t="s">
        <v>66</v>
      </c>
      <c r="G10" t="s">
        <v>135</v>
      </c>
      <c r="H10" t="s">
        <v>66</v>
      </c>
    </row>
    <row r="11" spans="1:9" x14ac:dyDescent="0.75">
      <c r="A11">
        <v>6</v>
      </c>
      <c r="B11" t="s">
        <v>71</v>
      </c>
      <c r="C11" t="s">
        <v>136</v>
      </c>
      <c r="E11">
        <v>6</v>
      </c>
      <c r="F11" t="s">
        <v>81</v>
      </c>
      <c r="H11" t="s">
        <v>81</v>
      </c>
    </row>
    <row r="12" spans="1:9" x14ac:dyDescent="0.75">
      <c r="A12">
        <v>7</v>
      </c>
      <c r="B12" t="s">
        <v>81</v>
      </c>
      <c r="C12" t="s">
        <v>137</v>
      </c>
      <c r="E12">
        <v>7</v>
      </c>
      <c r="F12" t="s">
        <v>81</v>
      </c>
      <c r="G12" t="s">
        <v>138</v>
      </c>
      <c r="H12" t="s">
        <v>81</v>
      </c>
    </row>
    <row r="13" spans="1:9" x14ac:dyDescent="0.75">
      <c r="A13">
        <v>8</v>
      </c>
      <c r="B13" t="s">
        <v>139</v>
      </c>
      <c r="C13" t="s">
        <v>140</v>
      </c>
      <c r="E13">
        <v>8</v>
      </c>
      <c r="F13" t="s">
        <v>71</v>
      </c>
      <c r="G13" t="s">
        <v>141</v>
      </c>
      <c r="H13" t="s">
        <v>73</v>
      </c>
      <c r="I13" t="s">
        <v>142</v>
      </c>
    </row>
    <row r="14" spans="1:9" x14ac:dyDescent="0.75">
      <c r="A14">
        <v>9</v>
      </c>
      <c r="B14" t="s">
        <v>81</v>
      </c>
      <c r="C14" t="s">
        <v>143</v>
      </c>
      <c r="E14">
        <v>9</v>
      </c>
      <c r="F14" t="s">
        <v>81</v>
      </c>
      <c r="G14" t="s">
        <v>144</v>
      </c>
      <c r="H14" t="s">
        <v>81</v>
      </c>
    </row>
    <row r="15" spans="1:9" x14ac:dyDescent="0.75">
      <c r="A15">
        <v>10</v>
      </c>
      <c r="B15" t="s">
        <v>66</v>
      </c>
      <c r="C15" t="s">
        <v>143</v>
      </c>
      <c r="E15">
        <v>10</v>
      </c>
      <c r="F15" t="s">
        <v>66</v>
      </c>
      <c r="G15" t="s">
        <v>145</v>
      </c>
      <c r="H15" t="s">
        <v>66</v>
      </c>
    </row>
    <row r="16" spans="1:9" x14ac:dyDescent="0.75">
      <c r="A16">
        <v>11</v>
      </c>
      <c r="B16" t="s">
        <v>81</v>
      </c>
      <c r="C16" t="s">
        <v>146</v>
      </c>
      <c r="E16">
        <v>11</v>
      </c>
      <c r="F16" t="s">
        <v>81</v>
      </c>
      <c r="H16" t="s">
        <v>81</v>
      </c>
    </row>
    <row r="17" spans="1:8" x14ac:dyDescent="0.75">
      <c r="A17" t="s">
        <v>92</v>
      </c>
      <c r="E17" t="s">
        <v>92</v>
      </c>
      <c r="H17" t="s">
        <v>49</v>
      </c>
    </row>
    <row r="20" spans="1:8" x14ac:dyDescent="0.75">
      <c r="A20" s="15" t="s">
        <v>93</v>
      </c>
      <c r="B20" s="15"/>
      <c r="C20" s="15"/>
      <c r="D20" s="15"/>
      <c r="E20" s="15"/>
      <c r="F20" s="15"/>
    </row>
    <row r="21" spans="1:8" x14ac:dyDescent="0.75">
      <c r="A21" t="s">
        <v>94</v>
      </c>
      <c r="C21" t="s">
        <v>147</v>
      </c>
    </row>
    <row r="22" spans="1:8" x14ac:dyDescent="0.75">
      <c r="A22" t="s">
        <v>95</v>
      </c>
      <c r="C22" t="s">
        <v>148</v>
      </c>
    </row>
    <row r="23" spans="1:8" x14ac:dyDescent="0.75">
      <c r="A23" t="s">
        <v>96</v>
      </c>
      <c r="C23" s="6" t="s">
        <v>148</v>
      </c>
    </row>
  </sheetData>
  <mergeCells count="6">
    <mergeCell ref="A20:F20"/>
    <mergeCell ref="C1:G1"/>
    <mergeCell ref="A3:C3"/>
    <mergeCell ref="E3:G3"/>
    <mergeCell ref="A4:C4"/>
    <mergeCell ref="E4:G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01CC2-CCE1-4D2C-9A30-AE89924C2139}">
  <dimension ref="A1:H20"/>
  <sheetViews>
    <sheetView topLeftCell="B1" workbookViewId="0">
      <selection activeCell="H15" sqref="H15"/>
    </sheetView>
  </sheetViews>
  <sheetFormatPr defaultRowHeight="14.75" x14ac:dyDescent="0.75"/>
  <cols>
    <col min="3" max="3" width="36.1328125" customWidth="1"/>
    <col min="4" max="4" width="3.40625" customWidth="1"/>
    <col min="7" max="7" width="38.26953125" customWidth="1"/>
  </cols>
  <sheetData>
    <row r="1" spans="1:8" x14ac:dyDescent="0.75">
      <c r="A1" s="1" t="s">
        <v>57</v>
      </c>
      <c r="B1" s="1"/>
      <c r="C1" s="16" t="s">
        <v>149</v>
      </c>
      <c r="D1" s="16"/>
      <c r="E1" s="16"/>
      <c r="F1" s="16"/>
      <c r="G1" s="16"/>
    </row>
    <row r="3" spans="1:8" x14ac:dyDescent="0.75">
      <c r="A3" s="17" t="s">
        <v>102</v>
      </c>
      <c r="B3" s="17"/>
      <c r="C3" s="17"/>
      <c r="E3" s="18" t="s">
        <v>103</v>
      </c>
      <c r="F3" s="18"/>
      <c r="G3" s="18"/>
    </row>
    <row r="4" spans="1:8" x14ac:dyDescent="0.75">
      <c r="A4" s="17" t="s">
        <v>150</v>
      </c>
      <c r="B4" s="17"/>
      <c r="C4" s="17"/>
      <c r="E4" s="18" t="s">
        <v>151</v>
      </c>
      <c r="F4" s="18"/>
      <c r="G4" s="18"/>
      <c r="H4" t="s">
        <v>5</v>
      </c>
    </row>
    <row r="5" spans="1:8" x14ac:dyDescent="0.75">
      <c r="A5" t="s">
        <v>63</v>
      </c>
      <c r="B5" t="s">
        <v>64</v>
      </c>
      <c r="C5" t="s">
        <v>65</v>
      </c>
      <c r="E5" t="s">
        <v>63</v>
      </c>
      <c r="F5" t="s">
        <v>64</v>
      </c>
      <c r="G5" t="s">
        <v>65</v>
      </c>
    </row>
    <row r="6" spans="1:8" x14ac:dyDescent="0.75">
      <c r="A6">
        <v>1</v>
      </c>
      <c r="B6" t="s">
        <v>81</v>
      </c>
      <c r="C6" t="s">
        <v>152</v>
      </c>
      <c r="E6">
        <v>1</v>
      </c>
      <c r="F6" t="s">
        <v>81</v>
      </c>
      <c r="G6" t="s">
        <v>153</v>
      </c>
      <c r="H6" t="s">
        <v>81</v>
      </c>
    </row>
    <row r="7" spans="1:8" x14ac:dyDescent="0.75">
      <c r="A7">
        <v>2</v>
      </c>
      <c r="B7" t="s">
        <v>81</v>
      </c>
      <c r="C7" t="s">
        <v>154</v>
      </c>
      <c r="E7">
        <v>2</v>
      </c>
      <c r="F7" t="s">
        <v>81</v>
      </c>
      <c r="G7" t="s">
        <v>155</v>
      </c>
      <c r="H7" t="s">
        <v>81</v>
      </c>
    </row>
    <row r="8" spans="1:8" x14ac:dyDescent="0.75">
      <c r="A8">
        <v>3</v>
      </c>
      <c r="B8" t="s">
        <v>81</v>
      </c>
      <c r="C8" t="s">
        <v>156</v>
      </c>
      <c r="E8">
        <v>3</v>
      </c>
      <c r="F8" t="s">
        <v>81</v>
      </c>
      <c r="G8" t="s">
        <v>157</v>
      </c>
      <c r="H8" t="s">
        <v>81</v>
      </c>
    </row>
    <row r="9" spans="1:8" x14ac:dyDescent="0.75">
      <c r="A9">
        <v>4</v>
      </c>
      <c r="B9" t="s">
        <v>81</v>
      </c>
      <c r="C9" t="s">
        <v>158</v>
      </c>
      <c r="E9">
        <v>4</v>
      </c>
      <c r="F9" t="s">
        <v>81</v>
      </c>
      <c r="G9" t="s">
        <v>159</v>
      </c>
      <c r="H9" t="s">
        <v>81</v>
      </c>
    </row>
    <row r="10" spans="1:8" x14ac:dyDescent="0.75">
      <c r="A10">
        <v>5</v>
      </c>
      <c r="B10" t="s">
        <v>81</v>
      </c>
      <c r="C10" t="s">
        <v>160</v>
      </c>
      <c r="E10">
        <v>5</v>
      </c>
      <c r="F10" t="s">
        <v>81</v>
      </c>
      <c r="G10" t="s">
        <v>161</v>
      </c>
      <c r="H10" t="s">
        <v>81</v>
      </c>
    </row>
    <row r="11" spans="1:8" x14ac:dyDescent="0.75">
      <c r="A11">
        <v>6</v>
      </c>
      <c r="B11" t="s">
        <v>81</v>
      </c>
      <c r="C11" t="s">
        <v>162</v>
      </c>
      <c r="E11">
        <v>6</v>
      </c>
      <c r="F11" t="s">
        <v>81</v>
      </c>
      <c r="G11" t="s">
        <v>163</v>
      </c>
      <c r="H11" t="s">
        <v>81</v>
      </c>
    </row>
    <row r="12" spans="1:8" x14ac:dyDescent="0.75">
      <c r="A12">
        <v>7</v>
      </c>
      <c r="B12" t="s">
        <v>81</v>
      </c>
      <c r="C12" t="s">
        <v>164</v>
      </c>
      <c r="E12">
        <v>7</v>
      </c>
      <c r="F12" t="s">
        <v>81</v>
      </c>
      <c r="G12" t="s">
        <v>165</v>
      </c>
      <c r="H12" t="s">
        <v>81</v>
      </c>
    </row>
    <row r="13" spans="1:8" x14ac:dyDescent="0.75">
      <c r="A13">
        <v>8</v>
      </c>
      <c r="B13" t="s">
        <v>81</v>
      </c>
      <c r="C13" s="7" t="s">
        <v>166</v>
      </c>
      <c r="E13">
        <v>8</v>
      </c>
      <c r="F13" t="s">
        <v>81</v>
      </c>
      <c r="G13" t="s">
        <v>167</v>
      </c>
      <c r="H13" t="s">
        <v>81</v>
      </c>
    </row>
    <row r="14" spans="1:8" x14ac:dyDescent="0.75">
      <c r="A14">
        <v>9</v>
      </c>
      <c r="B14" t="s">
        <v>81</v>
      </c>
      <c r="C14" t="s">
        <v>168</v>
      </c>
      <c r="E14">
        <v>9</v>
      </c>
      <c r="F14" t="s">
        <v>81</v>
      </c>
      <c r="H14" t="s">
        <v>81</v>
      </c>
    </row>
    <row r="15" spans="1:8" x14ac:dyDescent="0.75">
      <c r="A15" t="s">
        <v>92</v>
      </c>
      <c r="B15">
        <v>9</v>
      </c>
      <c r="E15" t="s">
        <v>92</v>
      </c>
      <c r="H15" t="s">
        <v>56</v>
      </c>
    </row>
    <row r="17" spans="1:6" x14ac:dyDescent="0.75">
      <c r="A17" s="15" t="s">
        <v>93</v>
      </c>
      <c r="B17" s="15"/>
      <c r="C17" s="15"/>
      <c r="D17" s="15"/>
      <c r="E17" s="15"/>
      <c r="F17" s="15"/>
    </row>
    <row r="18" spans="1:6" x14ac:dyDescent="0.75">
      <c r="A18" t="s">
        <v>94</v>
      </c>
      <c r="C18" t="s">
        <v>169</v>
      </c>
    </row>
    <row r="19" spans="1:6" x14ac:dyDescent="0.75">
      <c r="A19" t="s">
        <v>95</v>
      </c>
    </row>
    <row r="20" spans="1:6" x14ac:dyDescent="0.75">
      <c r="A20" t="s">
        <v>96</v>
      </c>
    </row>
  </sheetData>
  <mergeCells count="6">
    <mergeCell ref="A17:F17"/>
    <mergeCell ref="C1:G1"/>
    <mergeCell ref="A3:C3"/>
    <mergeCell ref="E3:G3"/>
    <mergeCell ref="A4:C4"/>
    <mergeCell ref="E4:G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80ED1-ACF3-4D42-981E-1FF0796C1ABB}">
  <dimension ref="A1:H20"/>
  <sheetViews>
    <sheetView workbookViewId="0">
      <selection activeCell="C19" sqref="C19"/>
    </sheetView>
  </sheetViews>
  <sheetFormatPr defaultRowHeight="14.75" x14ac:dyDescent="0.75"/>
  <cols>
    <col min="3" max="3" width="44.7265625" customWidth="1"/>
    <col min="4" max="4" width="3.1328125" customWidth="1"/>
    <col min="7" max="7" width="38.26953125" customWidth="1"/>
  </cols>
  <sheetData>
    <row r="1" spans="1:8" x14ac:dyDescent="0.75">
      <c r="A1" s="1" t="s">
        <v>57</v>
      </c>
      <c r="B1" s="1"/>
      <c r="C1" s="16" t="s">
        <v>149</v>
      </c>
      <c r="D1" s="16"/>
      <c r="E1" s="16"/>
      <c r="F1" s="16"/>
      <c r="G1" s="16"/>
    </row>
    <row r="3" spans="1:8" x14ac:dyDescent="0.75">
      <c r="A3" s="17" t="s">
        <v>102</v>
      </c>
      <c r="B3" s="17"/>
      <c r="C3" s="17"/>
      <c r="E3" s="18" t="s">
        <v>103</v>
      </c>
      <c r="F3" s="18"/>
      <c r="G3" s="18"/>
    </row>
    <row r="4" spans="1:8" x14ac:dyDescent="0.75">
      <c r="A4" s="17" t="s">
        <v>170</v>
      </c>
      <c r="B4" s="17"/>
      <c r="C4" s="17"/>
      <c r="E4" s="18" t="s">
        <v>151</v>
      </c>
      <c r="F4" s="18"/>
      <c r="G4" s="18"/>
      <c r="H4" t="s">
        <v>5</v>
      </c>
    </row>
    <row r="5" spans="1:8" x14ac:dyDescent="0.75">
      <c r="A5" t="s">
        <v>63</v>
      </c>
      <c r="B5" t="s">
        <v>64</v>
      </c>
      <c r="C5" t="s">
        <v>65</v>
      </c>
      <c r="E5" t="s">
        <v>63</v>
      </c>
      <c r="F5" t="s">
        <v>64</v>
      </c>
      <c r="G5" t="s">
        <v>65</v>
      </c>
    </row>
    <row r="6" spans="1:8" x14ac:dyDescent="0.75">
      <c r="A6">
        <v>1</v>
      </c>
      <c r="B6" t="s">
        <v>81</v>
      </c>
      <c r="C6" t="s">
        <v>171</v>
      </c>
      <c r="E6">
        <v>1</v>
      </c>
      <c r="F6" t="s">
        <v>81</v>
      </c>
      <c r="G6" t="s">
        <v>172</v>
      </c>
      <c r="H6" t="s">
        <v>81</v>
      </c>
    </row>
    <row r="7" spans="1:8" x14ac:dyDescent="0.75">
      <c r="A7">
        <v>2</v>
      </c>
      <c r="B7" t="s">
        <v>81</v>
      </c>
      <c r="C7" t="s">
        <v>173</v>
      </c>
      <c r="E7">
        <v>2</v>
      </c>
      <c r="F7" t="s">
        <v>81</v>
      </c>
      <c r="G7" t="s">
        <v>174</v>
      </c>
      <c r="H7" t="s">
        <v>81</v>
      </c>
    </row>
    <row r="8" spans="1:8" x14ac:dyDescent="0.75">
      <c r="A8">
        <v>3</v>
      </c>
      <c r="B8" t="s">
        <v>81</v>
      </c>
      <c r="C8" t="s">
        <v>175</v>
      </c>
      <c r="E8">
        <v>3</v>
      </c>
      <c r="F8" t="s">
        <v>81</v>
      </c>
      <c r="G8" t="s">
        <v>176</v>
      </c>
      <c r="H8" t="s">
        <v>81</v>
      </c>
    </row>
    <row r="9" spans="1:8" x14ac:dyDescent="0.75">
      <c r="A9">
        <v>4</v>
      </c>
      <c r="B9" t="s">
        <v>73</v>
      </c>
      <c r="C9" t="s">
        <v>177</v>
      </c>
      <c r="E9">
        <v>4</v>
      </c>
      <c r="F9" t="s">
        <v>73</v>
      </c>
      <c r="G9" t="s">
        <v>178</v>
      </c>
      <c r="H9" t="s">
        <v>73</v>
      </c>
    </row>
    <row r="10" spans="1:8" x14ac:dyDescent="0.75">
      <c r="A10">
        <v>5</v>
      </c>
      <c r="B10" t="s">
        <v>81</v>
      </c>
      <c r="C10" t="s">
        <v>179</v>
      </c>
      <c r="E10">
        <v>5</v>
      </c>
      <c r="F10" t="s">
        <v>81</v>
      </c>
      <c r="G10" t="s">
        <v>180</v>
      </c>
      <c r="H10" t="s">
        <v>81</v>
      </c>
    </row>
    <row r="11" spans="1:8" x14ac:dyDescent="0.75">
      <c r="A11">
        <v>6</v>
      </c>
      <c r="B11" t="s">
        <v>181</v>
      </c>
      <c r="C11" t="s">
        <v>182</v>
      </c>
      <c r="E11">
        <v>6</v>
      </c>
      <c r="F11" t="s">
        <v>71</v>
      </c>
      <c r="G11" t="s">
        <v>183</v>
      </c>
      <c r="H11" t="s">
        <v>73</v>
      </c>
    </row>
    <row r="12" spans="1:8" x14ac:dyDescent="0.75">
      <c r="A12">
        <v>7</v>
      </c>
      <c r="B12" t="s">
        <v>66</v>
      </c>
      <c r="C12" t="s">
        <v>184</v>
      </c>
      <c r="E12">
        <v>7</v>
      </c>
      <c r="F12" t="s">
        <v>66</v>
      </c>
      <c r="G12" t="s">
        <v>185</v>
      </c>
      <c r="H12" t="s">
        <v>66</v>
      </c>
    </row>
    <row r="13" spans="1:8" x14ac:dyDescent="0.75">
      <c r="A13">
        <v>8</v>
      </c>
      <c r="B13" t="s">
        <v>81</v>
      </c>
      <c r="C13" t="s">
        <v>186</v>
      </c>
      <c r="E13">
        <v>8</v>
      </c>
      <c r="F13" t="s">
        <v>81</v>
      </c>
      <c r="G13" t="s">
        <v>138</v>
      </c>
      <c r="H13" t="s">
        <v>81</v>
      </c>
    </row>
    <row r="14" spans="1:8" x14ac:dyDescent="0.75">
      <c r="A14">
        <v>9</v>
      </c>
      <c r="B14" t="s">
        <v>81</v>
      </c>
      <c r="C14" t="s">
        <v>187</v>
      </c>
      <c r="E14">
        <v>9</v>
      </c>
      <c r="F14" t="s">
        <v>81</v>
      </c>
      <c r="H14" t="s">
        <v>81</v>
      </c>
    </row>
    <row r="15" spans="1:8" x14ac:dyDescent="0.75">
      <c r="A15" t="s">
        <v>92</v>
      </c>
      <c r="B15" t="s">
        <v>23</v>
      </c>
      <c r="E15" t="s">
        <v>92</v>
      </c>
      <c r="H15" t="s">
        <v>52</v>
      </c>
    </row>
    <row r="17" spans="1:6" x14ac:dyDescent="0.75">
      <c r="A17" s="15" t="s">
        <v>93</v>
      </c>
      <c r="B17" s="15"/>
      <c r="C17" s="15"/>
      <c r="D17" s="15"/>
      <c r="E17" s="15"/>
      <c r="F17" s="15"/>
    </row>
    <row r="18" spans="1:6" x14ac:dyDescent="0.75">
      <c r="A18" t="s">
        <v>94</v>
      </c>
      <c r="C18" t="s">
        <v>188</v>
      </c>
    </row>
    <row r="19" spans="1:6" x14ac:dyDescent="0.75">
      <c r="A19" t="s">
        <v>95</v>
      </c>
    </row>
    <row r="20" spans="1:6" x14ac:dyDescent="0.75">
      <c r="A20" t="s">
        <v>96</v>
      </c>
      <c r="C20" t="s">
        <v>189</v>
      </c>
    </row>
  </sheetData>
  <mergeCells count="6">
    <mergeCell ref="A17:F17"/>
    <mergeCell ref="C1:G1"/>
    <mergeCell ref="A3:C3"/>
    <mergeCell ref="E3:G3"/>
    <mergeCell ref="A4:C4"/>
    <mergeCell ref="E4:G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094E5-8400-4202-B2BA-D050BD12BE1C}">
  <dimension ref="A1:G21"/>
  <sheetViews>
    <sheetView workbookViewId="0">
      <selection activeCell="F15" sqref="F15"/>
    </sheetView>
  </sheetViews>
  <sheetFormatPr defaultRowHeight="14.75" x14ac:dyDescent="0.75"/>
  <cols>
    <col min="3" max="3" width="33.1328125" bestFit="1" customWidth="1"/>
    <col min="7" max="7" width="32.26953125" customWidth="1"/>
  </cols>
  <sheetData>
    <row r="1" spans="1:7" x14ac:dyDescent="0.75">
      <c r="A1" s="1" t="s">
        <v>57</v>
      </c>
      <c r="B1" s="1"/>
      <c r="C1" s="16" t="s">
        <v>149</v>
      </c>
      <c r="D1" s="16"/>
      <c r="E1" s="16"/>
      <c r="F1" s="16"/>
      <c r="G1" s="16"/>
    </row>
    <row r="3" spans="1:7" x14ac:dyDescent="0.75">
      <c r="A3" s="17" t="s">
        <v>59</v>
      </c>
      <c r="B3" s="17"/>
      <c r="C3" s="17"/>
      <c r="E3" s="18" t="s">
        <v>190</v>
      </c>
      <c r="F3" s="18"/>
      <c r="G3" s="18"/>
    </row>
    <row r="4" spans="1:7" x14ac:dyDescent="0.75">
      <c r="A4" s="17" t="s">
        <v>191</v>
      </c>
      <c r="B4" s="17"/>
      <c r="C4" s="17"/>
      <c r="E4" s="18" t="s">
        <v>192</v>
      </c>
      <c r="F4" s="18"/>
      <c r="G4" s="18"/>
    </row>
    <row r="5" spans="1:7" x14ac:dyDescent="0.75">
      <c r="A5" t="s">
        <v>63</v>
      </c>
      <c r="B5" t="s">
        <v>64</v>
      </c>
      <c r="C5" t="s">
        <v>65</v>
      </c>
      <c r="E5" t="s">
        <v>63</v>
      </c>
      <c r="F5" t="s">
        <v>64</v>
      </c>
      <c r="G5" t="s">
        <v>65</v>
      </c>
    </row>
    <row r="6" spans="1:7" x14ac:dyDescent="0.75">
      <c r="A6">
        <v>1</v>
      </c>
      <c r="B6" t="s">
        <v>81</v>
      </c>
      <c r="C6" t="s">
        <v>193</v>
      </c>
      <c r="E6">
        <v>1</v>
      </c>
      <c r="F6" t="s">
        <v>81</v>
      </c>
      <c r="G6" t="s">
        <v>194</v>
      </c>
    </row>
    <row r="7" spans="1:7" x14ac:dyDescent="0.75">
      <c r="A7">
        <v>2</v>
      </c>
      <c r="B7" t="s">
        <v>81</v>
      </c>
      <c r="C7" t="s">
        <v>195</v>
      </c>
      <c r="E7">
        <v>2</v>
      </c>
      <c r="F7" t="s">
        <v>81</v>
      </c>
      <c r="G7" t="s">
        <v>196</v>
      </c>
    </row>
    <row r="8" spans="1:7" x14ac:dyDescent="0.75">
      <c r="A8">
        <v>3</v>
      </c>
      <c r="B8" t="s">
        <v>81</v>
      </c>
      <c r="C8" t="s">
        <v>197</v>
      </c>
      <c r="E8">
        <v>3</v>
      </c>
      <c r="F8" t="s">
        <v>81</v>
      </c>
      <c r="G8" t="s">
        <v>175</v>
      </c>
    </row>
    <row r="9" spans="1:7" x14ac:dyDescent="0.75">
      <c r="A9">
        <v>4</v>
      </c>
      <c r="B9" t="s">
        <v>73</v>
      </c>
      <c r="C9" t="s">
        <v>198</v>
      </c>
      <c r="E9">
        <v>4</v>
      </c>
      <c r="F9" t="s">
        <v>73</v>
      </c>
      <c r="G9" t="s">
        <v>199</v>
      </c>
    </row>
    <row r="10" spans="1:7" x14ac:dyDescent="0.75">
      <c r="A10">
        <v>5</v>
      </c>
      <c r="B10" t="s">
        <v>81</v>
      </c>
      <c r="C10" t="s">
        <v>200</v>
      </c>
      <c r="E10">
        <v>5</v>
      </c>
      <c r="F10" t="s">
        <v>81</v>
      </c>
      <c r="G10" t="s">
        <v>201</v>
      </c>
    </row>
    <row r="11" spans="1:7" x14ac:dyDescent="0.75">
      <c r="A11">
        <v>6</v>
      </c>
      <c r="B11" t="s">
        <v>81</v>
      </c>
      <c r="C11" t="s">
        <v>202</v>
      </c>
      <c r="E11">
        <v>6</v>
      </c>
      <c r="F11" t="s">
        <v>81</v>
      </c>
      <c r="G11" t="s">
        <v>143</v>
      </c>
    </row>
    <row r="12" spans="1:7" x14ac:dyDescent="0.75">
      <c r="A12">
        <v>7</v>
      </c>
      <c r="B12" t="s">
        <v>66</v>
      </c>
      <c r="C12" t="s">
        <v>198</v>
      </c>
      <c r="E12">
        <v>7</v>
      </c>
      <c r="F12" t="s">
        <v>66</v>
      </c>
      <c r="G12" t="s">
        <v>203</v>
      </c>
    </row>
    <row r="13" spans="1:7" x14ac:dyDescent="0.75">
      <c r="A13">
        <v>8</v>
      </c>
      <c r="B13" t="s">
        <v>81</v>
      </c>
      <c r="C13" t="s">
        <v>186</v>
      </c>
      <c r="E13">
        <v>8</v>
      </c>
      <c r="F13" t="s">
        <v>81</v>
      </c>
      <c r="G13" t="s">
        <v>204</v>
      </c>
    </row>
    <row r="14" spans="1:7" x14ac:dyDescent="0.75">
      <c r="A14">
        <v>9</v>
      </c>
      <c r="B14" t="s">
        <v>81</v>
      </c>
      <c r="C14" t="s">
        <v>205</v>
      </c>
      <c r="E14">
        <v>9</v>
      </c>
      <c r="F14" t="s">
        <v>81</v>
      </c>
      <c r="G14" t="s">
        <v>206</v>
      </c>
    </row>
    <row r="15" spans="1:7" x14ac:dyDescent="0.75">
      <c r="A15" t="s">
        <v>92</v>
      </c>
      <c r="B15" t="s">
        <v>23</v>
      </c>
      <c r="E15" t="s">
        <v>92</v>
      </c>
      <c r="F15" t="s">
        <v>23</v>
      </c>
    </row>
    <row r="18" spans="1:6" x14ac:dyDescent="0.75">
      <c r="A18" s="15" t="s">
        <v>93</v>
      </c>
      <c r="B18" s="15"/>
      <c r="C18" s="15"/>
      <c r="D18" s="15"/>
      <c r="E18" s="15"/>
      <c r="F18" s="15"/>
    </row>
    <row r="19" spans="1:6" x14ac:dyDescent="0.75">
      <c r="A19" t="s">
        <v>94</v>
      </c>
      <c r="C19" t="s">
        <v>207</v>
      </c>
    </row>
    <row r="20" spans="1:6" x14ac:dyDescent="0.75">
      <c r="A20" t="s">
        <v>95</v>
      </c>
    </row>
    <row r="21" spans="1:6" x14ac:dyDescent="0.75">
      <c r="A21" t="s">
        <v>96</v>
      </c>
    </row>
  </sheetData>
  <mergeCells count="6">
    <mergeCell ref="A18:F18"/>
    <mergeCell ref="C1:G1"/>
    <mergeCell ref="A3:C3"/>
    <mergeCell ref="E3:G3"/>
    <mergeCell ref="A4:C4"/>
    <mergeCell ref="E4:G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05F5C-42A1-4489-911F-E61565B80A83}">
  <dimension ref="A1:I25"/>
  <sheetViews>
    <sheetView topLeftCell="A3" workbookViewId="0">
      <selection activeCell="I19" sqref="I19"/>
    </sheetView>
  </sheetViews>
  <sheetFormatPr defaultRowHeight="14.75" x14ac:dyDescent="0.75"/>
  <cols>
    <col min="3" max="3" width="36.1328125" customWidth="1"/>
    <col min="4" max="4" width="2.40625" customWidth="1"/>
    <col min="7" max="7" width="38.26953125" customWidth="1"/>
  </cols>
  <sheetData>
    <row r="1" spans="1:9" x14ac:dyDescent="0.75">
      <c r="A1" s="1" t="s">
        <v>57</v>
      </c>
      <c r="B1" s="1"/>
      <c r="C1" s="16" t="s">
        <v>208</v>
      </c>
      <c r="D1" s="16"/>
      <c r="E1" s="16"/>
      <c r="F1" s="16"/>
      <c r="G1" s="16"/>
    </row>
    <row r="3" spans="1:9" x14ac:dyDescent="0.75">
      <c r="A3" s="17" t="s">
        <v>102</v>
      </c>
      <c r="B3" s="17"/>
      <c r="C3" s="17"/>
      <c r="E3" s="18" t="s">
        <v>103</v>
      </c>
      <c r="F3" s="18"/>
      <c r="G3" s="18"/>
    </row>
    <row r="4" spans="1:9" x14ac:dyDescent="0.75">
      <c r="A4" s="17" t="s">
        <v>209</v>
      </c>
      <c r="B4" s="17"/>
      <c r="C4" s="17"/>
      <c r="E4" s="18" t="s">
        <v>151</v>
      </c>
      <c r="F4" s="18"/>
      <c r="G4" s="18"/>
      <c r="I4" t="s">
        <v>5</v>
      </c>
    </row>
    <row r="5" spans="1:9" x14ac:dyDescent="0.75">
      <c r="A5" t="s">
        <v>63</v>
      </c>
      <c r="B5" t="s">
        <v>64</v>
      </c>
      <c r="C5" t="s">
        <v>65</v>
      </c>
      <c r="E5" t="s">
        <v>63</v>
      </c>
      <c r="F5" t="s">
        <v>64</v>
      </c>
      <c r="G5" t="s">
        <v>65</v>
      </c>
    </row>
    <row r="6" spans="1:9" x14ac:dyDescent="0.75">
      <c r="A6">
        <v>1</v>
      </c>
      <c r="B6" t="s">
        <v>81</v>
      </c>
      <c r="C6" t="s">
        <v>210</v>
      </c>
      <c r="E6">
        <v>1</v>
      </c>
      <c r="F6" t="s">
        <v>81</v>
      </c>
      <c r="G6" t="s">
        <v>211</v>
      </c>
      <c r="I6" t="s">
        <v>81</v>
      </c>
    </row>
    <row r="7" spans="1:9" x14ac:dyDescent="0.75">
      <c r="A7">
        <v>2</v>
      </c>
      <c r="B7" t="s">
        <v>73</v>
      </c>
      <c r="C7" t="s">
        <v>212</v>
      </c>
      <c r="E7">
        <v>2</v>
      </c>
      <c r="F7" t="s">
        <v>73</v>
      </c>
      <c r="G7" t="s">
        <v>213</v>
      </c>
      <c r="I7" t="s">
        <v>73</v>
      </c>
    </row>
    <row r="8" spans="1:9" x14ac:dyDescent="0.75">
      <c r="A8">
        <v>3</v>
      </c>
      <c r="B8" t="s">
        <v>81</v>
      </c>
      <c r="C8" t="s">
        <v>214</v>
      </c>
      <c r="E8">
        <v>3</v>
      </c>
      <c r="F8" t="s">
        <v>81</v>
      </c>
      <c r="G8" t="s">
        <v>215</v>
      </c>
      <c r="I8" t="s">
        <v>81</v>
      </c>
    </row>
    <row r="9" spans="1:9" x14ac:dyDescent="0.75">
      <c r="A9">
        <v>4</v>
      </c>
      <c r="B9" t="s">
        <v>73</v>
      </c>
      <c r="C9" t="s">
        <v>216</v>
      </c>
      <c r="E9">
        <v>4</v>
      </c>
      <c r="F9" t="s">
        <v>73</v>
      </c>
      <c r="G9" t="s">
        <v>213</v>
      </c>
      <c r="I9" t="s">
        <v>73</v>
      </c>
    </row>
    <row r="10" spans="1:9" x14ac:dyDescent="0.75">
      <c r="A10">
        <v>5</v>
      </c>
      <c r="B10" t="s">
        <v>73</v>
      </c>
      <c r="C10" t="s">
        <v>217</v>
      </c>
      <c r="E10">
        <v>5</v>
      </c>
      <c r="F10" t="s">
        <v>73</v>
      </c>
      <c r="G10" t="s">
        <v>213</v>
      </c>
      <c r="I10" t="s">
        <v>73</v>
      </c>
    </row>
    <row r="11" spans="1:9" x14ac:dyDescent="0.75">
      <c r="A11">
        <v>6</v>
      </c>
      <c r="B11" t="s">
        <v>73</v>
      </c>
      <c r="C11" t="s">
        <v>218</v>
      </c>
      <c r="E11">
        <v>6</v>
      </c>
      <c r="F11" t="s">
        <v>73</v>
      </c>
      <c r="G11" t="s">
        <v>213</v>
      </c>
      <c r="I11" t="s">
        <v>73</v>
      </c>
    </row>
    <row r="12" spans="1:9" x14ac:dyDescent="0.75">
      <c r="A12">
        <v>7</v>
      </c>
      <c r="B12" t="s">
        <v>79</v>
      </c>
      <c r="C12" t="s">
        <v>219</v>
      </c>
      <c r="E12">
        <v>7</v>
      </c>
      <c r="F12" t="s">
        <v>66</v>
      </c>
      <c r="I12" t="s">
        <v>81</v>
      </c>
    </row>
    <row r="13" spans="1:9" x14ac:dyDescent="0.75">
      <c r="A13">
        <v>8</v>
      </c>
      <c r="B13" t="s">
        <v>71</v>
      </c>
      <c r="C13" t="s">
        <v>220</v>
      </c>
      <c r="E13">
        <v>8</v>
      </c>
      <c r="F13" t="s">
        <v>66</v>
      </c>
      <c r="G13" t="s">
        <v>124</v>
      </c>
      <c r="I13" t="s">
        <v>81</v>
      </c>
    </row>
    <row r="14" spans="1:9" x14ac:dyDescent="0.75">
      <c r="A14">
        <v>9</v>
      </c>
      <c r="B14" t="s">
        <v>73</v>
      </c>
      <c r="C14" t="s">
        <v>221</v>
      </c>
      <c r="E14">
        <v>9</v>
      </c>
      <c r="F14" t="s">
        <v>71</v>
      </c>
      <c r="I14" t="s">
        <v>73</v>
      </c>
    </row>
    <row r="15" spans="1:9" x14ac:dyDescent="0.75">
      <c r="A15">
        <v>10</v>
      </c>
      <c r="B15" t="s">
        <v>81</v>
      </c>
      <c r="C15" t="s">
        <v>222</v>
      </c>
      <c r="E15">
        <v>10</v>
      </c>
      <c r="F15" t="s">
        <v>81</v>
      </c>
      <c r="G15" t="s">
        <v>223</v>
      </c>
      <c r="I15" t="s">
        <v>81</v>
      </c>
    </row>
    <row r="16" spans="1:9" x14ac:dyDescent="0.75">
      <c r="A16">
        <v>11</v>
      </c>
      <c r="B16" t="s">
        <v>81</v>
      </c>
      <c r="C16" s="8" t="s">
        <v>186</v>
      </c>
      <c r="E16">
        <v>11</v>
      </c>
      <c r="F16" t="s">
        <v>81</v>
      </c>
      <c r="G16" t="s">
        <v>167</v>
      </c>
      <c r="I16" t="s">
        <v>81</v>
      </c>
    </row>
    <row r="17" spans="1:9" x14ac:dyDescent="0.75">
      <c r="A17">
        <v>12</v>
      </c>
      <c r="B17" t="s">
        <v>81</v>
      </c>
      <c r="C17" t="s">
        <v>224</v>
      </c>
      <c r="E17">
        <v>12</v>
      </c>
      <c r="F17" t="s">
        <v>81</v>
      </c>
      <c r="I17" t="s">
        <v>81</v>
      </c>
    </row>
    <row r="18" spans="1:9" x14ac:dyDescent="0.75">
      <c r="A18">
        <v>13</v>
      </c>
      <c r="B18" t="s">
        <v>81</v>
      </c>
      <c r="C18" t="s">
        <v>225</v>
      </c>
      <c r="E18">
        <v>13</v>
      </c>
      <c r="F18" t="s">
        <v>81</v>
      </c>
      <c r="G18" t="s">
        <v>226</v>
      </c>
      <c r="I18" t="s">
        <v>81</v>
      </c>
    </row>
    <row r="19" spans="1:9" x14ac:dyDescent="0.75">
      <c r="A19" t="s">
        <v>92</v>
      </c>
      <c r="E19" t="s">
        <v>92</v>
      </c>
      <c r="I19" t="s">
        <v>39</v>
      </c>
    </row>
    <row r="21" spans="1:9" x14ac:dyDescent="0.75">
      <c r="A21" s="15" t="s">
        <v>93</v>
      </c>
      <c r="B21" s="15"/>
      <c r="C21" s="15"/>
      <c r="D21" s="15"/>
      <c r="E21" s="15"/>
      <c r="F21" s="15"/>
    </row>
    <row r="22" spans="1:9" x14ac:dyDescent="0.75">
      <c r="A22" t="s">
        <v>94</v>
      </c>
    </row>
    <row r="23" spans="1:9" x14ac:dyDescent="0.75">
      <c r="A23" t="s">
        <v>95</v>
      </c>
    </row>
    <row r="24" spans="1:9" x14ac:dyDescent="0.75">
      <c r="A24" t="s">
        <v>96</v>
      </c>
    </row>
    <row r="25" spans="1:9" x14ac:dyDescent="0.75">
      <c r="A25" t="s">
        <v>227</v>
      </c>
      <c r="C25" t="s">
        <v>228</v>
      </c>
    </row>
  </sheetData>
  <mergeCells count="6">
    <mergeCell ref="A21:F21"/>
    <mergeCell ref="C1:G1"/>
    <mergeCell ref="A3:C3"/>
    <mergeCell ref="E3:G3"/>
    <mergeCell ref="A4:C4"/>
    <mergeCell ref="E4:G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CF7E3-B57C-47F5-9F15-96E48BB62DE5}">
  <dimension ref="A1:I24"/>
  <sheetViews>
    <sheetView workbookViewId="0">
      <selection activeCell="I19" sqref="I19"/>
    </sheetView>
  </sheetViews>
  <sheetFormatPr defaultRowHeight="14.75" x14ac:dyDescent="0.75"/>
  <cols>
    <col min="3" max="3" width="36.1328125" customWidth="1"/>
    <col min="4" max="4" width="2.54296875" customWidth="1"/>
    <col min="7" max="7" width="38.26953125" customWidth="1"/>
  </cols>
  <sheetData>
    <row r="1" spans="1:9" x14ac:dyDescent="0.75">
      <c r="A1" s="1" t="s">
        <v>57</v>
      </c>
      <c r="B1" s="1"/>
      <c r="C1" s="16" t="s">
        <v>229</v>
      </c>
      <c r="D1" s="16"/>
      <c r="E1" s="16"/>
      <c r="F1" s="16"/>
      <c r="G1" s="16"/>
      <c r="I1" t="s">
        <v>230</v>
      </c>
    </row>
    <row r="3" spans="1:9" x14ac:dyDescent="0.75">
      <c r="A3" s="17" t="s">
        <v>102</v>
      </c>
      <c r="B3" s="17"/>
      <c r="C3" s="17"/>
      <c r="E3" s="18" t="s">
        <v>103</v>
      </c>
      <c r="F3" s="18"/>
      <c r="G3" s="18"/>
    </row>
    <row r="4" spans="1:9" x14ac:dyDescent="0.75">
      <c r="A4" s="17" t="s">
        <v>231</v>
      </c>
      <c r="B4" s="17"/>
      <c r="C4" s="17"/>
      <c r="E4" s="18" t="s">
        <v>106</v>
      </c>
      <c r="F4" s="18"/>
      <c r="G4" s="18"/>
      <c r="I4" t="s">
        <v>104</v>
      </c>
    </row>
    <row r="5" spans="1:9" x14ac:dyDescent="0.75">
      <c r="A5" t="s">
        <v>63</v>
      </c>
      <c r="B5" t="s">
        <v>64</v>
      </c>
      <c r="C5" t="s">
        <v>65</v>
      </c>
      <c r="E5" t="s">
        <v>63</v>
      </c>
      <c r="F5" t="s">
        <v>64</v>
      </c>
      <c r="G5" t="s">
        <v>65</v>
      </c>
    </row>
    <row r="6" spans="1:9" x14ac:dyDescent="0.75">
      <c r="A6">
        <v>1</v>
      </c>
      <c r="B6" t="s">
        <v>81</v>
      </c>
      <c r="C6" t="s">
        <v>232</v>
      </c>
      <c r="E6">
        <v>1</v>
      </c>
      <c r="F6" t="s">
        <v>81</v>
      </c>
      <c r="G6" t="s">
        <v>233</v>
      </c>
      <c r="I6" t="s">
        <v>81</v>
      </c>
    </row>
    <row r="7" spans="1:9" x14ac:dyDescent="0.75">
      <c r="A7">
        <v>2</v>
      </c>
      <c r="B7" t="s">
        <v>73</v>
      </c>
      <c r="C7" t="s">
        <v>234</v>
      </c>
      <c r="E7">
        <v>2</v>
      </c>
      <c r="F7" t="s">
        <v>66</v>
      </c>
      <c r="G7" t="s">
        <v>124</v>
      </c>
      <c r="I7" t="s">
        <v>73</v>
      </c>
    </row>
    <row r="8" spans="1:9" x14ac:dyDescent="0.75">
      <c r="A8">
        <v>3</v>
      </c>
      <c r="B8" t="s">
        <v>81</v>
      </c>
      <c r="C8" t="s">
        <v>235</v>
      </c>
      <c r="E8">
        <v>3</v>
      </c>
      <c r="F8" t="s">
        <v>81</v>
      </c>
      <c r="G8" t="s">
        <v>236</v>
      </c>
      <c r="I8" t="s">
        <v>81</v>
      </c>
    </row>
    <row r="9" spans="1:9" x14ac:dyDescent="0.75">
      <c r="A9">
        <v>4</v>
      </c>
      <c r="B9" t="s">
        <v>71</v>
      </c>
      <c r="C9" t="s">
        <v>237</v>
      </c>
      <c r="E9">
        <v>4</v>
      </c>
      <c r="F9" t="s">
        <v>71</v>
      </c>
      <c r="G9" t="s">
        <v>238</v>
      </c>
      <c r="I9" t="s">
        <v>73</v>
      </c>
    </row>
    <row r="10" spans="1:9" x14ac:dyDescent="0.75">
      <c r="A10">
        <v>5</v>
      </c>
      <c r="B10" t="s">
        <v>73</v>
      </c>
      <c r="C10" t="s">
        <v>239</v>
      </c>
      <c r="E10">
        <v>5</v>
      </c>
      <c r="F10" t="s">
        <v>66</v>
      </c>
      <c r="G10" t="s">
        <v>124</v>
      </c>
      <c r="I10" t="s">
        <v>66</v>
      </c>
    </row>
    <row r="11" spans="1:9" x14ac:dyDescent="0.75">
      <c r="A11">
        <v>6</v>
      </c>
      <c r="B11" t="s">
        <v>73</v>
      </c>
      <c r="C11" t="s">
        <v>240</v>
      </c>
      <c r="E11">
        <v>6</v>
      </c>
      <c r="F11" t="s">
        <v>66</v>
      </c>
      <c r="G11" t="s">
        <v>124</v>
      </c>
      <c r="I11" t="s">
        <v>66</v>
      </c>
    </row>
    <row r="12" spans="1:9" x14ac:dyDescent="0.75">
      <c r="A12">
        <v>7</v>
      </c>
      <c r="B12" t="s">
        <v>81</v>
      </c>
      <c r="C12" t="s">
        <v>241</v>
      </c>
      <c r="E12">
        <v>7</v>
      </c>
      <c r="F12" t="s">
        <v>81</v>
      </c>
      <c r="G12" t="s">
        <v>242</v>
      </c>
      <c r="I12" t="s">
        <v>81</v>
      </c>
    </row>
    <row r="13" spans="1:9" x14ac:dyDescent="0.75">
      <c r="A13">
        <v>8</v>
      </c>
      <c r="B13" t="s">
        <v>66</v>
      </c>
      <c r="C13" t="s">
        <v>243</v>
      </c>
      <c r="E13">
        <v>8</v>
      </c>
      <c r="F13" t="s">
        <v>66</v>
      </c>
      <c r="G13" t="s">
        <v>124</v>
      </c>
      <c r="I13" t="s">
        <v>66</v>
      </c>
    </row>
    <row r="14" spans="1:9" x14ac:dyDescent="0.75">
      <c r="A14">
        <v>9</v>
      </c>
      <c r="B14" t="s">
        <v>81</v>
      </c>
      <c r="C14" t="s">
        <v>244</v>
      </c>
      <c r="E14">
        <v>9</v>
      </c>
      <c r="F14" t="s">
        <v>81</v>
      </c>
      <c r="I14" t="s">
        <v>81</v>
      </c>
    </row>
    <row r="15" spans="1:9" x14ac:dyDescent="0.75">
      <c r="A15">
        <v>10</v>
      </c>
      <c r="B15" t="s">
        <v>81</v>
      </c>
      <c r="C15" t="s">
        <v>245</v>
      </c>
      <c r="E15">
        <v>10</v>
      </c>
      <c r="F15" t="s">
        <v>81</v>
      </c>
      <c r="G15" t="s">
        <v>246</v>
      </c>
      <c r="I15" t="s">
        <v>81</v>
      </c>
    </row>
    <row r="16" spans="1:9" x14ac:dyDescent="0.75">
      <c r="A16">
        <v>11</v>
      </c>
      <c r="B16" t="s">
        <v>81</v>
      </c>
      <c r="E16">
        <v>11</v>
      </c>
      <c r="F16" t="s">
        <v>81</v>
      </c>
      <c r="G16" t="s">
        <v>247</v>
      </c>
      <c r="I16" t="s">
        <v>81</v>
      </c>
    </row>
    <row r="17" spans="1:9" x14ac:dyDescent="0.75">
      <c r="A17">
        <v>12</v>
      </c>
      <c r="B17" t="s">
        <v>81</v>
      </c>
      <c r="C17" t="s">
        <v>248</v>
      </c>
      <c r="E17">
        <v>12</v>
      </c>
      <c r="F17" t="s">
        <v>81</v>
      </c>
      <c r="I17" t="s">
        <v>81</v>
      </c>
    </row>
    <row r="18" spans="1:9" x14ac:dyDescent="0.75">
      <c r="A18">
        <v>13</v>
      </c>
      <c r="B18" t="s">
        <v>81</v>
      </c>
      <c r="C18" t="s">
        <v>249</v>
      </c>
      <c r="E18">
        <v>13</v>
      </c>
      <c r="F18" t="s">
        <v>81</v>
      </c>
      <c r="I18" t="s">
        <v>81</v>
      </c>
    </row>
    <row r="19" spans="1:9" x14ac:dyDescent="0.75">
      <c r="A19" t="s">
        <v>92</v>
      </c>
      <c r="E19" t="s">
        <v>92</v>
      </c>
      <c r="I19" t="s">
        <v>47</v>
      </c>
    </row>
    <row r="21" spans="1:9" x14ac:dyDescent="0.75">
      <c r="A21" s="15" t="s">
        <v>93</v>
      </c>
      <c r="B21" s="15"/>
      <c r="C21" s="15"/>
      <c r="D21" s="15"/>
      <c r="E21" s="15"/>
      <c r="F21" s="15"/>
    </row>
    <row r="22" spans="1:9" x14ac:dyDescent="0.75">
      <c r="A22" t="s">
        <v>94</v>
      </c>
      <c r="C22" t="s">
        <v>250</v>
      </c>
    </row>
    <row r="23" spans="1:9" x14ac:dyDescent="0.75">
      <c r="A23" t="s">
        <v>95</v>
      </c>
    </row>
    <row r="24" spans="1:9" x14ac:dyDescent="0.75">
      <c r="A24" t="s">
        <v>96</v>
      </c>
      <c r="C24" t="s">
        <v>128</v>
      </c>
    </row>
  </sheetData>
  <mergeCells count="6">
    <mergeCell ref="A21:F21"/>
    <mergeCell ref="C1:G1"/>
    <mergeCell ref="A3:C3"/>
    <mergeCell ref="E3:G3"/>
    <mergeCell ref="A4:C4"/>
    <mergeCell ref="E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Overall progress</vt:lpstr>
      <vt:lpstr>Goodkind 2005</vt:lpstr>
      <vt:lpstr>Hovey 2014</vt:lpstr>
      <vt:lpstr>Poudel-Tandukar 2021</vt:lpstr>
      <vt:lpstr>Wu 2005</vt:lpstr>
      <vt:lpstr>Tran 2014</vt:lpstr>
      <vt:lpstr>Ekwonye 2018</vt:lpstr>
      <vt:lpstr>Kocken 2008</vt:lpstr>
      <vt:lpstr>Page-Reeves 2021</vt:lpstr>
      <vt:lpstr>Chang 2018</vt:lpstr>
      <vt:lpstr>Mitschke 2017</vt:lpstr>
      <vt:lpstr>Weiss 2011</vt:lpstr>
      <vt:lpstr>Goodkind 2014</vt:lpstr>
      <vt:lpstr>Busch 2017</vt:lpstr>
      <vt:lpstr>Le 2021</vt:lpstr>
      <vt:lpstr>Smith 2013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Crystal Ying Chan</dc:creator>
  <cp:keywords/>
  <dc:description/>
  <cp:lastModifiedBy>Crystal Ying Chan</cp:lastModifiedBy>
  <cp:revision/>
  <dcterms:created xsi:type="dcterms:W3CDTF">2022-02-25T10:02:08Z</dcterms:created>
  <dcterms:modified xsi:type="dcterms:W3CDTF">2022-03-27T10:58:14Z</dcterms:modified>
  <cp:category/>
  <cp:contentStatus/>
</cp:coreProperties>
</file>