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240610\Desktop\"/>
    </mc:Choice>
  </mc:AlternateContent>
  <xr:revisionPtr revIDLastSave="0" documentId="8_{326678ED-9BA2-4193-9A67-948A9DF76CF2}" xr6:coauthVersionLast="47" xr6:coauthVersionMax="47" xr10:uidLastSave="{00000000-0000-0000-0000-000000000000}"/>
  <bookViews>
    <workbookView xWindow="28680" yWindow="-120" windowWidth="29040" windowHeight="15720" xr2:uid="{BCFA4D5C-1C5D-4D15-851F-C8430DD1C238}"/>
  </bookViews>
  <sheets>
    <sheet name="LE01" sheetId="1" r:id="rId1"/>
  </sheets>
  <definedNames>
    <definedName name="_xlnm.Print_Area" localSheetId="0">'LE01'!$A$1:$M$32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K3" i="1"/>
  <c r="L3" i="1"/>
  <c r="M3" i="1"/>
  <c r="I5" i="1"/>
  <c r="H5" i="1" s="1"/>
  <c r="K5" i="1"/>
  <c r="L5" i="1" s="1"/>
  <c r="M5" i="1" s="1"/>
  <c r="I7" i="1"/>
  <c r="H7" i="1" s="1"/>
  <c r="K7" i="1"/>
  <c r="L7" i="1"/>
  <c r="M7" i="1"/>
  <c r="H9" i="1"/>
  <c r="I9" i="1"/>
  <c r="K9" i="1"/>
  <c r="L9" i="1"/>
  <c r="M9" i="1"/>
  <c r="I11" i="1"/>
  <c r="H11" i="1" s="1"/>
  <c r="K11" i="1"/>
  <c r="L11" i="1"/>
  <c r="M11" i="1" s="1"/>
  <c r="I13" i="1"/>
  <c r="H13" i="1" s="1"/>
  <c r="K13" i="1"/>
  <c r="L13" i="1"/>
  <c r="M13" i="1"/>
  <c r="I15" i="1"/>
  <c r="H15" i="1" s="1"/>
  <c r="K15" i="1"/>
  <c r="L15" i="1" s="1"/>
  <c r="M15" i="1" s="1"/>
  <c r="I17" i="1"/>
  <c r="H17" i="1" s="1"/>
  <c r="K17" i="1"/>
  <c r="L17" i="1"/>
  <c r="M17" i="1"/>
  <c r="I19" i="1"/>
  <c r="H19" i="1" s="1"/>
  <c r="K19" i="1"/>
  <c r="L19" i="1"/>
  <c r="M19" i="1"/>
  <c r="I21" i="1"/>
  <c r="H21" i="1" s="1"/>
  <c r="K21" i="1"/>
  <c r="L21" i="1" s="1"/>
  <c r="M21" i="1" s="1"/>
  <c r="I23" i="1"/>
  <c r="H23" i="1" s="1"/>
  <c r="K23" i="1"/>
  <c r="L23" i="1"/>
  <c r="M23" i="1"/>
  <c r="H25" i="1"/>
  <c r="I25" i="1"/>
  <c r="K25" i="1"/>
  <c r="L25" i="1"/>
  <c r="M25" i="1"/>
  <c r="I27" i="1"/>
  <c r="H27" i="1" s="1"/>
  <c r="K27" i="1"/>
  <c r="L27" i="1"/>
  <c r="M27" i="1" s="1"/>
  <c r="I29" i="1"/>
  <c r="H29" i="1" s="1"/>
  <c r="K29" i="1"/>
  <c r="L29" i="1"/>
  <c r="M29" i="1"/>
</calcChain>
</file>

<file path=xl/sharedStrings.xml><?xml version="1.0" encoding="utf-8"?>
<sst xmlns="http://schemas.openxmlformats.org/spreadsheetml/2006/main" count="62" uniqueCount="59">
  <si>
    <t>보이는부분</t>
    <phoneticPr fontId="1" type="noConversion"/>
  </si>
  <si>
    <t>2단 치마기장</t>
    <phoneticPr fontId="1" type="noConversion"/>
  </si>
  <si>
    <t>2ND SKIRT LENGTH</t>
    <phoneticPr fontId="1" type="noConversion"/>
  </si>
  <si>
    <t>보이는부분,오비포함</t>
    <phoneticPr fontId="1" type="noConversion"/>
  </si>
  <si>
    <t>1단 치마기장</t>
    <phoneticPr fontId="1" type="noConversion"/>
  </si>
  <si>
    <t>1ST SKIRT LENGTH</t>
    <phoneticPr fontId="1" type="noConversion"/>
  </si>
  <si>
    <t>오비포함</t>
    <phoneticPr fontId="1" type="noConversion"/>
  </si>
  <si>
    <t>총스커트 기장</t>
    <phoneticPr fontId="1" type="noConversion"/>
  </si>
  <si>
    <t>TOTAL SKIRT LENGTH</t>
    <phoneticPr fontId="1" type="noConversion"/>
  </si>
  <si>
    <t xml:space="preserve">허리에서 수직으로 </t>
    <phoneticPr fontId="5" type="noConversion"/>
  </si>
  <si>
    <t>무릎위치</t>
    <phoneticPr fontId="5" type="noConversion"/>
  </si>
  <si>
    <t>VERTICALLY AT THE WAIST</t>
    <phoneticPr fontId="5" type="noConversion"/>
  </si>
  <si>
    <t>KNEE POINT</t>
    <phoneticPr fontId="5" type="noConversion"/>
  </si>
  <si>
    <t xml:space="preserve"> </t>
    <phoneticPr fontId="5" type="noConversion"/>
  </si>
  <si>
    <t>무릎둘레</t>
    <phoneticPr fontId="5" type="noConversion"/>
  </si>
  <si>
    <t>KNEE</t>
    <phoneticPr fontId="5" type="noConversion"/>
  </si>
  <si>
    <t>바지 안 쪽에서 봉제선을 따라 바지밑단 끝까지의 길이</t>
    <phoneticPr fontId="5" type="noConversion"/>
  </si>
  <si>
    <t>인심길이</t>
  </si>
  <si>
    <t xml:space="preserve">CROCH TO EDGE </t>
  </si>
  <si>
    <t>INSEAM</t>
  </si>
  <si>
    <t>인심 시작점에서 3cm 밑을 기준점으로 양쪽 수평 길이</t>
    <phoneticPr fontId="5" type="noConversion"/>
  </si>
  <si>
    <t>허벅지둘레</t>
  </si>
  <si>
    <t xml:space="preserve">FROM CROCH  3cm BELOW . WIDE STRIGHT </t>
  </si>
  <si>
    <t xml:space="preserve">TIGHT </t>
  </si>
  <si>
    <t>오비끝에서 인심 시작점까지의 길이(오비 포함)</t>
    <phoneticPr fontId="5" type="noConversion"/>
  </si>
  <si>
    <t>뒤밑위</t>
  </si>
  <si>
    <t xml:space="preserve">INCLUDE WAIST BAND TO EDGE </t>
  </si>
  <si>
    <t>BACK RISE</t>
  </si>
  <si>
    <t>앞밑위</t>
  </si>
  <si>
    <t xml:space="preserve">FRONT RISE </t>
  </si>
  <si>
    <t>바지 밑단의 둘레길이</t>
    <phoneticPr fontId="6" type="noConversion"/>
  </si>
  <si>
    <t>바지부리</t>
  </si>
  <si>
    <t xml:space="preserve">CIRCLE ROUND </t>
  </si>
  <si>
    <t xml:space="preserve">BOTTOM OPENING </t>
  </si>
  <si>
    <t>와끼선을 기준으로 오비끝에서 바지 밑단 끝까지의 길이</t>
    <phoneticPr fontId="5" type="noConversion"/>
  </si>
  <si>
    <t>바지기장</t>
  </si>
  <si>
    <t xml:space="preserve">INCLUDE WAIST BAND TO EDGE </t>
    <phoneticPr fontId="5" type="noConversion"/>
  </si>
  <si>
    <t xml:space="preserve">TOTAL LENGTH </t>
  </si>
  <si>
    <t>오비포함, 와끼기준</t>
    <phoneticPr fontId="5" type="noConversion"/>
  </si>
  <si>
    <t>엉덩이 위치</t>
    <phoneticPr fontId="5" type="noConversion"/>
  </si>
  <si>
    <t>HIP POINT</t>
    <phoneticPr fontId="5" type="noConversion"/>
  </si>
  <si>
    <t>앞 댕고 스테치를 기준점으로 하여 양쪽 수평선의 길이</t>
    <phoneticPr fontId="5" type="noConversion"/>
  </si>
  <si>
    <t>엉덩이둘레</t>
  </si>
  <si>
    <t xml:space="preserve">BASED ON ZIPPER FLY OUT LINE ,STRIGHT </t>
  </si>
  <si>
    <t xml:space="preserve">HIP </t>
  </si>
  <si>
    <t>오비를 일자 상태로 만든 후 수평으로 잰 길이</t>
    <phoneticPr fontId="5" type="noConversion"/>
  </si>
  <si>
    <t>허리완성사이즈</t>
    <phoneticPr fontId="5" type="noConversion"/>
  </si>
  <si>
    <t xml:space="preserve">FLAT,FRONT AND BACK WAIST LINE MATCH STRIGHT </t>
    <phoneticPr fontId="5" type="noConversion"/>
  </si>
  <si>
    <t>TOTAL WAIST</t>
    <phoneticPr fontId="5" type="noConversion"/>
  </si>
  <si>
    <t>3XL</t>
    <phoneticPr fontId="5" type="noConversion"/>
  </si>
  <si>
    <t>2XL</t>
    <phoneticPr fontId="5" type="noConversion"/>
  </si>
  <si>
    <t>XL</t>
    <phoneticPr fontId="5" type="noConversion"/>
  </si>
  <si>
    <t>L</t>
    <phoneticPr fontId="5" type="noConversion"/>
  </si>
  <si>
    <t>M</t>
    <phoneticPr fontId="5" type="noConversion"/>
  </si>
  <si>
    <t>S</t>
    <phoneticPr fontId="5" type="noConversion"/>
  </si>
  <si>
    <t xml:space="preserve">MEASURMENT METHOD </t>
    <phoneticPr fontId="6" type="noConversion"/>
  </si>
  <si>
    <t xml:space="preserve">LIST </t>
    <phoneticPr fontId="6" type="noConversion"/>
  </si>
  <si>
    <t>NO.</t>
    <phoneticPr fontId="5" type="noConversion"/>
  </si>
  <si>
    <t>STYLE NO: JYSLE01-K#Y21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</si>
</sst>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7.5"/>
      <color theme="0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7.5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C14A-D6BB-44AD-BDD4-8D3BABE57F25}">
  <sheetPr>
    <tabColor rgb="FF00B050"/>
    <pageSetUpPr fitToPage="1"/>
  </sheetPr>
  <dimension ref="A1:M47"/>
  <sheetViews>
    <sheetView tabSelected="1" zoomScale="110" zoomScaleNormal="110" workbookViewId="0">
      <selection sqref="A1:M3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62" t="s">
        <v>58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0"/>
    </row>
    <row r="2" spans="1:13" ht="16.5" customHeight="1" thickBot="1" x14ac:dyDescent="0.35">
      <c r="A2" s="59" t="s">
        <v>57</v>
      </c>
      <c r="B2" s="58" t="s">
        <v>56</v>
      </c>
      <c r="C2" s="58"/>
      <c r="D2" s="58" t="s">
        <v>55</v>
      </c>
      <c r="E2" s="58"/>
      <c r="F2" s="58"/>
      <c r="G2" s="58"/>
      <c r="H2" s="56" t="s">
        <v>54</v>
      </c>
      <c r="I2" s="56" t="s">
        <v>53</v>
      </c>
      <c r="J2" s="57" t="s">
        <v>52</v>
      </c>
      <c r="K2" s="56" t="s">
        <v>51</v>
      </c>
      <c r="L2" s="56" t="s">
        <v>50</v>
      </c>
      <c r="M2" s="55" t="s">
        <v>49</v>
      </c>
    </row>
    <row r="3" spans="1:13" s="1" customFormat="1" ht="14.1" customHeight="1" x14ac:dyDescent="0.3">
      <c r="A3" s="54">
        <v>1</v>
      </c>
      <c r="B3" s="53" t="s">
        <v>48</v>
      </c>
      <c r="C3" s="52"/>
      <c r="D3" s="51" t="s">
        <v>47</v>
      </c>
      <c r="E3" s="50"/>
      <c r="F3" s="50"/>
      <c r="G3" s="49"/>
      <c r="H3" s="12">
        <f>SUM(I3)-3</f>
        <v>45</v>
      </c>
      <c r="I3" s="12">
        <f>SUM(J3)-3</f>
        <v>48</v>
      </c>
      <c r="J3" s="48">
        <v>51</v>
      </c>
      <c r="K3" s="47">
        <f>SUM(J3)+3</f>
        <v>54</v>
      </c>
      <c r="L3" s="47">
        <f>SUM(K3)+3</f>
        <v>57</v>
      </c>
      <c r="M3" s="46">
        <f>SUM(L3)+3</f>
        <v>60</v>
      </c>
    </row>
    <row r="4" spans="1:13" s="1" customFormat="1" ht="14.1" customHeight="1" x14ac:dyDescent="0.3">
      <c r="A4" s="28"/>
      <c r="B4" s="27" t="s">
        <v>46</v>
      </c>
      <c r="C4" s="26"/>
      <c r="D4" s="25" t="s">
        <v>45</v>
      </c>
      <c r="E4" s="24"/>
      <c r="F4" s="24"/>
      <c r="G4" s="23"/>
      <c r="H4" s="21"/>
      <c r="I4" s="21"/>
      <c r="J4" s="22"/>
      <c r="K4" s="21"/>
      <c r="L4" s="21"/>
      <c r="M4" s="20"/>
    </row>
    <row r="5" spans="1:13" s="1" customFormat="1" ht="14.1" customHeight="1" x14ac:dyDescent="0.3">
      <c r="A5" s="19">
        <v>2</v>
      </c>
      <c r="B5" s="18" t="s">
        <v>44</v>
      </c>
      <c r="C5" s="17"/>
      <c r="D5" s="16" t="s">
        <v>43</v>
      </c>
      <c r="E5" s="15"/>
      <c r="F5" s="15"/>
      <c r="G5" s="14"/>
      <c r="H5" s="12">
        <f>SUM(I5)-3.2</f>
        <v>46.999999999999993</v>
      </c>
      <c r="I5" s="12">
        <f>SUM(J5)-3.2</f>
        <v>50.199999999999996</v>
      </c>
      <c r="J5" s="13">
        <v>53.4</v>
      </c>
      <c r="K5" s="12">
        <f>SUM(J5)+3.2</f>
        <v>56.6</v>
      </c>
      <c r="L5" s="12">
        <f>SUM(K5)+3.2</f>
        <v>59.800000000000004</v>
      </c>
      <c r="M5" s="11">
        <f>SUM(L5)+3.2</f>
        <v>63.000000000000007</v>
      </c>
    </row>
    <row r="6" spans="1:13" s="1" customFormat="1" ht="14.1" customHeight="1" x14ac:dyDescent="0.3">
      <c r="A6" s="28"/>
      <c r="B6" s="27" t="s">
        <v>42</v>
      </c>
      <c r="C6" s="26"/>
      <c r="D6" s="25" t="s">
        <v>41</v>
      </c>
      <c r="E6" s="24"/>
      <c r="F6" s="24"/>
      <c r="G6" s="23"/>
      <c r="H6" s="21"/>
      <c r="I6" s="21"/>
      <c r="J6" s="22"/>
      <c r="K6" s="21"/>
      <c r="L6" s="21"/>
      <c r="M6" s="20"/>
    </row>
    <row r="7" spans="1:13" s="1" customFormat="1" ht="14.1" customHeight="1" x14ac:dyDescent="0.3">
      <c r="A7" s="19">
        <v>3</v>
      </c>
      <c r="B7" s="18" t="s">
        <v>40</v>
      </c>
      <c r="C7" s="17"/>
      <c r="D7" s="16"/>
      <c r="E7" s="15"/>
      <c r="F7" s="15"/>
      <c r="G7" s="14"/>
      <c r="H7" s="12">
        <f>SUM(I7)-0.7</f>
        <v>11.200000000000001</v>
      </c>
      <c r="I7" s="12">
        <f>SUM(J7)-0.7</f>
        <v>11.9</v>
      </c>
      <c r="J7" s="13">
        <v>12.6</v>
      </c>
      <c r="K7" s="12">
        <f>SUM(J7)+1.2</f>
        <v>13.799999999999999</v>
      </c>
      <c r="L7" s="12">
        <f>SUM(K7)+0.7</f>
        <v>14.499999999999998</v>
      </c>
      <c r="M7" s="11">
        <f>SUM(L7)+0.7</f>
        <v>15.199999999999998</v>
      </c>
    </row>
    <row r="8" spans="1:13" s="1" customFormat="1" ht="14.1" customHeight="1" x14ac:dyDescent="0.3">
      <c r="A8" s="28"/>
      <c r="B8" s="27" t="s">
        <v>39</v>
      </c>
      <c r="C8" s="26"/>
      <c r="D8" s="45" t="s">
        <v>38</v>
      </c>
      <c r="E8" s="44"/>
      <c r="F8" s="44"/>
      <c r="G8" s="43"/>
      <c r="H8" s="21"/>
      <c r="I8" s="21"/>
      <c r="J8" s="22"/>
      <c r="K8" s="21"/>
      <c r="L8" s="21"/>
      <c r="M8" s="20"/>
    </row>
    <row r="9" spans="1:13" s="1" customFormat="1" ht="14.1" customHeight="1" x14ac:dyDescent="0.3">
      <c r="A9" s="19">
        <v>4</v>
      </c>
      <c r="B9" s="18" t="s">
        <v>37</v>
      </c>
      <c r="C9" s="17"/>
      <c r="D9" s="16" t="s">
        <v>36</v>
      </c>
      <c r="E9" s="15"/>
      <c r="F9" s="15"/>
      <c r="G9" s="14"/>
      <c r="H9" s="12">
        <f>SUM(I9)-7</f>
        <v>51</v>
      </c>
      <c r="I9" s="12">
        <f>SUM(J9)-7</f>
        <v>58</v>
      </c>
      <c r="J9" s="13">
        <v>65</v>
      </c>
      <c r="K9" s="12">
        <f>SUM(J9)+6</f>
        <v>71</v>
      </c>
      <c r="L9" s="12">
        <f>SUM(K9)+6</f>
        <v>77</v>
      </c>
      <c r="M9" s="11">
        <f>SUM(L9)+6</f>
        <v>83</v>
      </c>
    </row>
    <row r="10" spans="1:13" s="1" customFormat="1" ht="14.1" customHeight="1" x14ac:dyDescent="0.3">
      <c r="A10" s="28"/>
      <c r="B10" s="27" t="s">
        <v>35</v>
      </c>
      <c r="C10" s="26"/>
      <c r="D10" s="25" t="s">
        <v>34</v>
      </c>
      <c r="E10" s="24"/>
      <c r="F10" s="24"/>
      <c r="G10" s="23"/>
      <c r="H10" s="21"/>
      <c r="I10" s="21"/>
      <c r="J10" s="22"/>
      <c r="K10" s="21"/>
      <c r="L10" s="21"/>
      <c r="M10" s="20"/>
    </row>
    <row r="11" spans="1:13" s="1" customFormat="1" ht="14.1" customHeight="1" x14ac:dyDescent="0.3">
      <c r="A11" s="19">
        <v>5</v>
      </c>
      <c r="B11" s="18" t="s">
        <v>33</v>
      </c>
      <c r="C11" s="17"/>
      <c r="D11" s="16" t="s">
        <v>32</v>
      </c>
      <c r="E11" s="15"/>
      <c r="F11" s="15"/>
      <c r="G11" s="14"/>
      <c r="H11" s="12">
        <f>SUM(I11)-0.6</f>
        <v>16.799999999999997</v>
      </c>
      <c r="I11" s="12">
        <f>SUM(J11)-0.6</f>
        <v>17.399999999999999</v>
      </c>
      <c r="J11" s="13">
        <v>18</v>
      </c>
      <c r="K11" s="12">
        <f>SUM(J11)+0.6</f>
        <v>18.600000000000001</v>
      </c>
      <c r="L11" s="12">
        <f>SUM(K11)+0.6</f>
        <v>19.200000000000003</v>
      </c>
      <c r="M11" s="11">
        <f>SUM(L11)+0.6</f>
        <v>19.800000000000004</v>
      </c>
    </row>
    <row r="12" spans="1:13" s="1" customFormat="1" ht="14.1" customHeight="1" x14ac:dyDescent="0.3">
      <c r="A12" s="28"/>
      <c r="B12" s="27" t="s">
        <v>31</v>
      </c>
      <c r="C12" s="26"/>
      <c r="D12" s="42" t="s">
        <v>30</v>
      </c>
      <c r="E12" s="41"/>
      <c r="F12" s="41"/>
      <c r="G12" s="40"/>
      <c r="H12" s="21"/>
      <c r="I12" s="21"/>
      <c r="J12" s="22"/>
      <c r="K12" s="21"/>
      <c r="L12" s="21"/>
      <c r="M12" s="20"/>
    </row>
    <row r="13" spans="1:13" s="1" customFormat="1" ht="14.1" customHeight="1" x14ac:dyDescent="0.3">
      <c r="A13" s="19">
        <v>6</v>
      </c>
      <c r="B13" s="18" t="s">
        <v>29</v>
      </c>
      <c r="C13" s="17"/>
      <c r="D13" s="16" t="s">
        <v>26</v>
      </c>
      <c r="E13" s="15"/>
      <c r="F13" s="15"/>
      <c r="G13" s="14"/>
      <c r="H13" s="12">
        <f>SUM(I13)-1</f>
        <v>19.7</v>
      </c>
      <c r="I13" s="12">
        <f>SUM(J13)-1</f>
        <v>20.7</v>
      </c>
      <c r="J13" s="13">
        <v>21.7</v>
      </c>
      <c r="K13" s="12">
        <f>SUM(J13)+1.5</f>
        <v>23.2</v>
      </c>
      <c r="L13" s="12">
        <f>SUM(K13)+1</f>
        <v>24.2</v>
      </c>
      <c r="M13" s="11">
        <f>SUM(L13)+1</f>
        <v>25.2</v>
      </c>
    </row>
    <row r="14" spans="1:13" s="1" customFormat="1" ht="14.1" customHeight="1" x14ac:dyDescent="0.3">
      <c r="A14" s="28"/>
      <c r="B14" s="27" t="s">
        <v>28</v>
      </c>
      <c r="C14" s="26"/>
      <c r="D14" s="25" t="s">
        <v>24</v>
      </c>
      <c r="E14" s="24"/>
      <c r="F14" s="24"/>
      <c r="G14" s="23"/>
      <c r="H14" s="21"/>
      <c r="I14" s="21"/>
      <c r="J14" s="22"/>
      <c r="K14" s="21"/>
      <c r="L14" s="21"/>
      <c r="M14" s="20"/>
    </row>
    <row r="15" spans="1:13" s="1" customFormat="1" ht="14.1" customHeight="1" x14ac:dyDescent="0.3">
      <c r="A15" s="19">
        <v>7</v>
      </c>
      <c r="B15" s="18" t="s">
        <v>27</v>
      </c>
      <c r="C15" s="17"/>
      <c r="D15" s="16" t="s">
        <v>26</v>
      </c>
      <c r="E15" s="15"/>
      <c r="F15" s="15"/>
      <c r="G15" s="14"/>
      <c r="H15" s="12">
        <f>SUM(I15)-1.2</f>
        <v>22.200000000000003</v>
      </c>
      <c r="I15" s="12">
        <f>SUM(J15)-1.2</f>
        <v>23.400000000000002</v>
      </c>
      <c r="J15" s="13">
        <v>24.6</v>
      </c>
      <c r="K15" s="12">
        <f>SUM(J15)+1.7</f>
        <v>26.3</v>
      </c>
      <c r="L15" s="12">
        <f>SUM(K15)+1.2</f>
        <v>27.5</v>
      </c>
      <c r="M15" s="11">
        <f>SUM(L15)+1.2</f>
        <v>28.7</v>
      </c>
    </row>
    <row r="16" spans="1:13" s="1" customFormat="1" ht="14.1" customHeight="1" x14ac:dyDescent="0.3">
      <c r="A16" s="28"/>
      <c r="B16" s="27" t="s">
        <v>25</v>
      </c>
      <c r="C16" s="26"/>
      <c r="D16" s="25" t="s">
        <v>24</v>
      </c>
      <c r="E16" s="24"/>
      <c r="F16" s="24"/>
      <c r="G16" s="23"/>
      <c r="H16" s="21"/>
      <c r="I16" s="21"/>
      <c r="J16" s="22"/>
      <c r="K16" s="21"/>
      <c r="L16" s="21"/>
      <c r="M16" s="20"/>
    </row>
    <row r="17" spans="1:13" s="1" customFormat="1" ht="14.1" customHeight="1" x14ac:dyDescent="0.3">
      <c r="A17" s="19">
        <v>8</v>
      </c>
      <c r="B17" s="18" t="s">
        <v>23</v>
      </c>
      <c r="C17" s="17"/>
      <c r="D17" s="16" t="s">
        <v>22</v>
      </c>
      <c r="E17" s="15"/>
      <c r="F17" s="15"/>
      <c r="G17" s="14"/>
      <c r="H17" s="12">
        <f>SUM(I17)-2.2</f>
        <v>26.1</v>
      </c>
      <c r="I17" s="12">
        <f>SUM(J17)-2.2</f>
        <v>28.3</v>
      </c>
      <c r="J17" s="13">
        <v>30.5</v>
      </c>
      <c r="K17" s="12">
        <f>SUM(J17)+2.1</f>
        <v>32.6</v>
      </c>
      <c r="L17" s="12">
        <f>SUM(K17)+2.1</f>
        <v>34.700000000000003</v>
      </c>
      <c r="M17" s="11">
        <f>SUM(L17)+2.1</f>
        <v>36.800000000000004</v>
      </c>
    </row>
    <row r="18" spans="1:13" s="1" customFormat="1" ht="14.1" customHeight="1" x14ac:dyDescent="0.3">
      <c r="A18" s="28"/>
      <c r="B18" s="27" t="s">
        <v>21</v>
      </c>
      <c r="C18" s="26"/>
      <c r="D18" s="25" t="s">
        <v>20</v>
      </c>
      <c r="E18" s="24"/>
      <c r="F18" s="24"/>
      <c r="G18" s="23"/>
      <c r="H18" s="21"/>
      <c r="I18" s="21"/>
      <c r="J18" s="22"/>
      <c r="K18" s="21"/>
      <c r="L18" s="21"/>
      <c r="M18" s="20"/>
    </row>
    <row r="19" spans="1:13" s="1" customFormat="1" ht="14.1" customHeight="1" x14ac:dyDescent="0.3">
      <c r="A19" s="19">
        <v>9</v>
      </c>
      <c r="B19" s="18" t="s">
        <v>19</v>
      </c>
      <c r="C19" s="17"/>
      <c r="D19" s="16" t="s">
        <v>18</v>
      </c>
      <c r="E19" s="15"/>
      <c r="F19" s="15"/>
      <c r="G19" s="14"/>
      <c r="H19" s="12">
        <f>SUM(I19)-6</f>
        <v>32.1</v>
      </c>
      <c r="I19" s="12">
        <f>SUM(J19)-6</f>
        <v>38.1</v>
      </c>
      <c r="J19" s="13">
        <v>44.1</v>
      </c>
      <c r="K19" s="12">
        <f>SUM(J19)+4.5</f>
        <v>48.6</v>
      </c>
      <c r="L19" s="12">
        <f>SUM(K19)+5</f>
        <v>53.6</v>
      </c>
      <c r="M19" s="11">
        <f>SUM(L19)+5</f>
        <v>58.6</v>
      </c>
    </row>
    <row r="20" spans="1:13" s="1" customFormat="1" ht="14.1" customHeight="1" x14ac:dyDescent="0.3">
      <c r="A20" s="28"/>
      <c r="B20" s="27" t="s">
        <v>17</v>
      </c>
      <c r="C20" s="26"/>
      <c r="D20" s="25" t="s">
        <v>16</v>
      </c>
      <c r="E20" s="24"/>
      <c r="F20" s="24"/>
      <c r="G20" s="23"/>
      <c r="H20" s="21"/>
      <c r="I20" s="21"/>
      <c r="J20" s="22"/>
      <c r="K20" s="21"/>
      <c r="L20" s="21"/>
      <c r="M20" s="20"/>
    </row>
    <row r="21" spans="1:13" s="1" customFormat="1" ht="14.1" customHeight="1" x14ac:dyDescent="0.3">
      <c r="A21" s="19">
        <v>10</v>
      </c>
      <c r="B21" s="18" t="s">
        <v>15</v>
      </c>
      <c r="C21" s="17"/>
      <c r="D21" s="16" t="s">
        <v>13</v>
      </c>
      <c r="E21" s="15"/>
      <c r="F21" s="15"/>
      <c r="G21" s="14"/>
      <c r="H21" s="12">
        <f>SUM(I21)-0.9</f>
        <v>20.400000000000002</v>
      </c>
      <c r="I21" s="12">
        <f>SUM(J21)-0.9</f>
        <v>21.3</v>
      </c>
      <c r="J21" s="13">
        <v>22.2</v>
      </c>
      <c r="K21" s="12">
        <f>SUM(J21)+0.9</f>
        <v>23.099999999999998</v>
      </c>
      <c r="L21" s="12">
        <f>SUM(K21)+0.9</f>
        <v>23.999999999999996</v>
      </c>
      <c r="M21" s="11">
        <f>SUM(L21)+0.9</f>
        <v>24.899999999999995</v>
      </c>
    </row>
    <row r="22" spans="1:13" s="1" customFormat="1" ht="14.1" customHeight="1" x14ac:dyDescent="0.3">
      <c r="A22" s="28"/>
      <c r="B22" s="27" t="s">
        <v>14</v>
      </c>
      <c r="C22" s="26"/>
      <c r="D22" s="25" t="s">
        <v>13</v>
      </c>
      <c r="E22" s="24"/>
      <c r="F22" s="24"/>
      <c r="G22" s="23"/>
      <c r="H22" s="21"/>
      <c r="I22" s="21"/>
      <c r="J22" s="22"/>
      <c r="K22" s="21"/>
      <c r="L22" s="21"/>
      <c r="M22" s="20"/>
    </row>
    <row r="23" spans="1:13" s="1" customFormat="1" ht="14.1" customHeight="1" x14ac:dyDescent="0.3">
      <c r="A23" s="19">
        <v>11</v>
      </c>
      <c r="B23" s="18" t="s">
        <v>12</v>
      </c>
      <c r="C23" s="17"/>
      <c r="D23" s="16" t="s">
        <v>11</v>
      </c>
      <c r="E23" s="15"/>
      <c r="F23" s="15"/>
      <c r="G23" s="14"/>
      <c r="H23" s="12">
        <f>SUM(I23)-3.5</f>
        <v>33.1</v>
      </c>
      <c r="I23" s="12">
        <f>SUM(J23)-3.5</f>
        <v>36.6</v>
      </c>
      <c r="J23" s="13">
        <v>40.1</v>
      </c>
      <c r="K23" s="12">
        <f>SUM(J23)+3.4</f>
        <v>43.5</v>
      </c>
      <c r="L23" s="12">
        <f>SUM(K23)+3.1</f>
        <v>46.6</v>
      </c>
      <c r="M23" s="11">
        <f>SUM(L23)+3.1</f>
        <v>49.7</v>
      </c>
    </row>
    <row r="24" spans="1:13" s="1" customFormat="1" ht="14.1" customHeight="1" x14ac:dyDescent="0.3">
      <c r="A24" s="19"/>
      <c r="B24" s="39" t="s">
        <v>10</v>
      </c>
      <c r="C24" s="38"/>
      <c r="D24" s="37" t="s">
        <v>9</v>
      </c>
      <c r="E24" s="36"/>
      <c r="F24" s="36"/>
      <c r="G24" s="35"/>
      <c r="H24" s="21"/>
      <c r="I24" s="21"/>
      <c r="J24" s="22"/>
      <c r="K24" s="21"/>
      <c r="L24" s="21"/>
      <c r="M24" s="20"/>
    </row>
    <row r="25" spans="1:13" s="1" customFormat="1" ht="14.1" customHeight="1" x14ac:dyDescent="0.3">
      <c r="A25" s="34">
        <v>12</v>
      </c>
      <c r="B25" s="18" t="s">
        <v>8</v>
      </c>
      <c r="C25" s="17"/>
      <c r="D25" s="16"/>
      <c r="E25" s="15"/>
      <c r="F25" s="15"/>
      <c r="G25" s="14"/>
      <c r="H25" s="12">
        <f>SUM(I25)-1.5</f>
        <v>19.5</v>
      </c>
      <c r="I25" s="12">
        <f>SUM(J25)-1.5</f>
        <v>21</v>
      </c>
      <c r="J25" s="13">
        <v>22.5</v>
      </c>
      <c r="K25" s="12">
        <f>SUM(J25)+1.5</f>
        <v>24</v>
      </c>
      <c r="L25" s="12">
        <f>SUM(K25)+1.5</f>
        <v>25.5</v>
      </c>
      <c r="M25" s="11">
        <f>SUM(L25)+1.5</f>
        <v>27</v>
      </c>
    </row>
    <row r="26" spans="1:13" s="1" customFormat="1" ht="14.1" customHeight="1" x14ac:dyDescent="0.3">
      <c r="A26" s="28"/>
      <c r="B26" s="27" t="s">
        <v>7</v>
      </c>
      <c r="C26" s="26"/>
      <c r="D26" s="25" t="s">
        <v>6</v>
      </c>
      <c r="E26" s="24"/>
      <c r="F26" s="24"/>
      <c r="G26" s="23"/>
      <c r="H26" s="21"/>
      <c r="I26" s="21"/>
      <c r="J26" s="22"/>
      <c r="K26" s="21"/>
      <c r="L26" s="21"/>
      <c r="M26" s="20"/>
    </row>
    <row r="27" spans="1:13" s="1" customFormat="1" ht="14.1" customHeight="1" x14ac:dyDescent="0.3">
      <c r="A27" s="19">
        <v>13</v>
      </c>
      <c r="B27" s="18" t="s">
        <v>5</v>
      </c>
      <c r="C27" s="17"/>
      <c r="D27" s="16"/>
      <c r="E27" s="15"/>
      <c r="F27" s="15"/>
      <c r="G27" s="14"/>
      <c r="H27" s="12">
        <f>SUM(I27)-1.1</f>
        <v>13.100000000000001</v>
      </c>
      <c r="I27" s="12">
        <f>SUM(J27)-1.1</f>
        <v>14.200000000000001</v>
      </c>
      <c r="J27" s="13">
        <v>15.3</v>
      </c>
      <c r="K27" s="12">
        <f>SUM(J27)+1.1</f>
        <v>16.400000000000002</v>
      </c>
      <c r="L27" s="12">
        <f>SUM(K27)+1.1</f>
        <v>17.500000000000004</v>
      </c>
      <c r="M27" s="11">
        <f>SUM(L27)+1.1</f>
        <v>18.600000000000005</v>
      </c>
    </row>
    <row r="28" spans="1:13" s="1" customFormat="1" ht="14.1" customHeight="1" x14ac:dyDescent="0.3">
      <c r="A28" s="28"/>
      <c r="B28" s="27" t="s">
        <v>4</v>
      </c>
      <c r="C28" s="26"/>
      <c r="D28" s="25" t="s">
        <v>3</v>
      </c>
      <c r="E28" s="24"/>
      <c r="F28" s="24"/>
      <c r="G28" s="23"/>
      <c r="H28" s="21"/>
      <c r="I28" s="21"/>
      <c r="J28" s="22"/>
      <c r="K28" s="21"/>
      <c r="L28" s="21"/>
      <c r="M28" s="20"/>
    </row>
    <row r="29" spans="1:13" s="1" customFormat="1" ht="14.1" customHeight="1" x14ac:dyDescent="0.3">
      <c r="A29" s="19">
        <v>14</v>
      </c>
      <c r="B29" s="33" t="s">
        <v>2</v>
      </c>
      <c r="C29" s="32"/>
      <c r="D29" s="31"/>
      <c r="E29" s="30"/>
      <c r="F29" s="30"/>
      <c r="G29" s="29"/>
      <c r="H29" s="12">
        <f>SUM(I29)-0.4</f>
        <v>6.3999999999999995</v>
      </c>
      <c r="I29" s="12">
        <f>SUM(J29)-0.4</f>
        <v>6.8</v>
      </c>
      <c r="J29" s="13">
        <v>7.2</v>
      </c>
      <c r="K29" s="12">
        <f>SUM(J29)+0.4</f>
        <v>7.6000000000000005</v>
      </c>
      <c r="L29" s="12">
        <f>SUM(K29)+0.4</f>
        <v>8</v>
      </c>
      <c r="M29" s="11">
        <f>SUM(L29)+0.4</f>
        <v>8.4</v>
      </c>
    </row>
    <row r="30" spans="1:13" s="1" customFormat="1" ht="14.1" customHeight="1" x14ac:dyDescent="0.3">
      <c r="A30" s="28"/>
      <c r="B30" s="27" t="s">
        <v>1</v>
      </c>
      <c r="C30" s="26"/>
      <c r="D30" s="25" t="s">
        <v>0</v>
      </c>
      <c r="E30" s="24"/>
      <c r="F30" s="24"/>
      <c r="G30" s="23"/>
      <c r="H30" s="21"/>
      <c r="I30" s="21"/>
      <c r="J30" s="22"/>
      <c r="K30" s="21"/>
      <c r="L30" s="21"/>
      <c r="M30" s="20"/>
    </row>
    <row r="31" spans="1:13" s="1" customFormat="1" ht="14.1" customHeight="1" x14ac:dyDescent="0.3">
      <c r="A31" s="19">
        <v>15</v>
      </c>
      <c r="B31" s="18"/>
      <c r="C31" s="17"/>
      <c r="D31" s="16"/>
      <c r="E31" s="15"/>
      <c r="F31" s="15"/>
      <c r="G31" s="14"/>
      <c r="H31" s="12"/>
      <c r="I31" s="12"/>
      <c r="J31" s="13"/>
      <c r="K31" s="12"/>
      <c r="L31" s="12"/>
      <c r="M31" s="11"/>
    </row>
    <row r="32" spans="1:13" s="1" customFormat="1" ht="14.1" customHeight="1" thickBot="1" x14ac:dyDescent="0.35">
      <c r="A32" s="10"/>
      <c r="B32" s="9"/>
      <c r="C32" s="8"/>
      <c r="D32" s="7"/>
      <c r="E32" s="6"/>
      <c r="F32" s="6"/>
      <c r="G32" s="5"/>
      <c r="H32" s="3"/>
      <c r="I32" s="3"/>
      <c r="J32" s="4"/>
      <c r="K32" s="3"/>
      <c r="L32" s="3"/>
      <c r="M32" s="2"/>
    </row>
    <row r="33" s="1" customFormat="1" ht="14.1" customHeight="1" x14ac:dyDescent="0.3"/>
    <row r="34" customFormat="1" ht="14.1" customHeight="1" x14ac:dyDescent="0.3"/>
    <row r="35" customFormat="1" ht="14.1" customHeight="1" x14ac:dyDescent="0.3"/>
    <row r="36" customFormat="1" ht="14.1" customHeight="1" x14ac:dyDescent="0.3"/>
    <row r="37" customFormat="1" ht="14.1" customHeight="1" x14ac:dyDescent="0.3"/>
    <row r="38" customFormat="1" ht="14.1" customHeight="1" x14ac:dyDescent="0.3"/>
    <row r="39" customFormat="1" ht="14.1" customHeight="1" x14ac:dyDescent="0.3"/>
    <row r="40" customFormat="1" ht="14.1" customHeight="1" x14ac:dyDescent="0.3"/>
    <row r="41" customFormat="1" ht="14.1" customHeight="1" x14ac:dyDescent="0.3"/>
    <row r="42" customFormat="1" ht="14.1" customHeight="1" x14ac:dyDescent="0.3"/>
    <row r="43" customFormat="1" ht="14.1" customHeight="1" x14ac:dyDescent="0.3"/>
    <row r="44" customFormat="1" ht="14.1" customHeight="1" x14ac:dyDescent="0.3"/>
    <row r="45" customFormat="1" ht="14.1" customHeight="1" x14ac:dyDescent="0.3"/>
    <row r="46" customFormat="1" ht="14.1" customHeight="1" x14ac:dyDescent="0.3"/>
    <row r="47" customFormat="1" ht="14.1" customHeight="1" x14ac:dyDescent="0.3"/>
  </sheetData>
  <mergeCells count="168">
    <mergeCell ref="K29:K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D32:G32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9:K10"/>
    <mergeCell ref="L9:L10"/>
    <mergeCell ref="M9:M10"/>
    <mergeCell ref="B10:C10"/>
    <mergeCell ref="D10:G10"/>
    <mergeCell ref="J9:J10"/>
    <mergeCell ref="J11:J12"/>
    <mergeCell ref="K11:K12"/>
    <mergeCell ref="L11:L12"/>
    <mergeCell ref="M11:M12"/>
    <mergeCell ref="B12:C12"/>
    <mergeCell ref="D12:G12"/>
    <mergeCell ref="I9:I10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1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LE01</vt:lpstr>
      <vt:lpstr>'LE01'!Print_Area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sc240610</dc:creator>
  <cp:lastModifiedBy>sc240610</cp:lastModifiedBy>
  <dcterms:created xsi:type="dcterms:W3CDTF">2025-10-14T08:03:12Z</dcterms:created>
  <dcterms:modified xsi:type="dcterms:W3CDTF">2025-10-14T08:03:40Z</dcterms:modified>
</cp:coreProperties>
</file>