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cuments\EZMessenger 받은 파일\"/>
    </mc:Choice>
  </mc:AlternateContent>
  <xr:revisionPtr revIDLastSave="0" documentId="8_{653D3293-24EA-497F-8F7A-52BBD7FBB8B0}" xr6:coauthVersionLast="47" xr6:coauthVersionMax="47" xr10:uidLastSave="{00000000-0000-0000-0000-000000000000}"/>
  <bookViews>
    <workbookView xWindow="1575" yWindow="1215" windowWidth="21990" windowHeight="14265" tabRatio="776" xr2:uid="{1495D8D8-5A11-497E-9E4C-C957D7D9CA12}"/>
  </bookViews>
  <sheets>
    <sheet name="PT19" sheetId="2452" r:id="rId1"/>
  </sheets>
  <definedNames>
    <definedName name="_xlnm.Print_Area" localSheetId="0">'PT19'!$A$1:$O$40</definedName>
  </definedNames>
  <calcPr calcId="191029"/>
</workbook>
</file>

<file path=xl/calcChain.xml><?xml version="1.0" encoding="utf-8"?>
<calcChain xmlns="http://schemas.openxmlformats.org/spreadsheetml/2006/main">
  <c r="J3" i="2452" l="1"/>
  <c r="I3" i="2452"/>
  <c r="H3" i="2452"/>
  <c r="L3" i="2452"/>
  <c r="M3" i="2452"/>
  <c r="N3" i="2452"/>
  <c r="O3" i="2452"/>
  <c r="J11" i="2452"/>
  <c r="I11" i="2452"/>
  <c r="H11" i="2452"/>
  <c r="L11" i="2452"/>
  <c r="M11" i="2452"/>
  <c r="N11" i="2452"/>
  <c r="O11" i="2452"/>
  <c r="I13" i="2452"/>
  <c r="H13" i="2452"/>
  <c r="J13" i="2452"/>
  <c r="L13" i="2452"/>
  <c r="M13" i="2452"/>
  <c r="N13" i="2452"/>
  <c r="O13" i="2452"/>
  <c r="I15" i="2452"/>
  <c r="H15" i="2452"/>
  <c r="J15" i="2452"/>
  <c r="L15" i="2452"/>
  <c r="M15" i="2452"/>
  <c r="N15" i="2452"/>
  <c r="O15" i="2452"/>
  <c r="J21" i="2452"/>
  <c r="I21" i="2452"/>
  <c r="H21" i="2452"/>
  <c r="L21" i="2452"/>
  <c r="M21" i="2452"/>
  <c r="N21" i="2452"/>
  <c r="O21" i="2452"/>
  <c r="J23" i="2452"/>
  <c r="I23" i="2452"/>
  <c r="H23" i="2452"/>
  <c r="L23" i="2452"/>
  <c r="M23" i="2452"/>
  <c r="N23" i="2452"/>
  <c r="O23" i="2452"/>
  <c r="J25" i="2452"/>
  <c r="I25" i="2452"/>
  <c r="H25" i="2452"/>
  <c r="L25" i="2452"/>
  <c r="M25" i="2452"/>
  <c r="N25" i="2452"/>
  <c r="O25" i="2452"/>
  <c r="J27" i="2452"/>
  <c r="I27" i="2452"/>
  <c r="H27" i="2452"/>
  <c r="L27" i="2452"/>
  <c r="M27" i="2452"/>
  <c r="N27" i="2452"/>
  <c r="O27" i="2452"/>
  <c r="J29" i="2452"/>
  <c r="I29" i="2452"/>
  <c r="H29" i="2452"/>
  <c r="L29" i="2452"/>
  <c r="M29" i="2452"/>
  <c r="N29" i="2452"/>
  <c r="O29" i="2452"/>
  <c r="J31" i="2452"/>
  <c r="I31" i="2452"/>
  <c r="H31" i="2452"/>
  <c r="L31" i="2452"/>
  <c r="M31" i="2452"/>
  <c r="N31" i="2452"/>
  <c r="O31" i="2452"/>
  <c r="J33" i="2452"/>
  <c r="I33" i="2452"/>
  <c r="H33" i="2452"/>
  <c r="L33" i="2452"/>
  <c r="M33" i="2452"/>
  <c r="N33" i="2452"/>
  <c r="O33" i="2452"/>
  <c r="J35" i="2452"/>
  <c r="I35" i="2452"/>
  <c r="H35" i="2452"/>
  <c r="L35" i="2452"/>
  <c r="M35" i="2452"/>
  <c r="N35" i="2452"/>
  <c r="O35" i="2452"/>
  <c r="J37" i="2452"/>
  <c r="I37" i="2452"/>
  <c r="H37" i="2452"/>
  <c r="L37" i="2452"/>
  <c r="M37" i="2452"/>
  <c r="N37" i="2452"/>
  <c r="O37" i="2452"/>
  <c r="J39" i="2452"/>
  <c r="I39" i="2452"/>
  <c r="H39" i="2452"/>
  <c r="L39" i="2452"/>
  <c r="M39" i="2452"/>
  <c r="N39" i="2452"/>
  <c r="O39" i="2452"/>
</calcChain>
</file>

<file path=xl/sharedStrings.xml><?xml version="1.0" encoding="utf-8"?>
<sst xmlns="http://schemas.openxmlformats.org/spreadsheetml/2006/main" count="72" uniqueCount="69">
  <si>
    <t xml:space="preserve">TOTAL LENGTH </t>
  </si>
  <si>
    <t xml:space="preserve">HIP </t>
  </si>
  <si>
    <t xml:space="preserve">INCLUDE WAIST BAND TO EDGE </t>
  </si>
  <si>
    <t xml:space="preserve">BOTTOM OPENING </t>
  </si>
  <si>
    <t xml:space="preserve">CIRCLE ROUND </t>
  </si>
  <si>
    <t xml:space="preserve">FRONT RISE </t>
  </si>
  <si>
    <t>BACK RISE</t>
  </si>
  <si>
    <t xml:space="preserve">TIGHT </t>
  </si>
  <si>
    <t xml:space="preserve">FROM CROCH  3cm BELOW . WIDE STRIGHT </t>
  </si>
  <si>
    <t>INSEAM</t>
  </si>
  <si>
    <t xml:space="preserve">CROCH TO EDGE </t>
  </si>
  <si>
    <t>엉덩이둘레</t>
  </si>
  <si>
    <t>바지기장</t>
  </si>
  <si>
    <t>바지부리</t>
  </si>
  <si>
    <t>인심길이</t>
  </si>
  <si>
    <t>허벅지둘레</t>
  </si>
  <si>
    <t>뒤밑위</t>
  </si>
  <si>
    <t>앞밑위</t>
  </si>
  <si>
    <t xml:space="preserve"> 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</si>
  <si>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</si>
  <si>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</si>
  <si>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</si>
  <si>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</si>
  <si>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</si>
  <si>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</si>
  <si>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</si>
  <si>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 xml:space="preserve">FLAT,FRONT AND BACK WAIST LINE MATCH STRIGHT </t>
    <phoneticPr fontId="1" type="noConversion"/>
  </si>
  <si>
    <t>오비를 일자 상태로 만든 후 수평으로 잰 길이</t>
    <phoneticPr fontId="1" type="noConversion"/>
  </si>
  <si>
    <t>앞 댕고 스테치를 기준점으로 하여 양쪽 수평선의 길이</t>
    <phoneticPr fontId="1" type="noConversion"/>
  </si>
  <si>
    <t xml:space="preserve">INCLUDE WAIST BAND TO EDGE </t>
    <phoneticPr fontId="1" type="noConversion"/>
  </si>
  <si>
    <t>와끼선을 기준으로 오비끝에서 바지 밑단 끝까지의 길이</t>
    <phoneticPr fontId="1" type="noConversion"/>
  </si>
  <si>
    <t>바지 밑단의 둘레길이</t>
    <phoneticPr fontId="2" type="noConversion"/>
  </si>
  <si>
    <t>오비끝에서 인심 시작점까지의 길이(오비 포함)</t>
    <phoneticPr fontId="1" type="noConversion"/>
  </si>
  <si>
    <t>인심 시작점에서 3cm 밑을 기준점으로 양쪽 수평 길이</t>
    <phoneticPr fontId="1" type="noConversion"/>
  </si>
  <si>
    <t>바지 안 쪽에서 봉제선을 따라 바지밑단 끝까지의 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</si>
  <si>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</si>
  <si>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</si>
  <si>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</si>
  <si>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무릎위치</t>
    <phoneticPr fontId="1" type="noConversion"/>
  </si>
  <si>
    <t>VERTICALLY AT THE WAIST</t>
    <phoneticPr fontId="1" type="noConversion"/>
  </si>
  <si>
    <t>TOTAL WAIST</t>
    <phoneticPr fontId="1" type="noConversion"/>
  </si>
  <si>
    <t>허리완성사이즈</t>
    <phoneticPr fontId="1" type="noConversion"/>
  </si>
  <si>
    <t>몸판 허리 둘레</t>
    <phoneticPr fontId="1" type="noConversion"/>
  </si>
  <si>
    <t>HIP POINT</t>
    <phoneticPr fontId="1" type="noConversion"/>
  </si>
  <si>
    <t>엉덩이 위치</t>
    <phoneticPr fontId="1" type="noConversion"/>
  </si>
  <si>
    <t>XS</t>
    <phoneticPr fontId="1" type="noConversion"/>
  </si>
  <si>
    <t>BACK WAIST E-BAND</t>
    <phoneticPr fontId="1" type="noConversion"/>
  </si>
  <si>
    <t>허리에서 수직으로 (오비포함)</t>
    <phoneticPr fontId="1" type="noConversion"/>
  </si>
  <si>
    <t>WAIST SIZE</t>
    <phoneticPr fontId="1" type="noConversion"/>
  </si>
  <si>
    <t>뒤 허리 고무줄 완성</t>
    <phoneticPr fontId="1" type="noConversion"/>
  </si>
  <si>
    <t>오비포함 와끼 기준</t>
    <phoneticPr fontId="1" type="noConversion"/>
  </si>
  <si>
    <t>2XL</t>
    <phoneticPr fontId="1" type="noConversion"/>
  </si>
  <si>
    <t>3XL</t>
    <phoneticPr fontId="1" type="noConversion"/>
  </si>
  <si>
    <t>4XL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</si>
  <si>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</si>
  <si>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</si>
  <si>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</si>
  <si>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>나나밴드</t>
    <phoneticPr fontId="1" type="noConversion"/>
  </si>
  <si>
    <t>ADIJUSTABLE BAND</t>
    <phoneticPr fontId="1" type="noConversion"/>
  </si>
  <si>
    <t>앞허리완성</t>
    <phoneticPr fontId="1" type="noConversion"/>
  </si>
  <si>
    <t>FRONT WAIST</t>
    <phoneticPr fontId="1" type="noConversion"/>
  </si>
  <si>
    <t>FRONT POCKET OPENING</t>
    <phoneticPr fontId="1" type="noConversion"/>
  </si>
  <si>
    <t>뎅고스티치 폭</t>
    <phoneticPr fontId="1" type="noConversion"/>
  </si>
  <si>
    <t>J STITCH WIDTH</t>
    <phoneticPr fontId="1" type="noConversion"/>
  </si>
  <si>
    <t>BASED ON ZIPPER FLY OUT LINE ,STRIGHT</t>
    <phoneticPr fontId="1" type="noConversion"/>
  </si>
  <si>
    <t>앞주머니 입구 길이</t>
    <phoneticPr fontId="1" type="noConversion"/>
  </si>
  <si>
    <t>바지부리 엘라스트링 사용길이</t>
    <phoneticPr fontId="1" type="noConversion"/>
  </si>
  <si>
    <t>BOTTOM OPENING E-STRING</t>
    <phoneticPr fontId="1" type="noConversion"/>
  </si>
  <si>
    <t>STYLE NO: JXWPT19-K#A16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</si>
</sst>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>
      <alignment vertical="center"/>
    </xf>
  </cellStyleXfs>
  <cellXfs count="70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</cellXfs>
  <cellStyles count="3">
    <cellStyle name="표준" xfId="0" builtinId="0"/>
    <cellStyle name="표준 2" xfId="1" xr:uid="{7AD4D7AF-7E2B-4984-BE15-F369A101FE81}"/>
    <cellStyle name="표준 2 2" xfId="2" xr:uid="{C1ADAB5C-5475-4EFB-997C-59C57FFB44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EF69-E578-4D87-8500-B83922BB1227}">
  <sheetPr codeName="Sheet109">
    <tabColor theme="7"/>
    <pageSetUpPr fitToPage="1"/>
  </sheetPr>
  <dimension ref="A1:O51"/>
  <sheetViews>
    <sheetView tabSelected="1" zoomScale="110" zoomScaleNormal="110" workbookViewId="0">
      <selection activeCell="K35" sqref="K35:K3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5" width="5.5" customWidth="1"/>
  </cols>
  <sheetData>
    <row r="1" spans="1:15" ht="16.5" customHeight="1" thickBot="1" x14ac:dyDescent="0.35">
      <c r="A1" s="65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ht="16.5" customHeight="1" thickBot="1" x14ac:dyDescent="0.35">
      <c r="A2" s="2" t="s">
        <v>19</v>
      </c>
      <c r="B2" s="11" t="s">
        <v>20</v>
      </c>
      <c r="C2" s="11"/>
      <c r="D2" s="11" t="s">
        <v>21</v>
      </c>
      <c r="E2" s="11"/>
      <c r="F2" s="11"/>
      <c r="G2" s="11"/>
      <c r="H2" s="4" t="s">
        <v>45</v>
      </c>
      <c r="I2" s="4" t="s">
        <v>22</v>
      </c>
      <c r="J2" s="4" t="s">
        <v>23</v>
      </c>
      <c r="K2" s="3" t="s">
        <v>24</v>
      </c>
      <c r="L2" s="4" t="s">
        <v>25</v>
      </c>
      <c r="M2" s="4" t="s">
        <v>51</v>
      </c>
      <c r="N2" s="5" t="s">
        <v>52</v>
      </c>
      <c r="O2" s="5" t="s">
        <v>53</v>
      </c>
    </row>
    <row r="3" spans="1:15" s="1" customFormat="1" ht="14.1" customHeight="1" x14ac:dyDescent="0.3">
      <c r="A3" s="12">
        <v>1</v>
      </c>
      <c r="B3" s="14" t="s">
        <v>40</v>
      </c>
      <c r="C3" s="15"/>
      <c r="D3" s="16" t="s">
        <v>26</v>
      </c>
      <c r="E3" s="17"/>
      <c r="F3" s="17"/>
      <c r="G3" s="18"/>
      <c r="H3" s="19">
        <f>SUM(I3)-2</f>
        <v>43</v>
      </c>
      <c r="I3" s="19">
        <f>SUM(J3)-3</f>
        <v>45</v>
      </c>
      <c r="J3" s="6">
        <f>SUM(K3)-3</f>
        <v>48</v>
      </c>
      <c r="K3" s="8">
        <v>51</v>
      </c>
      <c r="L3" s="10">
        <f>SUM(K3)+3</f>
        <v>54</v>
      </c>
      <c r="M3" s="10">
        <f>SUM(L3)+3</f>
        <v>57</v>
      </c>
      <c r="N3" s="10">
        <f>SUM(M3)+3</f>
        <v>60</v>
      </c>
      <c r="O3" s="62">
        <f>SUM(N3)+3</f>
        <v>63</v>
      </c>
    </row>
    <row r="4" spans="1:15" s="1" customFormat="1" ht="14.1" customHeight="1" x14ac:dyDescent="0.3">
      <c r="A4" s="13"/>
      <c r="B4" s="21" t="s">
        <v>41</v>
      </c>
      <c r="C4" s="22"/>
      <c r="D4" s="23" t="s">
        <v>27</v>
      </c>
      <c r="E4" s="24"/>
      <c r="F4" s="24"/>
      <c r="G4" s="25"/>
      <c r="H4" s="20"/>
      <c r="I4" s="20"/>
      <c r="J4" s="7"/>
      <c r="K4" s="9"/>
      <c r="L4" s="7"/>
      <c r="M4" s="7"/>
      <c r="N4" s="7"/>
      <c r="O4" s="61"/>
    </row>
    <row r="5" spans="1:15" s="1" customFormat="1" ht="14.1" customHeight="1" x14ac:dyDescent="0.3">
      <c r="A5" s="26">
        <v>2</v>
      </c>
      <c r="B5" s="27" t="s">
        <v>60</v>
      </c>
      <c r="C5" s="28"/>
      <c r="D5" s="29"/>
      <c r="E5" s="30"/>
      <c r="F5" s="30"/>
      <c r="G5" s="31"/>
      <c r="H5" s="19"/>
      <c r="I5" s="19"/>
      <c r="J5" s="6"/>
      <c r="K5" s="32"/>
      <c r="L5" s="33"/>
      <c r="M5" s="33"/>
      <c r="N5" s="33"/>
      <c r="O5" s="63"/>
    </row>
    <row r="6" spans="1:15" s="1" customFormat="1" ht="14.1" customHeight="1" x14ac:dyDescent="0.3">
      <c r="A6" s="13"/>
      <c r="B6" s="21" t="s">
        <v>59</v>
      </c>
      <c r="C6" s="22"/>
      <c r="D6" s="23"/>
      <c r="E6" s="24"/>
      <c r="F6" s="24"/>
      <c r="G6" s="25"/>
      <c r="H6" s="20"/>
      <c r="I6" s="20"/>
      <c r="J6" s="7"/>
      <c r="K6" s="9"/>
      <c r="L6" s="7"/>
      <c r="M6" s="7"/>
      <c r="N6" s="7"/>
      <c r="O6" s="61"/>
    </row>
    <row r="7" spans="1:15" s="1" customFormat="1" ht="14.1" customHeight="1" x14ac:dyDescent="0.3">
      <c r="A7" s="26">
        <v>3</v>
      </c>
      <c r="B7" s="27" t="s">
        <v>46</v>
      </c>
      <c r="C7" s="28"/>
      <c r="D7" s="29"/>
      <c r="E7" s="30"/>
      <c r="F7" s="30"/>
      <c r="G7" s="31"/>
      <c r="H7" s="19"/>
      <c r="I7" s="19"/>
      <c r="J7" s="6"/>
      <c r="K7" s="32"/>
      <c r="L7" s="33"/>
      <c r="M7" s="33"/>
      <c r="N7" s="33"/>
      <c r="O7" s="63"/>
    </row>
    <row r="8" spans="1:15" s="1" customFormat="1" ht="14.1" customHeight="1" x14ac:dyDescent="0.3">
      <c r="A8" s="13"/>
      <c r="B8" s="21" t="s">
        <v>49</v>
      </c>
      <c r="C8" s="22"/>
      <c r="D8" s="23"/>
      <c r="E8" s="24"/>
      <c r="F8" s="24"/>
      <c r="G8" s="25"/>
      <c r="H8" s="20"/>
      <c r="I8" s="20"/>
      <c r="J8" s="7"/>
      <c r="K8" s="9"/>
      <c r="L8" s="7"/>
      <c r="M8" s="7"/>
      <c r="N8" s="7"/>
      <c r="O8" s="61"/>
    </row>
    <row r="9" spans="1:15" s="1" customFormat="1" ht="14.1" customHeight="1" x14ac:dyDescent="0.3">
      <c r="A9" s="26">
        <v>4</v>
      </c>
      <c r="B9" s="34" t="s">
        <v>58</v>
      </c>
      <c r="C9" s="35"/>
      <c r="D9" s="36"/>
      <c r="E9" s="37"/>
      <c r="F9" s="37"/>
      <c r="G9" s="38"/>
      <c r="H9" s="6"/>
      <c r="I9" s="6"/>
      <c r="J9" s="6"/>
      <c r="K9" s="32"/>
      <c r="L9" s="33"/>
      <c r="M9" s="33"/>
      <c r="N9" s="33"/>
      <c r="O9" s="63"/>
    </row>
    <row r="10" spans="1:15" s="1" customFormat="1" ht="14.1" customHeight="1" x14ac:dyDescent="0.3">
      <c r="A10" s="13"/>
      <c r="B10" s="21" t="s">
        <v>57</v>
      </c>
      <c r="C10" s="22"/>
      <c r="D10" s="39"/>
      <c r="E10" s="40"/>
      <c r="F10" s="40"/>
      <c r="G10" s="41"/>
      <c r="H10" s="7"/>
      <c r="I10" s="7"/>
      <c r="J10" s="7"/>
      <c r="K10" s="9"/>
      <c r="L10" s="7"/>
      <c r="M10" s="7"/>
      <c r="N10" s="7"/>
      <c r="O10" s="61"/>
    </row>
    <row r="11" spans="1:15" s="1" customFormat="1" ht="14.1" customHeight="1" x14ac:dyDescent="0.3">
      <c r="A11" s="26">
        <v>5</v>
      </c>
      <c r="B11" s="34" t="s">
        <v>48</v>
      </c>
      <c r="C11" s="35"/>
      <c r="D11" s="29"/>
      <c r="E11" s="30"/>
      <c r="F11" s="30"/>
      <c r="G11" s="31"/>
      <c r="H11" s="6">
        <f>SUM(I11)-3.5</f>
        <v>61.400000000000006</v>
      </c>
      <c r="I11" s="6">
        <f>SUM(J11)-3.5</f>
        <v>64.900000000000006</v>
      </c>
      <c r="J11" s="6">
        <f>SUM(K11)-3.5</f>
        <v>68.400000000000006</v>
      </c>
      <c r="K11" s="32">
        <v>71.900000000000006</v>
      </c>
      <c r="L11" s="33">
        <f>SUM(K11)+3.5</f>
        <v>75.400000000000006</v>
      </c>
      <c r="M11" s="33">
        <f>SUM(L11)+3.5</f>
        <v>78.900000000000006</v>
      </c>
      <c r="N11" s="33">
        <f>SUM(M11)+3.5</f>
        <v>82.4</v>
      </c>
      <c r="O11" s="63">
        <f>SUM(N11)+3.5</f>
        <v>85.9</v>
      </c>
    </row>
    <row r="12" spans="1:15" s="1" customFormat="1" ht="14.1" customHeight="1" x14ac:dyDescent="0.3">
      <c r="A12" s="13"/>
      <c r="B12" s="21" t="s">
        <v>42</v>
      </c>
      <c r="C12" s="22"/>
      <c r="D12" s="23"/>
      <c r="E12" s="24"/>
      <c r="F12" s="24"/>
      <c r="G12" s="25"/>
      <c r="H12" s="7"/>
      <c r="I12" s="7"/>
      <c r="J12" s="7"/>
      <c r="K12" s="9"/>
      <c r="L12" s="7"/>
      <c r="M12" s="7"/>
      <c r="N12" s="7"/>
      <c r="O12" s="61"/>
    </row>
    <row r="13" spans="1:15" s="1" customFormat="1" ht="14.1" customHeight="1" x14ac:dyDescent="0.3">
      <c r="A13" s="26">
        <v>6</v>
      </c>
      <c r="B13" s="34" t="s">
        <v>1</v>
      </c>
      <c r="C13" s="35"/>
      <c r="D13" s="42" t="s">
        <v>64</v>
      </c>
      <c r="E13" s="43"/>
      <c r="F13" s="43"/>
      <c r="G13" s="44"/>
      <c r="H13" s="6">
        <f>SUM(I13)-4</f>
        <v>64</v>
      </c>
      <c r="I13" s="6">
        <f>SUM(J13)-4</f>
        <v>68</v>
      </c>
      <c r="J13" s="6">
        <f>SUM(K13)-4</f>
        <v>72</v>
      </c>
      <c r="K13" s="45">
        <v>76</v>
      </c>
      <c r="L13" s="6">
        <f>SUM(K13)+4</f>
        <v>80</v>
      </c>
      <c r="M13" s="6">
        <f>SUM(L13)+4</f>
        <v>84</v>
      </c>
      <c r="N13" s="6">
        <f>SUM(M13)+4</f>
        <v>88</v>
      </c>
      <c r="O13" s="60">
        <f>SUM(N13)+4</f>
        <v>92</v>
      </c>
    </row>
    <row r="14" spans="1:15" s="1" customFormat="1" ht="14.1" customHeight="1" x14ac:dyDescent="0.3">
      <c r="A14" s="13"/>
      <c r="B14" s="21" t="s">
        <v>11</v>
      </c>
      <c r="C14" s="22"/>
      <c r="D14" s="23" t="s">
        <v>28</v>
      </c>
      <c r="E14" s="24"/>
      <c r="F14" s="24"/>
      <c r="G14" s="25"/>
      <c r="H14" s="7"/>
      <c r="I14" s="7"/>
      <c r="J14" s="7"/>
      <c r="K14" s="9"/>
      <c r="L14" s="7"/>
      <c r="M14" s="7"/>
      <c r="N14" s="7"/>
      <c r="O14" s="61"/>
    </row>
    <row r="15" spans="1:15" s="1" customFormat="1" ht="14.1" customHeight="1" x14ac:dyDescent="0.3">
      <c r="A15" s="26">
        <v>7</v>
      </c>
      <c r="B15" s="34" t="s">
        <v>43</v>
      </c>
      <c r="C15" s="35"/>
      <c r="D15" s="42"/>
      <c r="E15" s="43"/>
      <c r="F15" s="43"/>
      <c r="G15" s="44"/>
      <c r="H15" s="19">
        <f>SUM(I15)-0.7</f>
        <v>13.000000000000002</v>
      </c>
      <c r="I15" s="19">
        <f>SUM(J15)-0.7</f>
        <v>13.700000000000001</v>
      </c>
      <c r="J15" s="6">
        <f>SUM(K15)-0.7</f>
        <v>14.4</v>
      </c>
      <c r="K15" s="45">
        <v>15.1</v>
      </c>
      <c r="L15" s="6">
        <f>SUM(K15)+1.2</f>
        <v>16.3</v>
      </c>
      <c r="M15" s="6">
        <f>SUM(L15)+0.7</f>
        <v>17</v>
      </c>
      <c r="N15" s="19">
        <f>SUM(M15)+0.7</f>
        <v>17.7</v>
      </c>
      <c r="O15" s="68">
        <f>SUM(N15)+0.7</f>
        <v>18.399999999999999</v>
      </c>
    </row>
    <row r="16" spans="1:15" s="1" customFormat="1" ht="14.1" customHeight="1" x14ac:dyDescent="0.3">
      <c r="A16" s="13"/>
      <c r="B16" s="21" t="s">
        <v>44</v>
      </c>
      <c r="C16" s="22"/>
      <c r="D16" s="46" t="s">
        <v>50</v>
      </c>
      <c r="E16" s="47"/>
      <c r="F16" s="47"/>
      <c r="G16" s="48"/>
      <c r="H16" s="20"/>
      <c r="I16" s="20"/>
      <c r="J16" s="7"/>
      <c r="K16" s="9"/>
      <c r="L16" s="7"/>
      <c r="M16" s="7"/>
      <c r="N16" s="20"/>
      <c r="O16" s="69"/>
    </row>
    <row r="17" spans="1:15" s="1" customFormat="1" ht="14.1" customHeight="1" x14ac:dyDescent="0.3">
      <c r="A17" s="26">
        <v>8</v>
      </c>
      <c r="B17" s="34" t="s">
        <v>54</v>
      </c>
      <c r="C17" s="35"/>
      <c r="D17" s="42"/>
      <c r="E17" s="43"/>
      <c r="F17" s="43"/>
      <c r="G17" s="44"/>
      <c r="H17" s="19"/>
      <c r="I17" s="19"/>
      <c r="J17" s="6"/>
      <c r="K17" s="45"/>
      <c r="L17" s="6"/>
      <c r="M17" s="6"/>
      <c r="N17" s="19"/>
      <c r="O17" s="68"/>
    </row>
    <row r="18" spans="1:15" s="1" customFormat="1" ht="14.1" customHeight="1" x14ac:dyDescent="0.3">
      <c r="A18" s="13"/>
      <c r="B18" s="21" t="s">
        <v>55</v>
      </c>
      <c r="C18" s="22"/>
      <c r="D18" s="46" t="s">
        <v>56</v>
      </c>
      <c r="E18" s="47"/>
      <c r="F18" s="47"/>
      <c r="G18" s="48"/>
      <c r="H18" s="20"/>
      <c r="I18" s="20"/>
      <c r="J18" s="7"/>
      <c r="K18" s="9"/>
      <c r="L18" s="7"/>
      <c r="M18" s="7"/>
      <c r="N18" s="20"/>
      <c r="O18" s="69"/>
    </row>
    <row r="19" spans="1:15" s="1" customFormat="1" ht="14.1" customHeight="1" x14ac:dyDescent="0.3">
      <c r="A19" s="26">
        <v>9</v>
      </c>
      <c r="B19" s="34" t="s">
        <v>63</v>
      </c>
      <c r="C19" s="35"/>
      <c r="D19" s="42"/>
      <c r="E19" s="43"/>
      <c r="F19" s="43"/>
      <c r="G19" s="44"/>
      <c r="H19" s="6"/>
      <c r="I19" s="6"/>
      <c r="J19" s="6"/>
      <c r="K19" s="45"/>
      <c r="L19" s="6"/>
      <c r="M19" s="6"/>
      <c r="N19" s="6"/>
      <c r="O19" s="60"/>
    </row>
    <row r="20" spans="1:15" s="1" customFormat="1" ht="14.1" customHeight="1" x14ac:dyDescent="0.3">
      <c r="A20" s="13"/>
      <c r="B20" s="21" t="s">
        <v>62</v>
      </c>
      <c r="C20" s="22"/>
      <c r="D20" s="46"/>
      <c r="E20" s="47"/>
      <c r="F20" s="47"/>
      <c r="G20" s="48"/>
      <c r="H20" s="7"/>
      <c r="I20" s="7"/>
      <c r="J20" s="7"/>
      <c r="K20" s="9"/>
      <c r="L20" s="7"/>
      <c r="M20" s="7"/>
      <c r="N20" s="7"/>
      <c r="O20" s="61"/>
    </row>
    <row r="21" spans="1:15" s="1" customFormat="1" ht="14.1" customHeight="1" x14ac:dyDescent="0.3">
      <c r="A21" s="26">
        <v>10</v>
      </c>
      <c r="B21" s="34" t="s">
        <v>0</v>
      </c>
      <c r="C21" s="35"/>
      <c r="D21" s="42" t="s">
        <v>29</v>
      </c>
      <c r="E21" s="43"/>
      <c r="F21" s="43"/>
      <c r="G21" s="44"/>
      <c r="H21" s="6">
        <f>SUM(I21)-7</f>
        <v>47</v>
      </c>
      <c r="I21" s="6">
        <f>SUM(J21)-7</f>
        <v>54</v>
      </c>
      <c r="J21" s="6">
        <f>SUM(K21)-7</f>
        <v>61</v>
      </c>
      <c r="K21" s="45">
        <v>68</v>
      </c>
      <c r="L21" s="6">
        <f>SUM(K21)+6</f>
        <v>74</v>
      </c>
      <c r="M21" s="6">
        <f>SUM(L21)+6</f>
        <v>80</v>
      </c>
      <c r="N21" s="6">
        <f>SUM(M21)+6</f>
        <v>86</v>
      </c>
      <c r="O21" s="60">
        <f>SUM(N21)+6</f>
        <v>92</v>
      </c>
    </row>
    <row r="22" spans="1:15" s="1" customFormat="1" ht="14.1" customHeight="1" x14ac:dyDescent="0.3">
      <c r="A22" s="13"/>
      <c r="B22" s="21" t="s">
        <v>12</v>
      </c>
      <c r="C22" s="22"/>
      <c r="D22" s="23" t="s">
        <v>30</v>
      </c>
      <c r="E22" s="24"/>
      <c r="F22" s="24"/>
      <c r="G22" s="25"/>
      <c r="H22" s="7"/>
      <c r="I22" s="7"/>
      <c r="J22" s="7"/>
      <c r="K22" s="9"/>
      <c r="L22" s="7"/>
      <c r="M22" s="7"/>
      <c r="N22" s="7"/>
      <c r="O22" s="61"/>
    </row>
    <row r="23" spans="1:15" s="1" customFormat="1" ht="14.1" customHeight="1" x14ac:dyDescent="0.3">
      <c r="A23" s="26">
        <v>11</v>
      </c>
      <c r="B23" s="34" t="s">
        <v>3</v>
      </c>
      <c r="C23" s="35"/>
      <c r="D23" s="42" t="s">
        <v>4</v>
      </c>
      <c r="E23" s="43"/>
      <c r="F23" s="43"/>
      <c r="G23" s="44"/>
      <c r="H23" s="6">
        <f>SUM(I23)-2</f>
        <v>34</v>
      </c>
      <c r="I23" s="6">
        <f>SUM(J23)-2</f>
        <v>36</v>
      </c>
      <c r="J23" s="6">
        <f>SUM(K23)-2</f>
        <v>38</v>
      </c>
      <c r="K23" s="45">
        <v>40</v>
      </c>
      <c r="L23" s="6">
        <f>SUM(K23)+2</f>
        <v>42</v>
      </c>
      <c r="M23" s="6">
        <f>SUM(L23)+2</f>
        <v>44</v>
      </c>
      <c r="N23" s="6">
        <f>SUM(M23)+2</f>
        <v>46</v>
      </c>
      <c r="O23" s="60">
        <f>SUM(N23)+2</f>
        <v>48</v>
      </c>
    </row>
    <row r="24" spans="1:15" s="1" customFormat="1" ht="14.1" customHeight="1" x14ac:dyDescent="0.3">
      <c r="A24" s="13"/>
      <c r="B24" s="21" t="s">
        <v>13</v>
      </c>
      <c r="C24" s="22"/>
      <c r="D24" s="49" t="s">
        <v>31</v>
      </c>
      <c r="E24" s="50"/>
      <c r="F24" s="50"/>
      <c r="G24" s="51"/>
      <c r="H24" s="7"/>
      <c r="I24" s="7"/>
      <c r="J24" s="7"/>
      <c r="K24" s="9"/>
      <c r="L24" s="7"/>
      <c r="M24" s="7"/>
      <c r="N24" s="7"/>
      <c r="O24" s="61"/>
    </row>
    <row r="25" spans="1:15" s="1" customFormat="1" ht="14.1" customHeight="1" x14ac:dyDescent="0.3">
      <c r="A25" s="26">
        <v>12</v>
      </c>
      <c r="B25" s="34" t="s">
        <v>67</v>
      </c>
      <c r="C25" s="35"/>
      <c r="D25" s="42"/>
      <c r="E25" s="43"/>
      <c r="F25" s="43"/>
      <c r="G25" s="44"/>
      <c r="H25" s="6">
        <f>SUM(I25)-2</f>
        <v>48.5</v>
      </c>
      <c r="I25" s="6">
        <f>SUM(J25)-2</f>
        <v>50.5</v>
      </c>
      <c r="J25" s="6">
        <f>SUM(K25)-2</f>
        <v>52.5</v>
      </c>
      <c r="K25" s="45">
        <v>54.5</v>
      </c>
      <c r="L25" s="6">
        <f>SUM(K25)+2</f>
        <v>56.5</v>
      </c>
      <c r="M25" s="6">
        <f>SUM(L25)+2</f>
        <v>58.5</v>
      </c>
      <c r="N25" s="6">
        <f>SUM(M25)+2</f>
        <v>60.5</v>
      </c>
      <c r="O25" s="60">
        <f>SUM(N25)+2</f>
        <v>62.5</v>
      </c>
    </row>
    <row r="26" spans="1:15" s="1" customFormat="1" ht="14.1" customHeight="1" x14ac:dyDescent="0.3">
      <c r="A26" s="13"/>
      <c r="B26" s="21" t="s">
        <v>66</v>
      </c>
      <c r="C26" s="22"/>
      <c r="D26" s="49"/>
      <c r="E26" s="50"/>
      <c r="F26" s="50"/>
      <c r="G26" s="51"/>
      <c r="H26" s="7"/>
      <c r="I26" s="7"/>
      <c r="J26" s="7"/>
      <c r="K26" s="9"/>
      <c r="L26" s="7"/>
      <c r="M26" s="7"/>
      <c r="N26" s="7"/>
      <c r="O26" s="61"/>
    </row>
    <row r="27" spans="1:15" s="1" customFormat="1" ht="14.1" customHeight="1" x14ac:dyDescent="0.3">
      <c r="A27" s="26">
        <v>13</v>
      </c>
      <c r="B27" s="34" t="s">
        <v>5</v>
      </c>
      <c r="C27" s="35"/>
      <c r="D27" s="42" t="s">
        <v>2</v>
      </c>
      <c r="E27" s="43"/>
      <c r="F27" s="43"/>
      <c r="G27" s="44"/>
      <c r="H27" s="19">
        <f>SUM(I27)-1.1</f>
        <v>20.299999999999997</v>
      </c>
      <c r="I27" s="19">
        <f>SUM(J27)-1.1</f>
        <v>21.4</v>
      </c>
      <c r="J27" s="6">
        <f>SUM(K27)-1.1</f>
        <v>22.5</v>
      </c>
      <c r="K27" s="45">
        <v>23.6</v>
      </c>
      <c r="L27" s="6">
        <f>SUM(K27)+1.6</f>
        <v>25.200000000000003</v>
      </c>
      <c r="M27" s="6">
        <f>SUM(L27)+1.1</f>
        <v>26.300000000000004</v>
      </c>
      <c r="N27" s="19">
        <f>SUM(M27)+1.1</f>
        <v>27.400000000000006</v>
      </c>
      <c r="O27" s="68">
        <f>SUM(N27)+1.1</f>
        <v>28.500000000000007</v>
      </c>
    </row>
    <row r="28" spans="1:15" s="1" customFormat="1" ht="14.1" customHeight="1" x14ac:dyDescent="0.3">
      <c r="A28" s="13"/>
      <c r="B28" s="21" t="s">
        <v>17</v>
      </c>
      <c r="C28" s="22"/>
      <c r="D28" s="23" t="s">
        <v>32</v>
      </c>
      <c r="E28" s="24"/>
      <c r="F28" s="24"/>
      <c r="G28" s="25"/>
      <c r="H28" s="20"/>
      <c r="I28" s="20"/>
      <c r="J28" s="7"/>
      <c r="K28" s="9"/>
      <c r="L28" s="7"/>
      <c r="M28" s="7"/>
      <c r="N28" s="20"/>
      <c r="O28" s="69"/>
    </row>
    <row r="29" spans="1:15" s="1" customFormat="1" ht="14.1" customHeight="1" x14ac:dyDescent="0.3">
      <c r="A29" s="26">
        <v>14</v>
      </c>
      <c r="B29" s="34" t="s">
        <v>6</v>
      </c>
      <c r="C29" s="35"/>
      <c r="D29" s="42" t="s">
        <v>2</v>
      </c>
      <c r="E29" s="43"/>
      <c r="F29" s="43"/>
      <c r="G29" s="44"/>
      <c r="H29" s="19">
        <f>SUM(I29)-1.3</f>
        <v>27.9</v>
      </c>
      <c r="I29" s="19">
        <f>SUM(J29)-1.3</f>
        <v>29.2</v>
      </c>
      <c r="J29" s="6">
        <f>SUM(K29)-1.3</f>
        <v>30.5</v>
      </c>
      <c r="K29" s="45">
        <v>31.8</v>
      </c>
      <c r="L29" s="6">
        <f>SUM(K29)+1.8</f>
        <v>33.6</v>
      </c>
      <c r="M29" s="6">
        <f>SUM(L29)+1.3</f>
        <v>34.9</v>
      </c>
      <c r="N29" s="19">
        <f>SUM(M29)+1.3</f>
        <v>36.199999999999996</v>
      </c>
      <c r="O29" s="68">
        <f>SUM(N29)+1.3</f>
        <v>37.499999999999993</v>
      </c>
    </row>
    <row r="30" spans="1:15" s="1" customFormat="1" ht="14.1" customHeight="1" x14ac:dyDescent="0.3">
      <c r="A30" s="13"/>
      <c r="B30" s="21" t="s">
        <v>16</v>
      </c>
      <c r="C30" s="22"/>
      <c r="D30" s="23" t="s">
        <v>32</v>
      </c>
      <c r="E30" s="24"/>
      <c r="F30" s="24"/>
      <c r="G30" s="25"/>
      <c r="H30" s="20"/>
      <c r="I30" s="20"/>
      <c r="J30" s="7"/>
      <c r="K30" s="9"/>
      <c r="L30" s="7"/>
      <c r="M30" s="7"/>
      <c r="N30" s="20"/>
      <c r="O30" s="69"/>
    </row>
    <row r="31" spans="1:15" s="1" customFormat="1" ht="14.1" customHeight="1" x14ac:dyDescent="0.3">
      <c r="A31" s="26">
        <v>15</v>
      </c>
      <c r="B31" s="34" t="s">
        <v>7</v>
      </c>
      <c r="C31" s="35"/>
      <c r="D31" s="42" t="s">
        <v>8</v>
      </c>
      <c r="E31" s="43"/>
      <c r="F31" s="43"/>
      <c r="G31" s="44"/>
      <c r="H31" s="6">
        <f>SUM(I31)-2.7</f>
        <v>40.399999999999991</v>
      </c>
      <c r="I31" s="6">
        <f>SUM(J31)-2.7</f>
        <v>43.099999999999994</v>
      </c>
      <c r="J31" s="6">
        <f>SUM(K31)-2.7</f>
        <v>45.8</v>
      </c>
      <c r="K31" s="45">
        <v>48.5</v>
      </c>
      <c r="L31" s="6">
        <f>SUM(K31)+2.6</f>
        <v>51.1</v>
      </c>
      <c r="M31" s="6">
        <f>SUM(L31)+2.6</f>
        <v>53.7</v>
      </c>
      <c r="N31" s="6">
        <f>SUM(M31)+2.6</f>
        <v>56.300000000000004</v>
      </c>
      <c r="O31" s="60">
        <f>SUM(N31)+2.6</f>
        <v>58.900000000000006</v>
      </c>
    </row>
    <row r="32" spans="1:15" s="1" customFormat="1" ht="14.1" customHeight="1" x14ac:dyDescent="0.3">
      <c r="A32" s="13"/>
      <c r="B32" s="21" t="s">
        <v>15</v>
      </c>
      <c r="C32" s="22"/>
      <c r="D32" s="23" t="s">
        <v>33</v>
      </c>
      <c r="E32" s="24"/>
      <c r="F32" s="24"/>
      <c r="G32" s="25"/>
      <c r="H32" s="7"/>
      <c r="I32" s="7"/>
      <c r="J32" s="7"/>
      <c r="K32" s="9"/>
      <c r="L32" s="7"/>
      <c r="M32" s="7"/>
      <c r="N32" s="7"/>
      <c r="O32" s="61"/>
    </row>
    <row r="33" spans="1:15" s="1" customFormat="1" ht="14.1" customHeight="1" x14ac:dyDescent="0.3">
      <c r="A33" s="26">
        <v>16</v>
      </c>
      <c r="B33" s="34" t="s">
        <v>9</v>
      </c>
      <c r="C33" s="35"/>
      <c r="D33" s="42" t="s">
        <v>10</v>
      </c>
      <c r="E33" s="43"/>
      <c r="F33" s="43"/>
      <c r="G33" s="44"/>
      <c r="H33" s="6">
        <f>SUM(I33)-6</f>
        <v>27.299999999999997</v>
      </c>
      <c r="I33" s="6">
        <f>SUM(J33)-6</f>
        <v>33.299999999999997</v>
      </c>
      <c r="J33" s="6">
        <f>SUM(K33)-6</f>
        <v>39.299999999999997</v>
      </c>
      <c r="K33" s="45">
        <v>45.3</v>
      </c>
      <c r="L33" s="6">
        <f>SUM(K33)+4.5</f>
        <v>49.8</v>
      </c>
      <c r="M33" s="6">
        <f>SUM(L33)+5</f>
        <v>54.8</v>
      </c>
      <c r="N33" s="6">
        <f>SUM(M33)+5</f>
        <v>59.8</v>
      </c>
      <c r="O33" s="60">
        <f>SUM(N33)+5</f>
        <v>64.8</v>
      </c>
    </row>
    <row r="34" spans="1:15" s="1" customFormat="1" ht="14.1" customHeight="1" x14ac:dyDescent="0.3">
      <c r="A34" s="13"/>
      <c r="B34" s="21" t="s">
        <v>14</v>
      </c>
      <c r="C34" s="22"/>
      <c r="D34" s="23" t="s">
        <v>34</v>
      </c>
      <c r="E34" s="24"/>
      <c r="F34" s="24"/>
      <c r="G34" s="25"/>
      <c r="H34" s="7"/>
      <c r="I34" s="7"/>
      <c r="J34" s="7"/>
      <c r="K34" s="9"/>
      <c r="L34" s="7"/>
      <c r="M34" s="7"/>
      <c r="N34" s="7"/>
      <c r="O34" s="61"/>
    </row>
    <row r="35" spans="1:15" s="1" customFormat="1" ht="14.1" customHeight="1" x14ac:dyDescent="0.3">
      <c r="A35" s="26">
        <v>17</v>
      </c>
      <c r="B35" s="34" t="s">
        <v>35</v>
      </c>
      <c r="C35" s="35"/>
      <c r="D35" s="42" t="s">
        <v>18</v>
      </c>
      <c r="E35" s="43"/>
      <c r="F35" s="43"/>
      <c r="G35" s="44"/>
      <c r="H35" s="6">
        <f>SUM(I35)-2.1</f>
        <v>36.799999999999997</v>
      </c>
      <c r="I35" s="6">
        <f>SUM(J35)-2.1</f>
        <v>38.9</v>
      </c>
      <c r="J35" s="6">
        <f>SUM(K35)-2.1</f>
        <v>41</v>
      </c>
      <c r="K35" s="45">
        <v>43.1</v>
      </c>
      <c r="L35" s="6">
        <f>SUM(K35)+2.1</f>
        <v>45.2</v>
      </c>
      <c r="M35" s="6">
        <f>SUM(L35)+2.1</f>
        <v>47.300000000000004</v>
      </c>
      <c r="N35" s="6">
        <f>SUM(M35)+2.1</f>
        <v>49.400000000000006</v>
      </c>
      <c r="O35" s="60">
        <f>SUM(N35)+2.1</f>
        <v>51.500000000000007</v>
      </c>
    </row>
    <row r="36" spans="1:15" s="1" customFormat="1" ht="14.1" customHeight="1" x14ac:dyDescent="0.3">
      <c r="A36" s="13"/>
      <c r="B36" s="21" t="s">
        <v>36</v>
      </c>
      <c r="C36" s="22"/>
      <c r="D36" s="23" t="s">
        <v>18</v>
      </c>
      <c r="E36" s="24"/>
      <c r="F36" s="24"/>
      <c r="G36" s="25"/>
      <c r="H36" s="7"/>
      <c r="I36" s="7"/>
      <c r="J36" s="7"/>
      <c r="K36" s="9"/>
      <c r="L36" s="7"/>
      <c r="M36" s="7"/>
      <c r="N36" s="7"/>
      <c r="O36" s="61"/>
    </row>
    <row r="37" spans="1:15" s="1" customFormat="1" ht="14.1" customHeight="1" x14ac:dyDescent="0.3">
      <c r="A37" s="26">
        <v>18</v>
      </c>
      <c r="B37" s="34" t="s">
        <v>37</v>
      </c>
      <c r="C37" s="35"/>
      <c r="D37" s="42" t="s">
        <v>39</v>
      </c>
      <c r="E37" s="43"/>
      <c r="F37" s="43"/>
      <c r="G37" s="44"/>
      <c r="H37" s="6">
        <f>SUM(I37)-3.3</f>
        <v>30.000000000000004</v>
      </c>
      <c r="I37" s="6">
        <f>SUM(J37)-3.3</f>
        <v>33.300000000000004</v>
      </c>
      <c r="J37" s="6">
        <f>SUM(K37)-3.3</f>
        <v>36.6</v>
      </c>
      <c r="K37" s="45">
        <v>39.9</v>
      </c>
      <c r="L37" s="6">
        <f>SUM(K37)+3.3</f>
        <v>43.199999999999996</v>
      </c>
      <c r="M37" s="6">
        <f>SUM(L37)+3</f>
        <v>46.199999999999996</v>
      </c>
      <c r="N37" s="6">
        <f>SUM(M37)+3</f>
        <v>49.199999999999996</v>
      </c>
      <c r="O37" s="60">
        <f>SUM(N37)+3</f>
        <v>52.199999999999996</v>
      </c>
    </row>
    <row r="38" spans="1:15" s="1" customFormat="1" ht="14.1" customHeight="1" x14ac:dyDescent="0.3">
      <c r="A38" s="13"/>
      <c r="B38" s="21" t="s">
        <v>38</v>
      </c>
      <c r="C38" s="22"/>
      <c r="D38" s="23" t="s">
        <v>47</v>
      </c>
      <c r="E38" s="24"/>
      <c r="F38" s="24"/>
      <c r="G38" s="25"/>
      <c r="H38" s="7"/>
      <c r="I38" s="7"/>
      <c r="J38" s="7"/>
      <c r="K38" s="9"/>
      <c r="L38" s="7"/>
      <c r="M38" s="7"/>
      <c r="N38" s="7"/>
      <c r="O38" s="61"/>
    </row>
    <row r="39" spans="1:15" s="1" customFormat="1" ht="14.1" customHeight="1" x14ac:dyDescent="0.3">
      <c r="A39" s="26">
        <v>19</v>
      </c>
      <c r="B39" s="34" t="s">
        <v>61</v>
      </c>
      <c r="C39" s="35"/>
      <c r="D39" s="42"/>
      <c r="E39" s="43"/>
      <c r="F39" s="43"/>
      <c r="G39" s="44"/>
      <c r="H39" s="6">
        <f>SUM(I39)-0.5</f>
        <v>10</v>
      </c>
      <c r="I39" s="6">
        <f>SUM(J39)-0.5</f>
        <v>10.5</v>
      </c>
      <c r="J39" s="6">
        <f>SUM(K39)-0.5</f>
        <v>11</v>
      </c>
      <c r="K39" s="45">
        <v>11.5</v>
      </c>
      <c r="L39" s="6">
        <f>SUM(K39)+0.5</f>
        <v>12</v>
      </c>
      <c r="M39" s="6">
        <f>SUM(L39)+0.5</f>
        <v>12.5</v>
      </c>
      <c r="N39" s="6">
        <f>SUM(M39)+0.5</f>
        <v>13</v>
      </c>
      <c r="O39" s="60">
        <f>SUM(N39)+0.5</f>
        <v>13.5</v>
      </c>
    </row>
    <row r="40" spans="1:15" s="1" customFormat="1" ht="14.1" customHeight="1" thickBot="1" x14ac:dyDescent="0.35">
      <c r="A40" s="58"/>
      <c r="B40" s="53" t="s">
        <v>65</v>
      </c>
      <c r="C40" s="54"/>
      <c r="D40" s="55"/>
      <c r="E40" s="56"/>
      <c r="F40" s="56"/>
      <c r="G40" s="57"/>
      <c r="H40" s="52"/>
      <c r="I40" s="52"/>
      <c r="J40" s="52"/>
      <c r="K40" s="59"/>
      <c r="L40" s="52"/>
      <c r="M40" s="52"/>
      <c r="N40" s="52"/>
      <c r="O40" s="64"/>
    </row>
    <row r="41" spans="1:15" ht="14.1" customHeight="1" x14ac:dyDescent="0.3"/>
    <row r="42" spans="1:15" ht="14.1" customHeight="1" x14ac:dyDescent="0.3"/>
    <row r="43" spans="1:15" ht="14.1" customHeight="1" x14ac:dyDescent="0.3"/>
    <row r="44" spans="1:15" ht="14.1" customHeight="1" x14ac:dyDescent="0.3"/>
    <row r="45" spans="1:15" ht="14.1" customHeight="1" x14ac:dyDescent="0.3"/>
    <row r="46" spans="1:15" ht="14.1" customHeight="1" x14ac:dyDescent="0.3"/>
    <row r="47" spans="1:15" ht="14.1" customHeight="1" x14ac:dyDescent="0.3"/>
    <row r="48" spans="1:15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50">
    <mergeCell ref="H39:H40"/>
    <mergeCell ref="H5:H6"/>
    <mergeCell ref="H7:H8"/>
    <mergeCell ref="H9:H10"/>
    <mergeCell ref="H11:H12"/>
    <mergeCell ref="H13:H14"/>
    <mergeCell ref="H15:H16"/>
    <mergeCell ref="O39:O40"/>
    <mergeCell ref="A1:O1"/>
    <mergeCell ref="O27:O28"/>
    <mergeCell ref="O29:O30"/>
    <mergeCell ref="O31:O32"/>
    <mergeCell ref="O33:O34"/>
    <mergeCell ref="O35:O36"/>
    <mergeCell ref="O37:O38"/>
    <mergeCell ref="O15:O16"/>
    <mergeCell ref="O17:O18"/>
    <mergeCell ref="O19:O20"/>
    <mergeCell ref="O21:O22"/>
    <mergeCell ref="O23:O24"/>
    <mergeCell ref="O25:O26"/>
    <mergeCell ref="O3:O4"/>
    <mergeCell ref="O5:O6"/>
    <mergeCell ref="O7:O8"/>
    <mergeCell ref="O9:O10"/>
    <mergeCell ref="O11:O12"/>
    <mergeCell ref="O13:O14"/>
    <mergeCell ref="K25:K26"/>
    <mergeCell ref="L25:L26"/>
    <mergeCell ref="M25:M26"/>
    <mergeCell ref="N25:N26"/>
    <mergeCell ref="B26:C26"/>
    <mergeCell ref="D26:G26"/>
    <mergeCell ref="H25:H26"/>
    <mergeCell ref="A25:A26"/>
    <mergeCell ref="B25:C25"/>
    <mergeCell ref="D25:G25"/>
    <mergeCell ref="I25:I26"/>
    <mergeCell ref="J25:J26"/>
    <mergeCell ref="L39:L40"/>
    <mergeCell ref="K37:K38"/>
    <mergeCell ref="L37:L38"/>
    <mergeCell ref="A37:A38"/>
    <mergeCell ref="D37:G37"/>
    <mergeCell ref="M39:M40"/>
    <mergeCell ref="N39:N40"/>
    <mergeCell ref="B40:C40"/>
    <mergeCell ref="D40:G40"/>
    <mergeCell ref="A39:A40"/>
    <mergeCell ref="B39:C39"/>
    <mergeCell ref="D39:G39"/>
    <mergeCell ref="I39:I40"/>
    <mergeCell ref="J39:J40"/>
    <mergeCell ref="K39:K40"/>
    <mergeCell ref="M37:M38"/>
    <mergeCell ref="N37:N38"/>
    <mergeCell ref="B38:C38"/>
    <mergeCell ref="D38:G38"/>
    <mergeCell ref="L35:L36"/>
    <mergeCell ref="M35:M36"/>
    <mergeCell ref="N35:N36"/>
    <mergeCell ref="B36:C36"/>
    <mergeCell ref="D36:G36"/>
    <mergeCell ref="B37:C37"/>
    <mergeCell ref="I37:I38"/>
    <mergeCell ref="J37:J38"/>
    <mergeCell ref="A35:A36"/>
    <mergeCell ref="B35:C35"/>
    <mergeCell ref="D35:G35"/>
    <mergeCell ref="I35:I36"/>
    <mergeCell ref="J35:J36"/>
    <mergeCell ref="H35:H36"/>
    <mergeCell ref="H37:H38"/>
    <mergeCell ref="K35:K36"/>
    <mergeCell ref="K33:K34"/>
    <mergeCell ref="L33:L34"/>
    <mergeCell ref="M33:M34"/>
    <mergeCell ref="N33:N34"/>
    <mergeCell ref="B34:C34"/>
    <mergeCell ref="D34:G34"/>
    <mergeCell ref="H33:H34"/>
    <mergeCell ref="L31:L32"/>
    <mergeCell ref="M31:M32"/>
    <mergeCell ref="N31:N32"/>
    <mergeCell ref="B32:C32"/>
    <mergeCell ref="D32:G32"/>
    <mergeCell ref="A33:A34"/>
    <mergeCell ref="B33:C33"/>
    <mergeCell ref="D33:G33"/>
    <mergeCell ref="I33:I34"/>
    <mergeCell ref="J33:J34"/>
    <mergeCell ref="A31:A32"/>
    <mergeCell ref="B31:C31"/>
    <mergeCell ref="D31:G31"/>
    <mergeCell ref="I31:I32"/>
    <mergeCell ref="J31:J32"/>
    <mergeCell ref="K31:K32"/>
    <mergeCell ref="H31:H32"/>
    <mergeCell ref="K29:K30"/>
    <mergeCell ref="L29:L30"/>
    <mergeCell ref="M29:M30"/>
    <mergeCell ref="N29:N30"/>
    <mergeCell ref="B30:C30"/>
    <mergeCell ref="D30:G30"/>
    <mergeCell ref="H29:H30"/>
    <mergeCell ref="L27:L28"/>
    <mergeCell ref="M27:M28"/>
    <mergeCell ref="N27:N28"/>
    <mergeCell ref="B28:C28"/>
    <mergeCell ref="D28:G28"/>
    <mergeCell ref="A29:A30"/>
    <mergeCell ref="B29:C29"/>
    <mergeCell ref="D29:G29"/>
    <mergeCell ref="I29:I30"/>
    <mergeCell ref="J29:J30"/>
    <mergeCell ref="A27:A28"/>
    <mergeCell ref="B27:C27"/>
    <mergeCell ref="D27:G27"/>
    <mergeCell ref="I27:I28"/>
    <mergeCell ref="J27:J28"/>
    <mergeCell ref="K27:K28"/>
    <mergeCell ref="H27:H28"/>
    <mergeCell ref="K23:K24"/>
    <mergeCell ref="L23:L24"/>
    <mergeCell ref="M23:M24"/>
    <mergeCell ref="N23:N24"/>
    <mergeCell ref="B24:C24"/>
    <mergeCell ref="D24:G24"/>
    <mergeCell ref="H23:H24"/>
    <mergeCell ref="L21:L22"/>
    <mergeCell ref="M21:M22"/>
    <mergeCell ref="N21:N22"/>
    <mergeCell ref="B22:C22"/>
    <mergeCell ref="D22:G22"/>
    <mergeCell ref="A23:A24"/>
    <mergeCell ref="B23:C23"/>
    <mergeCell ref="D23:G23"/>
    <mergeCell ref="I23:I24"/>
    <mergeCell ref="J23:J24"/>
    <mergeCell ref="A21:A22"/>
    <mergeCell ref="B21:C21"/>
    <mergeCell ref="D21:G21"/>
    <mergeCell ref="I21:I22"/>
    <mergeCell ref="J21:J22"/>
    <mergeCell ref="K21:K22"/>
    <mergeCell ref="H21:H22"/>
    <mergeCell ref="K19:K20"/>
    <mergeCell ref="L19:L20"/>
    <mergeCell ref="M19:M20"/>
    <mergeCell ref="N19:N20"/>
    <mergeCell ref="B20:C20"/>
    <mergeCell ref="D20:G20"/>
    <mergeCell ref="H19:H20"/>
    <mergeCell ref="L17:L18"/>
    <mergeCell ref="M17:M18"/>
    <mergeCell ref="N17:N18"/>
    <mergeCell ref="B18:C18"/>
    <mergeCell ref="D18:G18"/>
    <mergeCell ref="A19:A20"/>
    <mergeCell ref="B19:C19"/>
    <mergeCell ref="D19:G19"/>
    <mergeCell ref="I19:I20"/>
    <mergeCell ref="J19:J20"/>
    <mergeCell ref="A17:A18"/>
    <mergeCell ref="B17:C17"/>
    <mergeCell ref="D17:G17"/>
    <mergeCell ref="I17:I18"/>
    <mergeCell ref="J17:J18"/>
    <mergeCell ref="K17:K18"/>
    <mergeCell ref="H17:H18"/>
    <mergeCell ref="K15:K16"/>
    <mergeCell ref="L15:L16"/>
    <mergeCell ref="M15:M16"/>
    <mergeCell ref="N15:N16"/>
    <mergeCell ref="B16:C16"/>
    <mergeCell ref="D16:G16"/>
    <mergeCell ref="L13:L14"/>
    <mergeCell ref="M13:M14"/>
    <mergeCell ref="N13:N14"/>
    <mergeCell ref="B14:C14"/>
    <mergeCell ref="D14:G14"/>
    <mergeCell ref="A15:A16"/>
    <mergeCell ref="B15:C15"/>
    <mergeCell ref="D15:G15"/>
    <mergeCell ref="I15:I16"/>
    <mergeCell ref="J15:J16"/>
    <mergeCell ref="A13:A14"/>
    <mergeCell ref="B13:C13"/>
    <mergeCell ref="D13:G13"/>
    <mergeCell ref="I13:I14"/>
    <mergeCell ref="J13:J14"/>
    <mergeCell ref="K13:K14"/>
    <mergeCell ref="K11:K12"/>
    <mergeCell ref="L11:L12"/>
    <mergeCell ref="M11:M12"/>
    <mergeCell ref="N11:N12"/>
    <mergeCell ref="B12:C12"/>
    <mergeCell ref="D12:G12"/>
    <mergeCell ref="L9:L10"/>
    <mergeCell ref="M9:M10"/>
    <mergeCell ref="N9:N10"/>
    <mergeCell ref="B10:C10"/>
    <mergeCell ref="D10:G10"/>
    <mergeCell ref="A11:A12"/>
    <mergeCell ref="B11:C11"/>
    <mergeCell ref="D11:G11"/>
    <mergeCell ref="I11:I12"/>
    <mergeCell ref="J11:J12"/>
    <mergeCell ref="A9:A10"/>
    <mergeCell ref="B9:C9"/>
    <mergeCell ref="D9:G9"/>
    <mergeCell ref="I9:I10"/>
    <mergeCell ref="J9:J10"/>
    <mergeCell ref="K9:K10"/>
    <mergeCell ref="K7:K8"/>
    <mergeCell ref="L7:L8"/>
    <mergeCell ref="M7:M8"/>
    <mergeCell ref="N7:N8"/>
    <mergeCell ref="B8:C8"/>
    <mergeCell ref="D8:G8"/>
    <mergeCell ref="L5:L6"/>
    <mergeCell ref="M5:M6"/>
    <mergeCell ref="N5:N6"/>
    <mergeCell ref="B6:C6"/>
    <mergeCell ref="D6:G6"/>
    <mergeCell ref="A7:A8"/>
    <mergeCell ref="B7:C7"/>
    <mergeCell ref="D7:G7"/>
    <mergeCell ref="I7:I8"/>
    <mergeCell ref="J7:J8"/>
    <mergeCell ref="M3:M4"/>
    <mergeCell ref="N3:N4"/>
    <mergeCell ref="B4:C4"/>
    <mergeCell ref="D4:G4"/>
    <mergeCell ref="A5:A6"/>
    <mergeCell ref="B5:C5"/>
    <mergeCell ref="D5:G5"/>
    <mergeCell ref="I5:I6"/>
    <mergeCell ref="J5:J6"/>
    <mergeCell ref="K5:K6"/>
    <mergeCell ref="J3:J4"/>
    <mergeCell ref="K3:K4"/>
    <mergeCell ref="L3:L4"/>
    <mergeCell ref="B2:C2"/>
    <mergeCell ref="D2:G2"/>
    <mergeCell ref="A3:A4"/>
    <mergeCell ref="B3:C3"/>
    <mergeCell ref="D3:G3"/>
    <mergeCell ref="I3:I4"/>
    <mergeCell ref="H3:H4"/>
  </mergeCells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PT19</vt:lpstr>
      <vt:lpstr>PT19!Print_Area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2025-07-30T08:39:51Z</cp:lastPrinted>
  <dcterms:created xsi:type="dcterms:W3CDTF">2018-05-14T06:17:18Z</dcterms:created>
  <dcterms:modified xsi:type="dcterms:W3CDTF">2025-07-31T00:28:06Z</dcterms:modified>
</cp:coreProperties>
</file>