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cuments\EZMessenger 받은 파일\"/>
    </mc:Choice>
  </mc:AlternateContent>
  <xr:revisionPtr revIDLastSave="0" documentId="8_{03C73C7D-9DC2-4478-B221-5B78A767023B}" xr6:coauthVersionLast="47" xr6:coauthVersionMax="47" xr10:uidLastSave="{00000000-0000-0000-0000-000000000000}"/>
  <bookViews>
    <workbookView xWindow="-22035" yWindow="1095" windowWidth="21990" windowHeight="14265" tabRatio="776" xr2:uid="{D55D6BFC-AEE7-4B42-913E-64040BD71F46}"/>
  </bookViews>
  <sheets>
    <sheet name="JXWOP06" sheetId="2412" r:id="rId1"/>
  </sheets>
  <definedNames>
    <definedName name="_xlnm.Print_Area" localSheetId="0">JXWOP06!$A$1:$M$44</definedName>
  </definedNames>
  <calcPr calcId="191029"/>
</workbook>
</file>

<file path=xl/calcChain.xml><?xml version="1.0" encoding="utf-8"?>
<calcChain xmlns="http://schemas.openxmlformats.org/spreadsheetml/2006/main">
  <c r="K37" i="2412" l="1"/>
  <c r="L37" i="2412"/>
  <c r="M37" i="2412"/>
  <c r="I37" i="2412"/>
  <c r="H37" i="2412"/>
  <c r="M35" i="2412"/>
  <c r="L35" i="2412"/>
  <c r="K35" i="2412"/>
  <c r="H35" i="2412"/>
  <c r="I35" i="2412"/>
  <c r="H33" i="2412"/>
  <c r="I33" i="2412"/>
  <c r="M33" i="2412"/>
  <c r="L33" i="2412"/>
  <c r="K33" i="2412"/>
  <c r="K31" i="2412"/>
  <c r="L31" i="2412"/>
  <c r="M31" i="2412"/>
  <c r="I31" i="2412"/>
  <c r="H31" i="2412"/>
  <c r="K29" i="2412"/>
  <c r="L29" i="2412"/>
  <c r="M29" i="2412"/>
  <c r="I29" i="2412"/>
  <c r="H29" i="2412"/>
  <c r="K25" i="2412"/>
  <c r="I25" i="2412"/>
  <c r="H25" i="2412"/>
  <c r="I27" i="2412"/>
  <c r="H27" i="2412"/>
  <c r="K27" i="2412"/>
  <c r="L27" i="2412"/>
  <c r="M27" i="2412"/>
  <c r="K23" i="2412"/>
  <c r="L23" i="2412"/>
  <c r="M23" i="2412"/>
  <c r="I23" i="2412"/>
  <c r="H23" i="2412"/>
  <c r="M9" i="2412"/>
  <c r="L9" i="2412"/>
  <c r="K9" i="2412"/>
  <c r="H9" i="2412"/>
  <c r="I9" i="2412"/>
  <c r="I7" i="2412"/>
  <c r="H7" i="2412"/>
  <c r="K7" i="2412"/>
  <c r="L7" i="2412"/>
  <c r="M7" i="2412"/>
  <c r="L25" i="2412"/>
  <c r="M25" i="2412"/>
  <c r="K19" i="2412"/>
  <c r="L19" i="2412"/>
  <c r="M19" i="2412"/>
  <c r="I19" i="2412"/>
  <c r="H19" i="2412"/>
  <c r="K17" i="2412"/>
  <c r="L17" i="2412"/>
  <c r="M17" i="2412"/>
  <c r="I17" i="2412"/>
  <c r="H17" i="2412"/>
  <c r="K15" i="2412"/>
  <c r="L15" i="2412"/>
  <c r="M15" i="2412"/>
  <c r="I15" i="2412"/>
  <c r="H15" i="2412"/>
  <c r="K13" i="2412"/>
  <c r="L13" i="2412"/>
  <c r="M13" i="2412"/>
  <c r="I13" i="2412"/>
  <c r="H13" i="2412"/>
  <c r="K11" i="2412"/>
  <c r="L11" i="2412"/>
  <c r="M11" i="2412"/>
  <c r="I11" i="2412"/>
  <c r="H11" i="2412"/>
  <c r="L5" i="2412"/>
  <c r="M5" i="2412"/>
  <c r="K5" i="2412"/>
  <c r="I5" i="2412"/>
  <c r="H5" i="2412"/>
  <c r="K3" i="2412"/>
  <c r="L3" i="2412"/>
  <c r="M3" i="2412"/>
  <c r="I3" i="2412"/>
  <c r="H3" i="2412"/>
</calcChain>
</file>

<file path=xl/sharedStrings.xml><?xml version="1.0" encoding="utf-8"?>
<sst xmlns="http://schemas.openxmlformats.org/spreadsheetml/2006/main" count="72" uniqueCount="72">
  <si>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</si>
  <si>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</si>
  <si>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</si>
  <si>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</si>
  <si>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</si>
  <si>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</si>
  <si>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</si>
  <si>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</si>
  <si>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</si>
  <si>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</si>
  <si>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</si>
  <si>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</si>
  <si>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</si>
  <si>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</si>
  <si>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</si>
  <si>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</si>
  <si>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</si>
  <si>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</si>
  <si>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</si>
  <si>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총기장(뒷목)</t>
  </si>
  <si>
    <t>목둘레</t>
  </si>
  <si>
    <t>CHEST (1/2)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</si>
  <si>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</si>
  <si>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</si>
  <si>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</si>
  <si>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</si>
  <si>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</si>
  <si>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</si>
  <si>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</si>
  <si>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</si>
  <si>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옆목점을 수평으로 잰 길이</t>
    <phoneticPr fontId="1" type="noConversion"/>
  </si>
  <si>
    <t>옆목점에서 앞목중심의 수직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</si>
  <si>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</si>
  <si>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</si>
  <si>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</si>
  <si>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</si>
  <si>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</si>
  <si>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</si>
  <si>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</si>
  <si>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</si>
  <si>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</si>
  <si>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</si>
  <si>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</si>
  <si>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 xml:space="preserve">INCLUDE WAIST BAND TO EDGE </t>
    <phoneticPr fontId="1" type="noConversion"/>
  </si>
  <si>
    <t>TOTAL LENGTH (C/B)</t>
    <phoneticPr fontId="2" type="noConversion"/>
  </si>
  <si>
    <t>FROM CENTER BACK TO BOTTOM STRIGHT</t>
    <phoneticPr fontId="2" type="noConversion"/>
  </si>
  <si>
    <t>뒷목 중심에서 밑단끝까지 직선길이</t>
    <phoneticPr fontId="1" type="noConversion"/>
  </si>
  <si>
    <t>NECK</t>
    <phoneticPr fontId="2" type="noConversion"/>
  </si>
  <si>
    <t xml:space="preserve">ROUND ,@ NECK SEWING  LINE </t>
    <phoneticPr fontId="1" type="noConversion"/>
  </si>
  <si>
    <t xml:space="preserve">CUFFS OPENING </t>
    <phoneticPr fontId="2" type="noConversion"/>
  </si>
  <si>
    <t>목라인(NECK LINE)을 따라 잰 곡선의 둘레길이</t>
    <phoneticPr fontId="1" type="noConversion"/>
  </si>
  <si>
    <t>2XL</t>
    <phoneticPr fontId="1" type="noConversion"/>
  </si>
  <si>
    <t>3XL</t>
    <phoneticPr fontId="1" type="noConversion"/>
  </si>
  <si>
    <t>FRONT TOP LENGTH</t>
    <phoneticPr fontId="1" type="noConversion"/>
  </si>
  <si>
    <t>BACK TOP LENGTH</t>
    <phoneticPr fontId="1" type="noConversion"/>
  </si>
  <si>
    <t>BACK ZIPPER LENGTH</t>
    <phoneticPr fontId="1" type="noConversion"/>
  </si>
  <si>
    <t>뒤지퍼길이</t>
    <phoneticPr fontId="1" type="noConversion"/>
  </si>
  <si>
    <t>중심</t>
    <phoneticPr fontId="5" type="noConversion"/>
  </si>
  <si>
    <t>SHORT SLEEVE LENGTH</t>
    <phoneticPr fontId="2" type="noConversion"/>
  </si>
  <si>
    <t>짧은소매기장</t>
    <phoneticPr fontId="5" type="noConversion"/>
  </si>
  <si>
    <t>STYLE NO: JXWOP06-W#Y12</t>
    <phoneticPr fontId="1" type="noConversion"/>
  </si>
  <si>
    <t>SHORT SLEEVE OPENING</t>
    <phoneticPr fontId="2" type="noConversion"/>
  </si>
  <si>
    <t>짧은소매부리</t>
    <phoneticPr fontId="5" type="noConversion"/>
  </si>
  <si>
    <t>뒤상의 기장</t>
    <phoneticPr fontId="1" type="noConversion"/>
  </si>
  <si>
    <t>앞상의 기장</t>
    <phoneticPr fontId="1" type="noConversion"/>
  </si>
  <si>
    <t>앞중심,앞목</t>
    <phoneticPr fontId="4" type="noConversion"/>
  </si>
  <si>
    <t>뒤중심,뒷목</t>
    <phoneticPr fontId="4" type="noConversion"/>
  </si>
  <si>
    <t xml:space="preserve">와끼 </t>
    <phoneticPr fontId="5" type="noConversion"/>
  </si>
  <si>
    <t xml:space="preserve"> FRONT SKIRT LENGTH</t>
    <phoneticPr fontId="1" type="noConversion"/>
  </si>
  <si>
    <t>앞스커트기장(중심)</t>
    <phoneticPr fontId="1" type="noConversion"/>
  </si>
  <si>
    <t>앞스커트기장(와끼)</t>
    <phoneticPr fontId="1" type="noConversion"/>
  </si>
  <si>
    <t>FRONT SKIRT 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</si>
</sst>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7" fillId="0" borderId="0">
      <alignment vertical="center"/>
    </xf>
  </cellStyleXfs>
  <cellXfs count="55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</cellXfs>
  <cellStyles count="3">
    <cellStyle name="표준" xfId="0" builtinId="0"/>
    <cellStyle name="표준 2" xfId="1" xr:uid="{99C288FA-0AB3-4E22-87C1-1E0D6CAC9E7B}"/>
    <cellStyle name="표준 2 2" xfId="2" xr:uid="{571E12CD-A921-40F4-991B-8D87F1DE12B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79EF-A796-4DE4-90F8-EDECA2F06FFD}">
  <sheetPr codeName="Sheet169">
    <tabColor theme="7"/>
    <pageSetUpPr fitToPage="1"/>
  </sheetPr>
  <dimension ref="A1:M49"/>
  <sheetViews>
    <sheetView tabSelected="1" zoomScale="110" zoomScaleNormal="110" workbookViewId="0">
      <selection activeCell="D22" sqref="D22:G2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4" width="5.5" customWidth="1"/>
  </cols>
  <sheetData>
    <row r="1" spans="1:13" ht="16.5" customHeight="1" thickBot="1" x14ac:dyDescent="0.35">
      <c r="A1" s="5" t="s">
        <v>60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ht="16.5" customHeight="1" thickBot="1" x14ac:dyDescent="0.35">
      <c r="A2" s="2" t="s">
        <v>33</v>
      </c>
      <c r="B2" s="8" t="s">
        <v>34</v>
      </c>
      <c r="C2" s="8"/>
      <c r="D2" s="8" t="s">
        <v>35</v>
      </c>
      <c r="E2" s="8"/>
      <c r="F2" s="8"/>
      <c r="G2" s="8"/>
      <c r="H2" s="4" t="s">
        <v>36</v>
      </c>
      <c r="I2" s="4" t="s">
        <v>37</v>
      </c>
      <c r="J2" s="3" t="s">
        <v>38</v>
      </c>
      <c r="K2" s="4" t="s">
        <v>39</v>
      </c>
      <c r="L2" s="4" t="s">
        <v>51</v>
      </c>
      <c r="M2" s="4" t="s">
        <v>52</v>
      </c>
    </row>
    <row r="3" spans="1:13" s="1" customFormat="1" ht="14.1" customHeight="1" x14ac:dyDescent="0.3">
      <c r="A3" s="9">
        <v>1</v>
      </c>
      <c r="B3" s="11" t="s">
        <v>44</v>
      </c>
      <c r="C3" s="12"/>
      <c r="D3" s="13" t="s">
        <v>45</v>
      </c>
      <c r="E3" s="14"/>
      <c r="F3" s="14"/>
      <c r="G3" s="15"/>
      <c r="H3" s="16">
        <f>SUM(I3)-4.9</f>
        <v>55.400000000000006</v>
      </c>
      <c r="I3" s="16">
        <f>SUM(J3)-4.9</f>
        <v>60.300000000000004</v>
      </c>
      <c r="J3" s="18">
        <v>65.2</v>
      </c>
      <c r="K3" s="16">
        <f>SUM(J3)+4.9</f>
        <v>70.100000000000009</v>
      </c>
      <c r="L3" s="16">
        <f>SUM(K3)+4.9</f>
        <v>75.000000000000014</v>
      </c>
      <c r="M3" s="20">
        <f>SUM(L3)+4.9</f>
        <v>79.90000000000002</v>
      </c>
    </row>
    <row r="4" spans="1:13" s="1" customFormat="1" ht="14.1" customHeight="1" x14ac:dyDescent="0.3">
      <c r="A4" s="10"/>
      <c r="B4" s="22" t="s">
        <v>19</v>
      </c>
      <c r="C4" s="22"/>
      <c r="D4" s="23" t="s">
        <v>46</v>
      </c>
      <c r="E4" s="24"/>
      <c r="F4" s="24"/>
      <c r="G4" s="24"/>
      <c r="H4" s="17"/>
      <c r="I4" s="17"/>
      <c r="J4" s="19"/>
      <c r="K4" s="17"/>
      <c r="L4" s="17"/>
      <c r="M4" s="21"/>
    </row>
    <row r="5" spans="1:13" s="1" customFormat="1" ht="14.1" customHeight="1" x14ac:dyDescent="0.3">
      <c r="A5" s="10">
        <v>2</v>
      </c>
      <c r="B5" s="25" t="s">
        <v>22</v>
      </c>
      <c r="C5" s="25"/>
      <c r="D5" s="26" t="s">
        <v>23</v>
      </c>
      <c r="E5" s="26"/>
      <c r="F5" s="26"/>
      <c r="G5" s="26"/>
      <c r="H5" s="27">
        <f>SUM(I5)-1.6</f>
        <v>21.799999999999997</v>
      </c>
      <c r="I5" s="27">
        <f>SUM(J5)-1.6</f>
        <v>23.4</v>
      </c>
      <c r="J5" s="29">
        <v>25</v>
      </c>
      <c r="K5" s="27">
        <f>SUM(J5)+1.4</f>
        <v>26.4</v>
      </c>
      <c r="L5" s="27">
        <f>SUM(K5)+1.4</f>
        <v>27.799999999999997</v>
      </c>
      <c r="M5" s="31">
        <f>SUM(L5)+1.4</f>
        <v>29.199999999999996</v>
      </c>
    </row>
    <row r="6" spans="1:13" s="1" customFormat="1" ht="14.1" customHeight="1" x14ac:dyDescent="0.3">
      <c r="A6" s="10"/>
      <c r="B6" s="22" t="s">
        <v>11</v>
      </c>
      <c r="C6" s="22"/>
      <c r="D6" s="23" t="s">
        <v>26</v>
      </c>
      <c r="E6" s="24"/>
      <c r="F6" s="24"/>
      <c r="G6" s="33"/>
      <c r="H6" s="28"/>
      <c r="I6" s="28"/>
      <c r="J6" s="30"/>
      <c r="K6" s="28"/>
      <c r="L6" s="28"/>
      <c r="M6" s="32"/>
    </row>
    <row r="7" spans="1:13" s="1" customFormat="1" ht="14.1" customHeight="1" x14ac:dyDescent="0.3">
      <c r="A7" s="10">
        <v>3</v>
      </c>
      <c r="B7" s="25" t="s">
        <v>21</v>
      </c>
      <c r="C7" s="25"/>
      <c r="D7" s="26" t="s">
        <v>43</v>
      </c>
      <c r="E7" s="26"/>
      <c r="F7" s="26"/>
      <c r="G7" s="26"/>
      <c r="H7" s="27">
        <f>SUM(I7)-2.25</f>
        <v>29.5</v>
      </c>
      <c r="I7" s="27">
        <f>SUM(J7)-2.25</f>
        <v>31.75</v>
      </c>
      <c r="J7" s="29">
        <v>34</v>
      </c>
      <c r="K7" s="27">
        <f>SUM(J7)+2</f>
        <v>36</v>
      </c>
      <c r="L7" s="27">
        <f>SUM(K7)+2</f>
        <v>38</v>
      </c>
      <c r="M7" s="31">
        <f>SUM(L7)+2</f>
        <v>40</v>
      </c>
    </row>
    <row r="8" spans="1:13" s="1" customFormat="1" ht="14.1" customHeight="1" x14ac:dyDescent="0.3">
      <c r="A8" s="10"/>
      <c r="B8" s="22" t="s">
        <v>24</v>
      </c>
      <c r="C8" s="22"/>
      <c r="D8" s="23" t="s">
        <v>27</v>
      </c>
      <c r="E8" s="24"/>
      <c r="F8" s="24"/>
      <c r="G8" s="33"/>
      <c r="H8" s="28"/>
      <c r="I8" s="28"/>
      <c r="J8" s="30"/>
      <c r="K8" s="28"/>
      <c r="L8" s="28"/>
      <c r="M8" s="32"/>
    </row>
    <row r="9" spans="1:13" s="1" customFormat="1" ht="14.1" customHeight="1" x14ac:dyDescent="0.3">
      <c r="A9" s="10">
        <v>4</v>
      </c>
      <c r="B9" s="25" t="s">
        <v>25</v>
      </c>
      <c r="C9" s="25"/>
      <c r="D9" s="26" t="s">
        <v>9</v>
      </c>
      <c r="E9" s="26"/>
      <c r="F9" s="26"/>
      <c r="G9" s="26"/>
      <c r="H9" s="27">
        <f>SUM(I9)-2.1</f>
        <v>27.799999999999997</v>
      </c>
      <c r="I9" s="27">
        <f>SUM(J9)-2.1</f>
        <v>29.9</v>
      </c>
      <c r="J9" s="29">
        <v>32</v>
      </c>
      <c r="K9" s="27">
        <f>SUM(J9)+1.9</f>
        <v>33.9</v>
      </c>
      <c r="L9" s="27">
        <f>SUM(K9)+1.9</f>
        <v>35.799999999999997</v>
      </c>
      <c r="M9" s="31">
        <f>SUM(L9)+1.9</f>
        <v>37.699999999999996</v>
      </c>
    </row>
    <row r="10" spans="1:13" s="1" customFormat="1" ht="14.1" customHeight="1" x14ac:dyDescent="0.3">
      <c r="A10" s="10"/>
      <c r="B10" s="22" t="s">
        <v>12</v>
      </c>
      <c r="C10" s="22"/>
      <c r="D10" s="23" t="s">
        <v>28</v>
      </c>
      <c r="E10" s="24"/>
      <c r="F10" s="24"/>
      <c r="G10" s="33"/>
      <c r="H10" s="28"/>
      <c r="I10" s="28"/>
      <c r="J10" s="30"/>
      <c r="K10" s="28"/>
      <c r="L10" s="28"/>
      <c r="M10" s="32"/>
    </row>
    <row r="11" spans="1:13" s="1" customFormat="1" ht="14.1" customHeight="1" x14ac:dyDescent="0.3">
      <c r="A11" s="10">
        <v>5</v>
      </c>
      <c r="B11" s="25" t="s">
        <v>10</v>
      </c>
      <c r="C11" s="25"/>
      <c r="D11" s="26" t="s">
        <v>0</v>
      </c>
      <c r="E11" s="26"/>
      <c r="F11" s="26"/>
      <c r="G11" s="26"/>
      <c r="H11" s="27">
        <f>SUM(I11)-0.9</f>
        <v>14.2</v>
      </c>
      <c r="I11" s="27">
        <f>SUM(J11)-0.9</f>
        <v>15.1</v>
      </c>
      <c r="J11" s="29">
        <v>16</v>
      </c>
      <c r="K11" s="27">
        <f>SUM(J11)+0.9</f>
        <v>16.899999999999999</v>
      </c>
      <c r="L11" s="27">
        <f>SUM(K11)+0.9</f>
        <v>17.799999999999997</v>
      </c>
      <c r="M11" s="31">
        <f>SUM(L11)+0.9</f>
        <v>18.699999999999996</v>
      </c>
    </row>
    <row r="12" spans="1:13" s="1" customFormat="1" ht="14.1" customHeight="1" x14ac:dyDescent="0.3">
      <c r="A12" s="10"/>
      <c r="B12" s="22" t="s">
        <v>13</v>
      </c>
      <c r="C12" s="22"/>
      <c r="D12" s="23" t="s">
        <v>29</v>
      </c>
      <c r="E12" s="24"/>
      <c r="F12" s="24"/>
      <c r="G12" s="33"/>
      <c r="H12" s="28"/>
      <c r="I12" s="28"/>
      <c r="J12" s="30"/>
      <c r="K12" s="28"/>
      <c r="L12" s="28"/>
      <c r="M12" s="32"/>
    </row>
    <row r="13" spans="1:13" s="1" customFormat="1" ht="14.1" customHeight="1" x14ac:dyDescent="0.3">
      <c r="A13" s="10">
        <v>6</v>
      </c>
      <c r="B13" s="34" t="s">
        <v>47</v>
      </c>
      <c r="C13" s="35"/>
      <c r="D13" s="36" t="s">
        <v>48</v>
      </c>
      <c r="E13" s="37"/>
      <c r="F13" s="37"/>
      <c r="G13" s="38"/>
      <c r="H13" s="27">
        <f>SUM(I13)-1.6</f>
        <v>32.599999999999994</v>
      </c>
      <c r="I13" s="27">
        <f>SUM(J13)-1.6</f>
        <v>34.199999999999996</v>
      </c>
      <c r="J13" s="29">
        <v>35.799999999999997</v>
      </c>
      <c r="K13" s="27">
        <f>SUM(J13)+1.6</f>
        <v>37.4</v>
      </c>
      <c r="L13" s="27">
        <f>SUM(K13)+1.6</f>
        <v>39</v>
      </c>
      <c r="M13" s="31">
        <f>SUM(L13)+1.6</f>
        <v>40.6</v>
      </c>
    </row>
    <row r="14" spans="1:13" s="1" customFormat="1" ht="14.1" customHeight="1" x14ac:dyDescent="0.3">
      <c r="A14" s="10"/>
      <c r="B14" s="22" t="s">
        <v>20</v>
      </c>
      <c r="C14" s="22"/>
      <c r="D14" s="23" t="s">
        <v>50</v>
      </c>
      <c r="E14" s="24"/>
      <c r="F14" s="24"/>
      <c r="G14" s="33"/>
      <c r="H14" s="28"/>
      <c r="I14" s="28"/>
      <c r="J14" s="30"/>
      <c r="K14" s="28"/>
      <c r="L14" s="28"/>
      <c r="M14" s="32"/>
    </row>
    <row r="15" spans="1:13" s="1" customFormat="1" ht="14.1" customHeight="1" x14ac:dyDescent="0.3">
      <c r="A15" s="10">
        <v>7</v>
      </c>
      <c r="B15" s="25" t="s">
        <v>1</v>
      </c>
      <c r="C15" s="25"/>
      <c r="D15" s="26" t="s">
        <v>2</v>
      </c>
      <c r="E15" s="26"/>
      <c r="F15" s="26"/>
      <c r="G15" s="26"/>
      <c r="H15" s="27">
        <f>SUM(I15)-0.6</f>
        <v>12.600000000000001</v>
      </c>
      <c r="I15" s="27">
        <f>SUM(J15)-0.6</f>
        <v>13.200000000000001</v>
      </c>
      <c r="J15" s="29">
        <v>13.8</v>
      </c>
      <c r="K15" s="27">
        <f>SUM(J15)+0.6</f>
        <v>14.4</v>
      </c>
      <c r="L15" s="27">
        <f>SUM(K15)+0.6</f>
        <v>15</v>
      </c>
      <c r="M15" s="31">
        <f>SUM(L15)+0.6</f>
        <v>15.6</v>
      </c>
    </row>
    <row r="16" spans="1:13" s="1" customFormat="1" ht="14.1" customHeight="1" x14ac:dyDescent="0.3">
      <c r="A16" s="10"/>
      <c r="B16" s="22" t="s">
        <v>14</v>
      </c>
      <c r="C16" s="22"/>
      <c r="D16" s="23" t="s">
        <v>30</v>
      </c>
      <c r="E16" s="24"/>
      <c r="F16" s="24"/>
      <c r="G16" s="33"/>
      <c r="H16" s="28"/>
      <c r="I16" s="28"/>
      <c r="J16" s="30"/>
      <c r="K16" s="28"/>
      <c r="L16" s="28"/>
      <c r="M16" s="32"/>
    </row>
    <row r="17" spans="1:13" s="1" customFormat="1" ht="14.1" customHeight="1" x14ac:dyDescent="0.3">
      <c r="A17" s="10">
        <v>8</v>
      </c>
      <c r="B17" s="25" t="s">
        <v>3</v>
      </c>
      <c r="C17" s="25"/>
      <c r="D17" s="26" t="s">
        <v>4</v>
      </c>
      <c r="E17" s="26"/>
      <c r="F17" s="26"/>
      <c r="G17" s="26"/>
      <c r="H17" s="27">
        <f>SUM(I17)-0.3</f>
        <v>5.7</v>
      </c>
      <c r="I17" s="27">
        <f>SUM(J17)-0.3</f>
        <v>6</v>
      </c>
      <c r="J17" s="29">
        <v>6.3</v>
      </c>
      <c r="K17" s="27">
        <f>SUM(J17)+0.3</f>
        <v>6.6</v>
      </c>
      <c r="L17" s="27">
        <f>SUM(K17)+0.3</f>
        <v>6.8999999999999995</v>
      </c>
      <c r="M17" s="31">
        <f>SUM(L17)+0.3</f>
        <v>7.1999999999999993</v>
      </c>
    </row>
    <row r="18" spans="1:13" s="1" customFormat="1" ht="14.1" customHeight="1" x14ac:dyDescent="0.3">
      <c r="A18" s="10"/>
      <c r="B18" s="22" t="s">
        <v>15</v>
      </c>
      <c r="C18" s="22"/>
      <c r="D18" s="23" t="s">
        <v>31</v>
      </c>
      <c r="E18" s="24"/>
      <c r="F18" s="24"/>
      <c r="G18" s="33"/>
      <c r="H18" s="28"/>
      <c r="I18" s="28"/>
      <c r="J18" s="30"/>
      <c r="K18" s="28"/>
      <c r="L18" s="28"/>
      <c r="M18" s="32"/>
    </row>
    <row r="19" spans="1:13" s="1" customFormat="1" ht="14.1" customHeight="1" x14ac:dyDescent="0.3">
      <c r="A19" s="10">
        <v>9</v>
      </c>
      <c r="B19" s="25" t="s">
        <v>5</v>
      </c>
      <c r="C19" s="25"/>
      <c r="D19" s="26" t="s">
        <v>6</v>
      </c>
      <c r="E19" s="26"/>
      <c r="F19" s="26"/>
      <c r="G19" s="26"/>
      <c r="H19" s="27">
        <f>SUM(I19)-3.7</f>
        <v>34.099999999999994</v>
      </c>
      <c r="I19" s="27">
        <f>SUM(J19)-3.7</f>
        <v>37.799999999999997</v>
      </c>
      <c r="J19" s="29">
        <v>41.5</v>
      </c>
      <c r="K19" s="27">
        <f>SUM(J19)+3.8</f>
        <v>45.3</v>
      </c>
      <c r="L19" s="27">
        <f>SUM(K19)+3.8</f>
        <v>49.099999999999994</v>
      </c>
      <c r="M19" s="39">
        <f>SUM(L19)+3.8</f>
        <v>52.899999999999991</v>
      </c>
    </row>
    <row r="20" spans="1:13" s="1" customFormat="1" ht="14.1" customHeight="1" x14ac:dyDescent="0.3">
      <c r="A20" s="10"/>
      <c r="B20" s="22" t="s">
        <v>16</v>
      </c>
      <c r="C20" s="22"/>
      <c r="D20" s="23" t="s">
        <v>32</v>
      </c>
      <c r="E20" s="24"/>
      <c r="F20" s="24"/>
      <c r="G20" s="33"/>
      <c r="H20" s="28"/>
      <c r="I20" s="28"/>
      <c r="J20" s="30"/>
      <c r="K20" s="28"/>
      <c r="L20" s="28"/>
      <c r="M20" s="40"/>
    </row>
    <row r="21" spans="1:13" s="1" customFormat="1" ht="14.1" customHeight="1" x14ac:dyDescent="0.3">
      <c r="A21" s="10">
        <v>10</v>
      </c>
      <c r="B21" s="25" t="s">
        <v>7</v>
      </c>
      <c r="C21" s="25"/>
      <c r="D21" s="36" t="s">
        <v>8</v>
      </c>
      <c r="E21" s="37"/>
      <c r="F21" s="37"/>
      <c r="G21" s="38"/>
      <c r="H21" s="27"/>
      <c r="I21" s="27"/>
      <c r="J21" s="29"/>
      <c r="K21" s="27"/>
      <c r="L21" s="27"/>
      <c r="M21" s="31"/>
    </row>
    <row r="22" spans="1:13" s="1" customFormat="1" ht="14.1" customHeight="1" x14ac:dyDescent="0.3">
      <c r="A22" s="10"/>
      <c r="B22" s="22" t="s">
        <v>17</v>
      </c>
      <c r="C22" s="22"/>
      <c r="D22" s="23" t="s">
        <v>40</v>
      </c>
      <c r="E22" s="24"/>
      <c r="F22" s="24"/>
      <c r="G22" s="33"/>
      <c r="H22" s="28"/>
      <c r="I22" s="28"/>
      <c r="J22" s="30"/>
      <c r="K22" s="28"/>
      <c r="L22" s="28"/>
      <c r="M22" s="32"/>
    </row>
    <row r="23" spans="1:13" s="1" customFormat="1" ht="14.1" customHeight="1" x14ac:dyDescent="0.3">
      <c r="A23" s="10">
        <v>11</v>
      </c>
      <c r="B23" s="34" t="s">
        <v>49</v>
      </c>
      <c r="C23" s="35"/>
      <c r="D23" s="26" t="s">
        <v>41</v>
      </c>
      <c r="E23" s="26"/>
      <c r="F23" s="26"/>
      <c r="G23" s="26"/>
      <c r="H23" s="27">
        <f>SUM(I23)-0.7</f>
        <v>16.600000000000001</v>
      </c>
      <c r="I23" s="27">
        <f>SUM(J23)-0.7</f>
        <v>17.3</v>
      </c>
      <c r="J23" s="29">
        <v>18</v>
      </c>
      <c r="K23" s="27">
        <f>SUM(J23)+0.7</f>
        <v>18.7</v>
      </c>
      <c r="L23" s="27">
        <f>SUM(K23)+0.7</f>
        <v>19.399999999999999</v>
      </c>
      <c r="M23" s="39">
        <f>SUM(L23)+0.7</f>
        <v>20.099999999999998</v>
      </c>
    </row>
    <row r="24" spans="1:13" s="1" customFormat="1" ht="14.1" customHeight="1" x14ac:dyDescent="0.3">
      <c r="A24" s="10"/>
      <c r="B24" s="22" t="s">
        <v>18</v>
      </c>
      <c r="C24" s="22"/>
      <c r="D24" s="23" t="s">
        <v>42</v>
      </c>
      <c r="E24" s="24"/>
      <c r="F24" s="24"/>
      <c r="G24" s="33"/>
      <c r="H24" s="28"/>
      <c r="I24" s="28"/>
      <c r="J24" s="30"/>
      <c r="K24" s="28"/>
      <c r="L24" s="28"/>
      <c r="M24" s="40"/>
    </row>
    <row r="25" spans="1:13" s="1" customFormat="1" ht="13.5" customHeight="1" x14ac:dyDescent="0.3">
      <c r="A25" s="10">
        <v>12</v>
      </c>
      <c r="B25" s="25" t="s">
        <v>58</v>
      </c>
      <c r="C25" s="25"/>
      <c r="D25" s="26"/>
      <c r="E25" s="26"/>
      <c r="F25" s="26"/>
      <c r="G25" s="26"/>
      <c r="H25" s="27">
        <f>SUM(I25)-1.3</f>
        <v>16.899999999999999</v>
      </c>
      <c r="I25" s="27">
        <f>SUM(J25)-1.3</f>
        <v>18.2</v>
      </c>
      <c r="J25" s="29">
        <v>19.5</v>
      </c>
      <c r="K25" s="27">
        <f>SUM(J25)+1.3</f>
        <v>20.8</v>
      </c>
      <c r="L25" s="27">
        <f>SUM(K25)+1.3</f>
        <v>22.1</v>
      </c>
      <c r="M25" s="39">
        <f>SUM(L25)+1.3</f>
        <v>23.400000000000002</v>
      </c>
    </row>
    <row r="26" spans="1:13" s="1" customFormat="1" ht="13.5" customHeight="1" x14ac:dyDescent="0.3">
      <c r="A26" s="10"/>
      <c r="B26" s="22" t="s">
        <v>59</v>
      </c>
      <c r="C26" s="22"/>
      <c r="D26" s="23"/>
      <c r="E26" s="24"/>
      <c r="F26" s="24"/>
      <c r="G26" s="33"/>
      <c r="H26" s="28"/>
      <c r="I26" s="28"/>
      <c r="J26" s="30"/>
      <c r="K26" s="28"/>
      <c r="L26" s="28"/>
      <c r="M26" s="40"/>
    </row>
    <row r="27" spans="1:13" ht="14.1" customHeight="1" x14ac:dyDescent="0.3">
      <c r="A27" s="10">
        <v>13</v>
      </c>
      <c r="B27" s="34" t="s">
        <v>61</v>
      </c>
      <c r="C27" s="35"/>
      <c r="D27" s="26"/>
      <c r="E27" s="26"/>
      <c r="F27" s="26"/>
      <c r="G27" s="26"/>
      <c r="H27" s="27">
        <f>SUM(I27)-1.2</f>
        <v>20.6</v>
      </c>
      <c r="I27" s="27">
        <f>SUM(J27)-1.2</f>
        <v>21.8</v>
      </c>
      <c r="J27" s="29">
        <v>23</v>
      </c>
      <c r="K27" s="27">
        <f>SUM(J27)+1.2</f>
        <v>24.2</v>
      </c>
      <c r="L27" s="27">
        <f>SUM(K27)+1.2</f>
        <v>25.4</v>
      </c>
      <c r="M27" s="39">
        <f>SUM(L27)+1.2</f>
        <v>26.599999999999998</v>
      </c>
    </row>
    <row r="28" spans="1:13" ht="14.1" customHeight="1" x14ac:dyDescent="0.3">
      <c r="A28" s="10"/>
      <c r="B28" s="22" t="s">
        <v>62</v>
      </c>
      <c r="C28" s="22"/>
      <c r="D28" s="23"/>
      <c r="E28" s="24"/>
      <c r="F28" s="24"/>
      <c r="G28" s="33"/>
      <c r="H28" s="28"/>
      <c r="I28" s="28"/>
      <c r="J28" s="30"/>
      <c r="K28" s="28"/>
      <c r="L28" s="28"/>
      <c r="M28" s="40"/>
    </row>
    <row r="29" spans="1:13" ht="14.1" customHeight="1" x14ac:dyDescent="0.3">
      <c r="A29" s="10">
        <v>14</v>
      </c>
      <c r="B29" s="11" t="s">
        <v>53</v>
      </c>
      <c r="C29" s="12"/>
      <c r="D29" s="26"/>
      <c r="E29" s="26"/>
      <c r="F29" s="26"/>
      <c r="G29" s="26"/>
      <c r="H29" s="27">
        <f>SUM(I29)-1.7</f>
        <v>17.900000000000002</v>
      </c>
      <c r="I29" s="27">
        <f>SUM(J29)-1.7</f>
        <v>19.600000000000001</v>
      </c>
      <c r="J29" s="29">
        <v>21.3</v>
      </c>
      <c r="K29" s="27">
        <f>SUM(J29)+1.7</f>
        <v>23</v>
      </c>
      <c r="L29" s="27">
        <f>SUM(K29)+1.7</f>
        <v>24.7</v>
      </c>
      <c r="M29" s="39">
        <f>SUM(L29)+1.7</f>
        <v>26.4</v>
      </c>
    </row>
    <row r="30" spans="1:13" ht="14.1" customHeight="1" x14ac:dyDescent="0.3">
      <c r="A30" s="10"/>
      <c r="B30" s="41" t="s">
        <v>64</v>
      </c>
      <c r="C30" s="42"/>
      <c r="D30" s="23" t="s">
        <v>65</v>
      </c>
      <c r="E30" s="24"/>
      <c r="F30" s="24"/>
      <c r="G30" s="33"/>
      <c r="H30" s="28"/>
      <c r="I30" s="28"/>
      <c r="J30" s="30"/>
      <c r="K30" s="28"/>
      <c r="L30" s="28"/>
      <c r="M30" s="40"/>
    </row>
    <row r="31" spans="1:13" ht="14.1" customHeight="1" x14ac:dyDescent="0.3">
      <c r="A31" s="10">
        <v>15</v>
      </c>
      <c r="B31" s="11" t="s">
        <v>54</v>
      </c>
      <c r="C31" s="12"/>
      <c r="D31" s="26"/>
      <c r="E31" s="26"/>
      <c r="F31" s="26"/>
      <c r="G31" s="26"/>
      <c r="H31" s="27">
        <f>SUM(I31)-1.7</f>
        <v>18.8</v>
      </c>
      <c r="I31" s="27">
        <f>SUM(J31)-1.7</f>
        <v>20.5</v>
      </c>
      <c r="J31" s="29">
        <v>22.2</v>
      </c>
      <c r="K31" s="27">
        <f>SUM(J31)+1.7</f>
        <v>23.9</v>
      </c>
      <c r="L31" s="27">
        <f>SUM(K31)+1.7</f>
        <v>25.599999999999998</v>
      </c>
      <c r="M31" s="39">
        <f>SUM(L31)+1.7</f>
        <v>27.299999999999997</v>
      </c>
    </row>
    <row r="32" spans="1:13" ht="14.1" customHeight="1" x14ac:dyDescent="0.3">
      <c r="A32" s="10"/>
      <c r="B32" s="41" t="s">
        <v>63</v>
      </c>
      <c r="C32" s="42"/>
      <c r="D32" s="23" t="s">
        <v>66</v>
      </c>
      <c r="E32" s="24"/>
      <c r="F32" s="24"/>
      <c r="G32" s="33"/>
      <c r="H32" s="28"/>
      <c r="I32" s="28"/>
      <c r="J32" s="30"/>
      <c r="K32" s="28"/>
      <c r="L32" s="28"/>
      <c r="M32" s="40"/>
    </row>
    <row r="33" spans="1:13" ht="14.1" customHeight="1" x14ac:dyDescent="0.3">
      <c r="A33" s="10">
        <v>16</v>
      </c>
      <c r="B33" s="11" t="s">
        <v>68</v>
      </c>
      <c r="C33" s="12"/>
      <c r="D33" s="26"/>
      <c r="E33" s="26"/>
      <c r="F33" s="26"/>
      <c r="G33" s="26"/>
      <c r="H33" s="27">
        <f>SUM(I33)-3</f>
        <v>34</v>
      </c>
      <c r="I33" s="27">
        <f>SUM(J33)-3</f>
        <v>37</v>
      </c>
      <c r="J33" s="29">
        <v>40</v>
      </c>
      <c r="K33" s="27">
        <f>SUM(J33)+3</f>
        <v>43</v>
      </c>
      <c r="L33" s="27">
        <f>SUM(K33)+3</f>
        <v>46</v>
      </c>
      <c r="M33" s="39">
        <f>SUM(L33)+3</f>
        <v>49</v>
      </c>
    </row>
    <row r="34" spans="1:13" ht="14.1" customHeight="1" x14ac:dyDescent="0.3">
      <c r="A34" s="10"/>
      <c r="B34" s="41" t="s">
        <v>69</v>
      </c>
      <c r="C34" s="42"/>
      <c r="D34" s="23" t="s">
        <v>57</v>
      </c>
      <c r="E34" s="24"/>
      <c r="F34" s="24"/>
      <c r="G34" s="33"/>
      <c r="H34" s="28"/>
      <c r="I34" s="28"/>
      <c r="J34" s="30"/>
      <c r="K34" s="28"/>
      <c r="L34" s="28"/>
      <c r="M34" s="40"/>
    </row>
    <row r="35" spans="1:13" ht="13.5" customHeight="1" x14ac:dyDescent="0.3">
      <c r="A35" s="10">
        <v>17</v>
      </c>
      <c r="B35" s="11" t="s">
        <v>71</v>
      </c>
      <c r="C35" s="12"/>
      <c r="D35" s="26"/>
      <c r="E35" s="26"/>
      <c r="F35" s="26"/>
      <c r="G35" s="26"/>
      <c r="H35" s="27">
        <f>SUM(I35)-3.2</f>
        <v>36.599999999999994</v>
      </c>
      <c r="I35" s="27">
        <f>SUM(J35)-3.2</f>
        <v>39.799999999999997</v>
      </c>
      <c r="J35" s="29">
        <v>43</v>
      </c>
      <c r="K35" s="27">
        <f>SUM(J35)+3.2</f>
        <v>46.2</v>
      </c>
      <c r="L35" s="27">
        <f>SUM(K35)+3.2</f>
        <v>49.400000000000006</v>
      </c>
      <c r="M35" s="39">
        <f>SUM(L35)+3.2</f>
        <v>52.600000000000009</v>
      </c>
    </row>
    <row r="36" spans="1:13" ht="13.5" customHeight="1" x14ac:dyDescent="0.3">
      <c r="A36" s="10"/>
      <c r="B36" s="41" t="s">
        <v>70</v>
      </c>
      <c r="C36" s="42"/>
      <c r="D36" s="23" t="s">
        <v>67</v>
      </c>
      <c r="E36" s="24"/>
      <c r="F36" s="24"/>
      <c r="G36" s="33"/>
      <c r="H36" s="28"/>
      <c r="I36" s="28"/>
      <c r="J36" s="30"/>
      <c r="K36" s="28"/>
      <c r="L36" s="28"/>
      <c r="M36" s="40"/>
    </row>
    <row r="37" spans="1:13" ht="13.5" customHeight="1" x14ac:dyDescent="0.3">
      <c r="A37" s="10">
        <v>18</v>
      </c>
      <c r="B37" s="11" t="s">
        <v>55</v>
      </c>
      <c r="C37" s="12"/>
      <c r="D37" s="26"/>
      <c r="E37" s="26"/>
      <c r="F37" s="26"/>
      <c r="G37" s="26"/>
      <c r="H37" s="27">
        <f>SUM(I37)-2.4</f>
        <v>27.200000000000003</v>
      </c>
      <c r="I37" s="27">
        <f>SUM(J37)-2.4</f>
        <v>29.6</v>
      </c>
      <c r="J37" s="29">
        <v>32</v>
      </c>
      <c r="K37" s="27">
        <f>SUM(J37)+2.4</f>
        <v>34.4</v>
      </c>
      <c r="L37" s="27">
        <f>SUM(K37)+2.4</f>
        <v>36.799999999999997</v>
      </c>
      <c r="M37" s="39">
        <f>SUM(L37)+2.4</f>
        <v>39.199999999999996</v>
      </c>
    </row>
    <row r="38" spans="1:13" ht="13.5" customHeight="1" x14ac:dyDescent="0.3">
      <c r="A38" s="10"/>
      <c r="B38" s="41" t="s">
        <v>56</v>
      </c>
      <c r="C38" s="42"/>
      <c r="D38" s="23"/>
      <c r="E38" s="24"/>
      <c r="F38" s="24"/>
      <c r="G38" s="33"/>
      <c r="H38" s="28"/>
      <c r="I38" s="28"/>
      <c r="J38" s="30"/>
      <c r="K38" s="28"/>
      <c r="L38" s="28"/>
      <c r="M38" s="40"/>
    </row>
    <row r="39" spans="1:13" ht="13.5" customHeight="1" x14ac:dyDescent="0.3">
      <c r="A39" s="10">
        <v>19</v>
      </c>
      <c r="B39" s="11"/>
      <c r="C39" s="12"/>
      <c r="D39" s="26"/>
      <c r="E39" s="26"/>
      <c r="F39" s="26"/>
      <c r="G39" s="26"/>
      <c r="H39" s="27"/>
      <c r="I39" s="27"/>
      <c r="J39" s="29"/>
      <c r="K39" s="27"/>
      <c r="L39" s="27"/>
      <c r="M39" s="39"/>
    </row>
    <row r="40" spans="1:13" ht="13.5" customHeight="1" x14ac:dyDescent="0.3">
      <c r="A40" s="10"/>
      <c r="B40" s="41"/>
      <c r="C40" s="42"/>
      <c r="D40" s="23"/>
      <c r="E40" s="24"/>
      <c r="F40" s="24"/>
      <c r="G40" s="33"/>
      <c r="H40" s="28"/>
      <c r="I40" s="28"/>
      <c r="J40" s="30"/>
      <c r="K40" s="28"/>
      <c r="L40" s="28"/>
      <c r="M40" s="40"/>
    </row>
    <row r="41" spans="1:13" ht="13.5" customHeight="1" x14ac:dyDescent="0.3">
      <c r="A41" s="10">
        <v>20</v>
      </c>
      <c r="B41" s="11"/>
      <c r="C41" s="12"/>
      <c r="D41" s="26"/>
      <c r="E41" s="26"/>
      <c r="F41" s="26"/>
      <c r="G41" s="26"/>
      <c r="H41" s="27"/>
      <c r="I41" s="27"/>
      <c r="J41" s="29"/>
      <c r="K41" s="27"/>
      <c r="L41" s="27"/>
      <c r="M41" s="39"/>
    </row>
    <row r="42" spans="1:13" ht="13.5" customHeight="1" x14ac:dyDescent="0.3">
      <c r="A42" s="10"/>
      <c r="B42" s="41"/>
      <c r="C42" s="42"/>
      <c r="D42" s="23"/>
      <c r="E42" s="24"/>
      <c r="F42" s="24"/>
      <c r="G42" s="33"/>
      <c r="H42" s="28"/>
      <c r="I42" s="28"/>
      <c r="J42" s="30"/>
      <c r="K42" s="28"/>
      <c r="L42" s="28"/>
      <c r="M42" s="40"/>
    </row>
    <row r="43" spans="1:13" ht="13.5" customHeight="1" x14ac:dyDescent="0.3">
      <c r="A43" s="9">
        <v>21</v>
      </c>
      <c r="B43" s="11"/>
      <c r="C43" s="12"/>
      <c r="D43" s="44"/>
      <c r="E43" s="45"/>
      <c r="F43" s="45"/>
      <c r="G43" s="46"/>
      <c r="H43" s="17"/>
      <c r="I43" s="17"/>
      <c r="J43" s="19"/>
      <c r="K43" s="17"/>
      <c r="L43" s="17"/>
      <c r="M43" s="21"/>
    </row>
    <row r="44" spans="1:13" ht="13.5" customHeight="1" thickBot="1" x14ac:dyDescent="0.35">
      <c r="A44" s="43"/>
      <c r="B44" s="50"/>
      <c r="C44" s="51"/>
      <c r="D44" s="52"/>
      <c r="E44" s="53"/>
      <c r="F44" s="53"/>
      <c r="G44" s="54"/>
      <c r="H44" s="47"/>
      <c r="I44" s="47"/>
      <c r="J44" s="48"/>
      <c r="K44" s="47"/>
      <c r="L44" s="47"/>
      <c r="M44" s="49"/>
    </row>
    <row r="45" spans="1:13" ht="13.5" customHeight="1" x14ac:dyDescent="0.3"/>
    <row r="46" spans="1:13" ht="13.5" customHeight="1" x14ac:dyDescent="0.3"/>
    <row r="47" spans="1:13" ht="13.5" customHeight="1" x14ac:dyDescent="0.3"/>
    <row r="48" spans="1:13" ht="13.5" customHeight="1" x14ac:dyDescent="0.3"/>
    <row r="49" ht="13.5" customHeight="1" x14ac:dyDescent="0.3"/>
  </sheetData>
  <mergeCells count="234">
    <mergeCell ref="A43:A44"/>
    <mergeCell ref="B43:C43"/>
    <mergeCell ref="D43:G43"/>
    <mergeCell ref="H43:H44"/>
    <mergeCell ref="I43:I44"/>
    <mergeCell ref="J43:J44"/>
    <mergeCell ref="K43:K44"/>
    <mergeCell ref="L43:L44"/>
    <mergeCell ref="M43:M44"/>
    <mergeCell ref="B44:C44"/>
    <mergeCell ref="D44:G44"/>
    <mergeCell ref="A41:A42"/>
    <mergeCell ref="B41:C41"/>
    <mergeCell ref="D41:G41"/>
    <mergeCell ref="H41:H42"/>
    <mergeCell ref="I41:I42"/>
    <mergeCell ref="J41:J42"/>
    <mergeCell ref="K41:K42"/>
    <mergeCell ref="L41:L42"/>
    <mergeCell ref="M41:M42"/>
    <mergeCell ref="B42:C42"/>
    <mergeCell ref="D42:G42"/>
    <mergeCell ref="A39:A40"/>
    <mergeCell ref="B39:C39"/>
    <mergeCell ref="D39:G39"/>
    <mergeCell ref="H39:H40"/>
    <mergeCell ref="I39:I40"/>
    <mergeCell ref="J39:J40"/>
    <mergeCell ref="K39:K40"/>
    <mergeCell ref="L39:L40"/>
    <mergeCell ref="M39:M40"/>
    <mergeCell ref="B40:C40"/>
    <mergeCell ref="D40:G40"/>
    <mergeCell ref="A37:A38"/>
    <mergeCell ref="B37:C37"/>
    <mergeCell ref="D37:G37"/>
    <mergeCell ref="H37:H38"/>
    <mergeCell ref="I37:I38"/>
    <mergeCell ref="J37:J38"/>
    <mergeCell ref="K37:K38"/>
    <mergeCell ref="L37:L38"/>
    <mergeCell ref="M37:M38"/>
    <mergeCell ref="B38:C38"/>
    <mergeCell ref="D38:G38"/>
    <mergeCell ref="A35:A36"/>
    <mergeCell ref="B35:C35"/>
    <mergeCell ref="D35:G35"/>
    <mergeCell ref="H35:H36"/>
    <mergeCell ref="I35:I36"/>
    <mergeCell ref="J35:J36"/>
    <mergeCell ref="K35:K36"/>
    <mergeCell ref="L35:L36"/>
    <mergeCell ref="M35:M36"/>
    <mergeCell ref="B36:C36"/>
    <mergeCell ref="D36:G36"/>
    <mergeCell ref="A33:A34"/>
    <mergeCell ref="B33:C33"/>
    <mergeCell ref="D33:G33"/>
    <mergeCell ref="H33:H34"/>
    <mergeCell ref="I33:I34"/>
    <mergeCell ref="J33:J34"/>
    <mergeCell ref="K33:K34"/>
    <mergeCell ref="L33:L34"/>
    <mergeCell ref="M33:M34"/>
    <mergeCell ref="B34:C34"/>
    <mergeCell ref="D34:G34"/>
    <mergeCell ref="A31:A32"/>
    <mergeCell ref="B31:C31"/>
    <mergeCell ref="D31:G31"/>
    <mergeCell ref="H31:H32"/>
    <mergeCell ref="I31:I32"/>
    <mergeCell ref="J31:J32"/>
    <mergeCell ref="K31:K32"/>
    <mergeCell ref="L31:L32"/>
    <mergeCell ref="M31:M32"/>
    <mergeCell ref="B32:C32"/>
    <mergeCell ref="D32:G32"/>
    <mergeCell ref="A29:A30"/>
    <mergeCell ref="B29:C29"/>
    <mergeCell ref="D29:G29"/>
    <mergeCell ref="H29:H30"/>
    <mergeCell ref="I29:I30"/>
    <mergeCell ref="J29:J30"/>
    <mergeCell ref="K29:K30"/>
    <mergeCell ref="L29:L30"/>
    <mergeCell ref="M29:M30"/>
    <mergeCell ref="B30:C30"/>
    <mergeCell ref="D30:G30"/>
    <mergeCell ref="A27:A28"/>
    <mergeCell ref="B27:C27"/>
    <mergeCell ref="D27:G27"/>
    <mergeCell ref="H27:H28"/>
    <mergeCell ref="I27:I28"/>
    <mergeCell ref="J27:J28"/>
    <mergeCell ref="K27:K28"/>
    <mergeCell ref="L27:L28"/>
    <mergeCell ref="M27:M28"/>
    <mergeCell ref="B28:C28"/>
    <mergeCell ref="D28:G28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JXWOP06</vt:lpstr>
      <vt:lpstr>JXWOP06!Print_Area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2025-07-29T07:52:53Z</cp:lastPrinted>
  <dcterms:created xsi:type="dcterms:W3CDTF">2018-05-14T06:17:18Z</dcterms:created>
  <dcterms:modified xsi:type="dcterms:W3CDTF">2025-08-01T09:24:06Z</dcterms:modified>
</cp:coreProperties>
</file>