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sktop-main\기술개발실 공유\중국풀패턴\생산부보낸파일\2025\10월14일\"/>
    </mc:Choice>
  </mc:AlternateContent>
  <xr:revisionPtr revIDLastSave="0" documentId="13_ncr:1_{AC1D1C4B-5527-4DCF-9BD0-7A4E121D5421}" xr6:coauthVersionLast="47" xr6:coauthVersionMax="47" xr10:uidLastSave="{00000000-0000-0000-0000-000000000000}"/>
  <bookViews>
    <workbookView xWindow="36540" yWindow="735" windowWidth="20085" windowHeight="13860" tabRatio="772" xr2:uid="{A5169EC5-901A-41B4-BBF5-38046B3EA48A}"/>
  </bookViews>
  <sheets>
    <sheet name="TO01" sheetId="2296" r:id="rId1"/>
  </sheets>
  <definedNames>
    <definedName name="_xlnm.Print_Area" localSheetId="0">'TO01'!$A$1:$N$34</definedName>
  </definedNames>
  <calcPr calcId="191029"/>
</workbook>
</file>

<file path=xl/calcChain.xml><?xml version="1.0" encoding="utf-8"?>
<calcChain xmlns="http://schemas.openxmlformats.org/spreadsheetml/2006/main">
  <c r="I27" i="2296" l="1"/>
  <c r="H27" i="2296" s="1"/>
  <c r="H29" i="2296" l="1"/>
  <c r="I29" i="2296"/>
  <c r="L29" i="2296"/>
  <c r="M29" i="2296" s="1"/>
  <c r="N29" i="2296" s="1"/>
  <c r="K29" i="2296"/>
  <c r="K27" i="2296"/>
  <c r="L27" i="2296" s="1"/>
  <c r="M27" i="2296" s="1"/>
  <c r="N27" i="2296" s="1"/>
  <c r="L25" i="2296"/>
  <c r="M25" i="2296"/>
  <c r="N25" i="2296"/>
  <c r="K25" i="2296"/>
  <c r="H25" i="2296"/>
  <c r="I25" i="2296"/>
  <c r="I23" i="2296"/>
  <c r="H23" i="2296" s="1"/>
  <c r="K23" i="2296"/>
  <c r="L23" i="2296" s="1"/>
  <c r="M23" i="2296" s="1"/>
  <c r="N23" i="2296" s="1"/>
  <c r="I17" i="2296"/>
  <c r="H17" i="2296" s="1"/>
  <c r="K17" i="2296"/>
  <c r="L17" i="2296" s="1"/>
  <c r="M17" i="2296" s="1"/>
  <c r="N17" i="2296" s="1"/>
  <c r="I15" i="2296"/>
  <c r="H15" i="2296" s="1"/>
  <c r="K15" i="2296"/>
  <c r="L15" i="2296" s="1"/>
  <c r="M15" i="2296" s="1"/>
  <c r="N15" i="2296" s="1"/>
  <c r="L11" i="2296"/>
  <c r="M11" i="2296" s="1"/>
  <c r="N11" i="2296" s="1"/>
  <c r="K11" i="2296"/>
  <c r="K21" i="2296"/>
  <c r="L21" i="2296" s="1"/>
  <c r="M21" i="2296" s="1"/>
  <c r="N21" i="2296" s="1"/>
  <c r="I21" i="2296"/>
  <c r="H21" i="2296" s="1"/>
  <c r="K19" i="2296"/>
  <c r="L19" i="2296" s="1"/>
  <c r="M19" i="2296" s="1"/>
  <c r="N19" i="2296" s="1"/>
  <c r="I19" i="2296"/>
  <c r="H19" i="2296" s="1"/>
  <c r="K13" i="2296"/>
  <c r="L13" i="2296" s="1"/>
  <c r="M13" i="2296" s="1"/>
  <c r="N13" i="2296" s="1"/>
  <c r="I13" i="2296"/>
  <c r="H13" i="2296" s="1"/>
  <c r="I11" i="2296"/>
  <c r="H11" i="2296" s="1"/>
  <c r="K9" i="2296"/>
  <c r="L9" i="2296" s="1"/>
  <c r="M9" i="2296" s="1"/>
  <c r="N9" i="2296" s="1"/>
  <c r="I9" i="2296"/>
  <c r="H9" i="2296" s="1"/>
  <c r="K7" i="2296"/>
  <c r="L7" i="2296" s="1"/>
  <c r="M7" i="2296" s="1"/>
  <c r="N7" i="2296" s="1"/>
  <c r="I7" i="2296"/>
  <c r="H7" i="2296"/>
  <c r="K5" i="2296"/>
  <c r="L5" i="2296" s="1"/>
  <c r="M5" i="2296" s="1"/>
  <c r="N5" i="2296" s="1"/>
  <c r="I5" i="2296"/>
  <c r="H5" i="2296" s="1"/>
  <c r="K3" i="2296"/>
  <c r="L3" i="2296" s="1"/>
  <c r="M3" i="2296" s="1"/>
  <c r="N3" i="2296" s="1"/>
  <c r="I3" i="2296"/>
  <c r="H3" i="2296"/>
</calcChain>
</file>

<file path=xl/sharedStrings.xml><?xml version="1.0" encoding="utf-8"?>
<sst xmlns="http://schemas.openxmlformats.org/spreadsheetml/2006/main" count="63" uniqueCount="63">
  <si>
    <t xml:space="preserve">STRIGHT </t>
    <phoneticPr fontId="2" type="noConversion"/>
  </si>
  <si>
    <t>NECK WIDTH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</si>
  <si>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</si>
  <si>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</si>
  <si>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</si>
  <si>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</si>
  <si>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</si>
  <si>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</si>
  <si>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</si>
  <si>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</si>
  <si>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</si>
  <si>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암홀길이(직선)</t>
  </si>
  <si>
    <t>옆목너비</t>
  </si>
  <si>
    <t>소매기장</t>
  </si>
  <si>
    <t>소매통</t>
  </si>
  <si>
    <t>소매부리</t>
  </si>
  <si>
    <t>목둘레</t>
  </si>
  <si>
    <t>CHEST (1/2)</t>
    <phoneticPr fontId="2" type="noConversion"/>
  </si>
  <si>
    <t>총기장(옆목)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</si>
  <si>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</si>
  <si>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</si>
  <si>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TOTAL LENGTH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</si>
  <si>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</si>
  <si>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</si>
  <si>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</si>
  <si>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</si>
  <si>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</si>
  <si>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</si>
  <si>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</si>
  <si>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</si>
  <si>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</si>
  <si>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</si>
  <si>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</si>
  <si>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</si>
  <si>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</si>
  <si>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</si>
  <si>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암홀 겨드랑이 지점에서 소매중심의 수직 길이(둘레)</t>
    <phoneticPr fontId="1" type="noConversion"/>
  </si>
  <si>
    <t xml:space="preserve">CUFF OPENING </t>
    <phoneticPr fontId="2" type="noConversion"/>
  </si>
  <si>
    <t xml:space="preserve">CIRCLE ROUND </t>
    <phoneticPr fontId="2" type="noConversion"/>
  </si>
  <si>
    <t>소매 밑단(시보리 밑단)의 둘레 길이</t>
    <phoneticPr fontId="1" type="noConversion"/>
  </si>
  <si>
    <t xml:space="preserve">INCLUDE WAIST BAND TO EDGE </t>
    <phoneticPr fontId="1" type="noConversion"/>
  </si>
  <si>
    <t>NECK</t>
    <phoneticPr fontId="2" type="noConversion"/>
  </si>
  <si>
    <t xml:space="preserve">ROUND ,@ NECK SEWING  LINE </t>
    <phoneticPr fontId="1" type="noConversion"/>
  </si>
  <si>
    <t>옆목점에서 밑단까지의 직선길이</t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</si>
  <si>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</si>
  <si>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</si>
  <si>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</si>
  <si>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2XL</t>
    <phoneticPr fontId="1" type="noConversion"/>
  </si>
  <si>
    <t>3XL</t>
    <phoneticPr fontId="1" type="noConversion"/>
  </si>
  <si>
    <t>WITHOUT NECK BAND</t>
    <phoneticPr fontId="2" type="noConversion"/>
  </si>
  <si>
    <t>HPS TO BOTTOM EDGE</t>
    <phoneticPr fontId="2" type="noConversion"/>
  </si>
  <si>
    <t>4XL</t>
    <phoneticPr fontId="1" type="noConversion"/>
  </si>
  <si>
    <t>SHOULDER STRAP</t>
    <phoneticPr fontId="2" type="noConversion"/>
  </si>
  <si>
    <t>어깨끈길이</t>
    <phoneticPr fontId="10" type="noConversion"/>
  </si>
  <si>
    <t>끈에서 끈 직선길이</t>
    <phoneticPr fontId="1" type="noConversion"/>
  </si>
  <si>
    <t>FRONT,BACK UPPER CHEST</t>
    <phoneticPr fontId="2" type="noConversion"/>
  </si>
  <si>
    <t>앞,뒤바대 폭</t>
    <phoneticPr fontId="1" type="noConversion"/>
  </si>
  <si>
    <t>앞목깊이</t>
    <phoneticPr fontId="10" type="noConversion"/>
  </si>
  <si>
    <t>STYLE NO: JYSTO01-K#G02</t>
    <phoneticPr fontId="1" type="noConversion"/>
  </si>
  <si>
    <t>겉-총장</t>
    <phoneticPr fontId="10" type="noConversion"/>
  </si>
  <si>
    <t>OUTSIDE TOTAL LENGTH</t>
    <phoneticPr fontId="10" type="noConversion"/>
  </si>
  <si>
    <t>밑단둘레(반품)</t>
    <phoneticPr fontId="10" type="noConversion"/>
  </si>
  <si>
    <t>앞중심에서 밑단까지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</si>
</sst>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>
      <alignment vertical="center"/>
    </xf>
  </cellStyleXfs>
  <cellXfs count="69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6" fillId="2" borderId="29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6" xfId="0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6" fillId="2" borderId="3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</cellXfs>
  <cellStyles count="3">
    <cellStyle name="표준" xfId="0" builtinId="0"/>
    <cellStyle name="표준 2" xfId="1" xr:uid="{4507B50C-9675-4E2F-91D4-A7C0CE25037B}"/>
    <cellStyle name="표준 2 2" xfId="2" xr:uid="{EF9C2F7F-3F20-4D7E-9BD7-6DD39044B1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AA20-DF4C-47F6-9BDF-22BD26B06D50}">
  <sheetPr>
    <tabColor rgb="FF00B050"/>
    <pageSetUpPr fitToPage="1"/>
  </sheetPr>
  <dimension ref="A1:N51"/>
  <sheetViews>
    <sheetView tabSelected="1" zoomScale="110" zoomScaleNormal="110" workbookViewId="0">
      <selection activeCell="S19" sqref="S19"/>
    </sheetView>
  </sheetViews>
  <sheetFormatPr defaultColWidth="8.75" defaultRowHeight="16.5" x14ac:dyDescent="0.3"/>
  <cols>
    <col min="1" max="1" width="3.25" bestFit="1" customWidth="1"/>
    <col min="2" max="2" width="8.75" customWidth="1"/>
    <col min="3" max="3" width="10" customWidth="1"/>
    <col min="4" max="7" width="8.125" customWidth="1"/>
    <col min="8" max="14" width="5.5" customWidth="1"/>
  </cols>
  <sheetData>
    <row r="1" spans="1:14" ht="16.5" customHeight="1" thickBot="1" x14ac:dyDescent="0.35">
      <c r="A1" s="52" t="s">
        <v>58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4" ht="16.5" customHeight="1" thickBot="1" x14ac:dyDescent="0.35">
      <c r="A2" s="2" t="s">
        <v>29</v>
      </c>
      <c r="B2" s="40" t="s">
        <v>30</v>
      </c>
      <c r="C2" s="40"/>
      <c r="D2" s="40" t="s">
        <v>31</v>
      </c>
      <c r="E2" s="40"/>
      <c r="F2" s="40"/>
      <c r="G2" s="40"/>
      <c r="H2" s="4" t="s">
        <v>32</v>
      </c>
      <c r="I2" s="4" t="s">
        <v>33</v>
      </c>
      <c r="J2" s="3" t="s">
        <v>34</v>
      </c>
      <c r="K2" s="4" t="s">
        <v>35</v>
      </c>
      <c r="L2" s="4" t="s">
        <v>47</v>
      </c>
      <c r="M2" s="4" t="s">
        <v>48</v>
      </c>
      <c r="N2" s="4" t="s">
        <v>51</v>
      </c>
    </row>
    <row r="3" spans="1:14" s="1" customFormat="1" ht="14.1" customHeight="1" x14ac:dyDescent="0.3">
      <c r="A3" s="41">
        <v>1</v>
      </c>
      <c r="B3" s="42" t="s">
        <v>21</v>
      </c>
      <c r="C3" s="42"/>
      <c r="D3" s="43" t="s">
        <v>50</v>
      </c>
      <c r="E3" s="43"/>
      <c r="F3" s="43"/>
      <c r="G3" s="44"/>
      <c r="H3" s="67">
        <f>SUM(I3)-3</f>
        <v>34</v>
      </c>
      <c r="I3" s="8">
        <f>SUM(J3)-3</f>
        <v>37</v>
      </c>
      <c r="J3" s="45">
        <v>40</v>
      </c>
      <c r="K3" s="46">
        <f>SUM(J3)+2.5</f>
        <v>42.5</v>
      </c>
      <c r="L3" s="46">
        <f>SUM(K3)+2.5</f>
        <v>45</v>
      </c>
      <c r="M3" s="46">
        <f>SUM(L3)+2.5</f>
        <v>47.5</v>
      </c>
      <c r="N3" s="62">
        <f>SUM(M3)+2.5</f>
        <v>50</v>
      </c>
    </row>
    <row r="4" spans="1:14" s="1" customFormat="1" ht="14.1" customHeight="1" x14ac:dyDescent="0.3">
      <c r="A4" s="22"/>
      <c r="B4" s="34" t="s">
        <v>18</v>
      </c>
      <c r="C4" s="34"/>
      <c r="D4" s="28" t="s">
        <v>43</v>
      </c>
      <c r="E4" s="29"/>
      <c r="F4" s="29"/>
      <c r="G4" s="29"/>
      <c r="H4" s="68"/>
      <c r="I4" s="20"/>
      <c r="J4" s="17"/>
      <c r="K4" s="8"/>
      <c r="L4" s="8"/>
      <c r="M4" s="8"/>
      <c r="N4" s="50"/>
    </row>
    <row r="5" spans="1:14" s="1" customFormat="1" ht="14.1" customHeight="1" x14ac:dyDescent="0.3">
      <c r="A5" s="22">
        <v>2</v>
      </c>
      <c r="B5" s="36" t="s">
        <v>19</v>
      </c>
      <c r="C5" s="36"/>
      <c r="D5" s="35" t="s">
        <v>20</v>
      </c>
      <c r="E5" s="35"/>
      <c r="F5" s="35"/>
      <c r="G5" s="35"/>
      <c r="H5" s="67">
        <f>SUM(I5)-1.6</f>
        <v>21.799999999999997</v>
      </c>
      <c r="I5" s="8">
        <f>SUM(J5)-1.6</f>
        <v>23.4</v>
      </c>
      <c r="J5" s="17">
        <v>25</v>
      </c>
      <c r="K5" s="8">
        <f>SUM(J5)+1.4</f>
        <v>26.4</v>
      </c>
      <c r="L5" s="8">
        <f>SUM(K5)+1.4</f>
        <v>27.799999999999997</v>
      </c>
      <c r="M5" s="8">
        <f>SUM(L5)+1.4</f>
        <v>29.199999999999996</v>
      </c>
      <c r="N5" s="50">
        <f>SUM(M5)+1.4</f>
        <v>30.599999999999994</v>
      </c>
    </row>
    <row r="6" spans="1:14" s="1" customFormat="1" ht="14.1" customHeight="1" x14ac:dyDescent="0.3">
      <c r="A6" s="22"/>
      <c r="B6" s="34" t="s">
        <v>10</v>
      </c>
      <c r="C6" s="34"/>
      <c r="D6" s="28" t="s">
        <v>24</v>
      </c>
      <c r="E6" s="29"/>
      <c r="F6" s="29"/>
      <c r="G6" s="30"/>
      <c r="H6" s="68"/>
      <c r="I6" s="20"/>
      <c r="J6" s="19"/>
      <c r="K6" s="20"/>
      <c r="L6" s="20"/>
      <c r="M6" s="20"/>
      <c r="N6" s="51"/>
    </row>
    <row r="7" spans="1:14" s="1" customFormat="1" ht="14.1" customHeight="1" x14ac:dyDescent="0.3">
      <c r="A7" s="22">
        <v>3</v>
      </c>
      <c r="B7" s="36" t="s">
        <v>17</v>
      </c>
      <c r="C7" s="36"/>
      <c r="D7" s="35" t="s">
        <v>40</v>
      </c>
      <c r="E7" s="35"/>
      <c r="F7" s="35"/>
      <c r="G7" s="35"/>
      <c r="H7" s="67">
        <f>SUM(I7)-2.25</f>
        <v>29.5</v>
      </c>
      <c r="I7" s="8">
        <f>SUM(J7)-2.25</f>
        <v>31.75</v>
      </c>
      <c r="J7" s="17">
        <v>34</v>
      </c>
      <c r="K7" s="8">
        <f>SUM(J7)+2</f>
        <v>36</v>
      </c>
      <c r="L7" s="8">
        <f>SUM(K7)+2</f>
        <v>38</v>
      </c>
      <c r="M7" s="8">
        <f>SUM(L7)+2</f>
        <v>40</v>
      </c>
      <c r="N7" s="50">
        <f>SUM(M7)+2</f>
        <v>42</v>
      </c>
    </row>
    <row r="8" spans="1:14" s="1" customFormat="1" ht="14.1" customHeight="1" x14ac:dyDescent="0.3">
      <c r="A8" s="22"/>
      <c r="B8" s="34" t="s">
        <v>22</v>
      </c>
      <c r="C8" s="34"/>
      <c r="D8" s="28" t="s">
        <v>25</v>
      </c>
      <c r="E8" s="29"/>
      <c r="F8" s="29"/>
      <c r="G8" s="30"/>
      <c r="H8" s="68"/>
      <c r="I8" s="20"/>
      <c r="J8" s="19"/>
      <c r="K8" s="20"/>
      <c r="L8" s="20"/>
      <c r="M8" s="20"/>
      <c r="N8" s="51"/>
    </row>
    <row r="9" spans="1:14" s="1" customFormat="1" ht="14.1" customHeight="1" x14ac:dyDescent="0.3">
      <c r="A9" s="22">
        <v>4</v>
      </c>
      <c r="B9" s="36" t="s">
        <v>23</v>
      </c>
      <c r="C9" s="36"/>
      <c r="D9" s="35" t="s">
        <v>8</v>
      </c>
      <c r="E9" s="35"/>
      <c r="F9" s="35"/>
      <c r="G9" s="35"/>
      <c r="H9" s="8">
        <f>SUM(I9)-2.25</f>
        <v>29.5</v>
      </c>
      <c r="I9" s="8">
        <f>SUM(J9)-2.25</f>
        <v>31.75</v>
      </c>
      <c r="J9" s="17">
        <v>34</v>
      </c>
      <c r="K9" s="8">
        <f>SUM(J9)+2</f>
        <v>36</v>
      </c>
      <c r="L9" s="8">
        <f t="shared" ref="L9:N9" si="0">SUM(K9)+2</f>
        <v>38</v>
      </c>
      <c r="M9" s="8">
        <f t="shared" si="0"/>
        <v>40</v>
      </c>
      <c r="N9" s="10">
        <f t="shared" si="0"/>
        <v>42</v>
      </c>
    </row>
    <row r="10" spans="1:14" s="1" customFormat="1" ht="14.1" customHeight="1" x14ac:dyDescent="0.3">
      <c r="A10" s="22"/>
      <c r="B10" s="34" t="s">
        <v>61</v>
      </c>
      <c r="C10" s="34"/>
      <c r="D10" s="28" t="s">
        <v>26</v>
      </c>
      <c r="E10" s="29"/>
      <c r="F10" s="29"/>
      <c r="G10" s="30"/>
      <c r="H10" s="20"/>
      <c r="I10" s="20"/>
      <c r="J10" s="19"/>
      <c r="K10" s="20"/>
      <c r="L10" s="20"/>
      <c r="M10" s="20"/>
      <c r="N10" s="21"/>
    </row>
    <row r="11" spans="1:14" s="1" customFormat="1" ht="14.1" customHeight="1" x14ac:dyDescent="0.3">
      <c r="A11" s="22">
        <v>5</v>
      </c>
      <c r="B11" s="36" t="s">
        <v>9</v>
      </c>
      <c r="C11" s="36"/>
      <c r="D11" s="35" t="s">
        <v>0</v>
      </c>
      <c r="E11" s="35"/>
      <c r="F11" s="35"/>
      <c r="G11" s="35"/>
      <c r="H11" s="8">
        <f>SUM(I11)-0.9</f>
        <v>13.899999999999999</v>
      </c>
      <c r="I11" s="8">
        <f>SUM(J11)-0.9</f>
        <v>14.799999999999999</v>
      </c>
      <c r="J11" s="7">
        <v>15.7</v>
      </c>
      <c r="K11" s="5">
        <f>SUM(J11)+0.9</f>
        <v>16.599999999999998</v>
      </c>
      <c r="L11" s="5">
        <f t="shared" ref="L11:N11" si="1">SUM(K11)+0.9</f>
        <v>17.499999999999996</v>
      </c>
      <c r="M11" s="5">
        <f t="shared" si="1"/>
        <v>18.399999999999995</v>
      </c>
      <c r="N11" s="6">
        <f t="shared" si="1"/>
        <v>19.299999999999994</v>
      </c>
    </row>
    <row r="12" spans="1:14" s="1" customFormat="1" ht="14.1" customHeight="1" x14ac:dyDescent="0.3">
      <c r="A12" s="22"/>
      <c r="B12" s="34" t="s">
        <v>11</v>
      </c>
      <c r="C12" s="34"/>
      <c r="D12" s="28" t="s">
        <v>27</v>
      </c>
      <c r="E12" s="29"/>
      <c r="F12" s="29"/>
      <c r="G12" s="30"/>
      <c r="H12" s="20"/>
      <c r="I12" s="20"/>
      <c r="J12" s="7"/>
      <c r="K12" s="5"/>
      <c r="L12" s="5"/>
      <c r="M12" s="5"/>
      <c r="N12" s="6"/>
    </row>
    <row r="13" spans="1:14" s="1" customFormat="1" ht="14.1" customHeight="1" x14ac:dyDescent="0.3">
      <c r="A13" s="22">
        <v>6</v>
      </c>
      <c r="B13" s="36" t="s">
        <v>1</v>
      </c>
      <c r="C13" s="36"/>
      <c r="D13" s="35" t="s">
        <v>49</v>
      </c>
      <c r="E13" s="35"/>
      <c r="F13" s="35"/>
      <c r="G13" s="35"/>
      <c r="H13" s="8">
        <f>SUM(I13)-0.6</f>
        <v>11.8</v>
      </c>
      <c r="I13" s="8">
        <f>SUM(J13)-0.6</f>
        <v>12.4</v>
      </c>
      <c r="J13" s="7">
        <v>13</v>
      </c>
      <c r="K13" s="5">
        <f>SUM(J13)+0.6</f>
        <v>13.6</v>
      </c>
      <c r="L13" s="5">
        <f>SUM(K13)+0.6</f>
        <v>14.2</v>
      </c>
      <c r="M13" s="5">
        <f t="shared" ref="M13" si="2">SUM(L13)+0.6</f>
        <v>14.799999999999999</v>
      </c>
      <c r="N13" s="6">
        <f>SUM(M13)+0.6</f>
        <v>15.399999999999999</v>
      </c>
    </row>
    <row r="14" spans="1:14" s="1" customFormat="1" ht="14.1" customHeight="1" x14ac:dyDescent="0.3">
      <c r="A14" s="22"/>
      <c r="B14" s="34" t="s">
        <v>12</v>
      </c>
      <c r="C14" s="34"/>
      <c r="D14" s="28" t="s">
        <v>44</v>
      </c>
      <c r="E14" s="29"/>
      <c r="F14" s="29"/>
      <c r="G14" s="30"/>
      <c r="H14" s="20"/>
      <c r="I14" s="20"/>
      <c r="J14" s="7"/>
      <c r="K14" s="5"/>
      <c r="L14" s="5"/>
      <c r="M14" s="5"/>
      <c r="N14" s="6"/>
    </row>
    <row r="15" spans="1:14" s="1" customFormat="1" ht="14.1" customHeight="1" x14ac:dyDescent="0.3">
      <c r="A15" s="22">
        <v>7</v>
      </c>
      <c r="B15" s="36" t="s">
        <v>2</v>
      </c>
      <c r="C15" s="36"/>
      <c r="D15" s="35" t="s">
        <v>3</v>
      </c>
      <c r="E15" s="35"/>
      <c r="F15" s="35"/>
      <c r="G15" s="35"/>
      <c r="H15" s="8">
        <f>SUM(I15)-0.3</f>
        <v>5.6000000000000005</v>
      </c>
      <c r="I15" s="8">
        <f>SUM(J15)-0.3</f>
        <v>5.9</v>
      </c>
      <c r="J15" s="7">
        <v>6.2</v>
      </c>
      <c r="K15" s="5">
        <f>SUM(J15)+0.3</f>
        <v>6.5</v>
      </c>
      <c r="L15" s="5">
        <f t="shared" ref="L15:N15" si="3">SUM(K15)+0.3</f>
        <v>6.8</v>
      </c>
      <c r="M15" s="5">
        <f t="shared" si="3"/>
        <v>7.1</v>
      </c>
      <c r="N15" s="6">
        <f t="shared" si="3"/>
        <v>7.3999999999999995</v>
      </c>
    </row>
    <row r="16" spans="1:14" s="1" customFormat="1" ht="14.1" customHeight="1" x14ac:dyDescent="0.3">
      <c r="A16" s="22"/>
      <c r="B16" s="34" t="s">
        <v>57</v>
      </c>
      <c r="C16" s="34"/>
      <c r="D16" s="28" t="s">
        <v>45</v>
      </c>
      <c r="E16" s="29"/>
      <c r="F16" s="29"/>
      <c r="G16" s="30"/>
      <c r="H16" s="20"/>
      <c r="I16" s="20"/>
      <c r="J16" s="7"/>
      <c r="K16" s="5"/>
      <c r="L16" s="5"/>
      <c r="M16" s="5"/>
      <c r="N16" s="6"/>
    </row>
    <row r="17" spans="1:14" s="1" customFormat="1" ht="14.1" customHeight="1" x14ac:dyDescent="0.3">
      <c r="A17" s="22">
        <v>8</v>
      </c>
      <c r="B17" s="32" t="s">
        <v>41</v>
      </c>
      <c r="C17" s="33"/>
      <c r="D17" s="37" t="s">
        <v>42</v>
      </c>
      <c r="E17" s="38"/>
      <c r="F17" s="38"/>
      <c r="G17" s="39"/>
      <c r="H17" s="8">
        <f>SUM(I17)-1.6</f>
        <v>34.799999999999997</v>
      </c>
      <c r="I17" s="8">
        <f>SUM(J17)-1.6</f>
        <v>36.4</v>
      </c>
      <c r="J17" s="7">
        <v>38</v>
      </c>
      <c r="K17" s="5">
        <f>SUM(J17)+1.6</f>
        <v>39.6</v>
      </c>
      <c r="L17" s="5">
        <f t="shared" ref="L17:N17" si="4">SUM(K17)+1.6</f>
        <v>41.2</v>
      </c>
      <c r="M17" s="5">
        <f t="shared" si="4"/>
        <v>42.800000000000004</v>
      </c>
      <c r="N17" s="6">
        <f t="shared" si="4"/>
        <v>44.400000000000006</v>
      </c>
    </row>
    <row r="18" spans="1:14" s="1" customFormat="1" ht="14.1" customHeight="1" x14ac:dyDescent="0.3">
      <c r="A18" s="22"/>
      <c r="B18" s="34" t="s">
        <v>16</v>
      </c>
      <c r="C18" s="34"/>
      <c r="D18" s="28" t="s">
        <v>46</v>
      </c>
      <c r="E18" s="29"/>
      <c r="F18" s="29"/>
      <c r="G18" s="30"/>
      <c r="H18" s="20"/>
      <c r="I18" s="20"/>
      <c r="J18" s="7"/>
      <c r="K18" s="5"/>
      <c r="L18" s="5"/>
      <c r="M18" s="5"/>
      <c r="N18" s="6"/>
    </row>
    <row r="19" spans="1:14" s="1" customFormat="1" ht="14.1" customHeight="1" x14ac:dyDescent="0.3">
      <c r="A19" s="22">
        <v>9</v>
      </c>
      <c r="B19" s="36" t="s">
        <v>4</v>
      </c>
      <c r="C19" s="36"/>
      <c r="D19" s="35" t="s">
        <v>5</v>
      </c>
      <c r="E19" s="35"/>
      <c r="F19" s="35"/>
      <c r="G19" s="35"/>
      <c r="H19" s="8">
        <f>SUM(I19)-3.7</f>
        <v>32.099999999999994</v>
      </c>
      <c r="I19" s="8">
        <f>SUM(J19)-3.7</f>
        <v>35.799999999999997</v>
      </c>
      <c r="J19" s="7">
        <v>39.5</v>
      </c>
      <c r="K19" s="5">
        <f>SUM(J19)+3.8</f>
        <v>43.3</v>
      </c>
      <c r="L19" s="5">
        <f t="shared" ref="L19:N19" si="5">SUM(K19)+3.8</f>
        <v>47.099999999999994</v>
      </c>
      <c r="M19" s="5">
        <f t="shared" si="5"/>
        <v>50.899999999999991</v>
      </c>
      <c r="N19" s="6">
        <f t="shared" si="5"/>
        <v>54.699999999999989</v>
      </c>
    </row>
    <row r="20" spans="1:14" s="1" customFormat="1" ht="14.1" customHeight="1" x14ac:dyDescent="0.3">
      <c r="A20" s="22"/>
      <c r="B20" s="34" t="s">
        <v>13</v>
      </c>
      <c r="C20" s="34"/>
      <c r="D20" s="28" t="s">
        <v>28</v>
      </c>
      <c r="E20" s="29"/>
      <c r="F20" s="29"/>
      <c r="G20" s="30"/>
      <c r="H20" s="20"/>
      <c r="I20" s="20"/>
      <c r="J20" s="7"/>
      <c r="K20" s="5"/>
      <c r="L20" s="5"/>
      <c r="M20" s="5"/>
      <c r="N20" s="6"/>
    </row>
    <row r="21" spans="1:14" s="1" customFormat="1" ht="14.1" customHeight="1" x14ac:dyDescent="0.3">
      <c r="A21" s="22">
        <v>10</v>
      </c>
      <c r="B21" s="36" t="s">
        <v>6</v>
      </c>
      <c r="C21" s="36"/>
      <c r="D21" s="37" t="s">
        <v>7</v>
      </c>
      <c r="E21" s="38"/>
      <c r="F21" s="38"/>
      <c r="G21" s="39"/>
      <c r="H21" s="8">
        <f>SUM(I21)-1.5</f>
        <v>23</v>
      </c>
      <c r="I21" s="8">
        <f>SUM(J21)-1.5</f>
        <v>24.5</v>
      </c>
      <c r="J21" s="7">
        <v>26</v>
      </c>
      <c r="K21" s="5">
        <f>SUM(J21)+1.5</f>
        <v>27.5</v>
      </c>
      <c r="L21" s="5">
        <f t="shared" ref="L21:N21" si="6">SUM(K21)+1.5</f>
        <v>29</v>
      </c>
      <c r="M21" s="5">
        <f t="shared" si="6"/>
        <v>30.5</v>
      </c>
      <c r="N21" s="6">
        <f t="shared" si="6"/>
        <v>32</v>
      </c>
    </row>
    <row r="22" spans="1:14" s="1" customFormat="1" ht="14.1" customHeight="1" x14ac:dyDescent="0.3">
      <c r="A22" s="22"/>
      <c r="B22" s="34" t="s">
        <v>14</v>
      </c>
      <c r="C22" s="34"/>
      <c r="D22" s="28" t="s">
        <v>36</v>
      </c>
      <c r="E22" s="29"/>
      <c r="F22" s="29"/>
      <c r="G22" s="30"/>
      <c r="H22" s="20"/>
      <c r="I22" s="20"/>
      <c r="J22" s="7"/>
      <c r="K22" s="5"/>
      <c r="L22" s="5"/>
      <c r="M22" s="5"/>
      <c r="N22" s="6"/>
    </row>
    <row r="23" spans="1:14" s="1" customFormat="1" ht="14.1" customHeight="1" x14ac:dyDescent="0.3">
      <c r="A23" s="22">
        <v>11</v>
      </c>
      <c r="B23" s="32" t="s">
        <v>37</v>
      </c>
      <c r="C23" s="33"/>
      <c r="D23" s="35" t="s">
        <v>38</v>
      </c>
      <c r="E23" s="35"/>
      <c r="F23" s="35"/>
      <c r="G23" s="35"/>
      <c r="H23" s="8">
        <f>SUM(I23)-0.7</f>
        <v>14.600000000000001</v>
      </c>
      <c r="I23" s="8">
        <f>SUM(J23)-0.7</f>
        <v>15.3</v>
      </c>
      <c r="J23" s="7">
        <v>16</v>
      </c>
      <c r="K23" s="5">
        <f>SUM(J23)+0.7</f>
        <v>16.7</v>
      </c>
      <c r="L23" s="5">
        <f t="shared" ref="L23:N23" si="7">SUM(K23)+0.7</f>
        <v>17.399999999999999</v>
      </c>
      <c r="M23" s="5">
        <f t="shared" si="7"/>
        <v>18.099999999999998</v>
      </c>
      <c r="N23" s="6">
        <f t="shared" si="7"/>
        <v>18.799999999999997</v>
      </c>
    </row>
    <row r="24" spans="1:14" s="1" customFormat="1" ht="14.1" customHeight="1" thickBot="1" x14ac:dyDescent="0.35">
      <c r="A24" s="56"/>
      <c r="B24" s="55" t="s">
        <v>15</v>
      </c>
      <c r="C24" s="55"/>
      <c r="D24" s="47" t="s">
        <v>39</v>
      </c>
      <c r="E24" s="48"/>
      <c r="F24" s="48"/>
      <c r="G24" s="49"/>
      <c r="H24" s="31"/>
      <c r="I24" s="31"/>
      <c r="J24" s="17"/>
      <c r="K24" s="8"/>
      <c r="L24" s="8"/>
      <c r="M24" s="8"/>
      <c r="N24" s="10"/>
    </row>
    <row r="25" spans="1:14" s="1" customFormat="1" ht="14.1" customHeight="1" thickTop="1" x14ac:dyDescent="0.3">
      <c r="A25" s="58">
        <v>12</v>
      </c>
      <c r="B25" s="59" t="s">
        <v>60</v>
      </c>
      <c r="C25" s="60"/>
      <c r="D25" s="65"/>
      <c r="E25" s="65"/>
      <c r="F25" s="65"/>
      <c r="G25" s="61"/>
      <c r="H25" s="57">
        <f>SUM(I25)-2.2</f>
        <v>22.400000000000002</v>
      </c>
      <c r="I25" s="57">
        <f>SUM(J25)-2.2</f>
        <v>24.6</v>
      </c>
      <c r="J25" s="66">
        <v>26.8</v>
      </c>
      <c r="K25" s="63">
        <f>SUM(J25)+1.7</f>
        <v>28.5</v>
      </c>
      <c r="L25" s="63">
        <f t="shared" ref="L25:N25" si="8">SUM(K25)+1.7</f>
        <v>30.2</v>
      </c>
      <c r="M25" s="63">
        <f t="shared" si="8"/>
        <v>31.9</v>
      </c>
      <c r="N25" s="64">
        <f t="shared" si="8"/>
        <v>33.6</v>
      </c>
    </row>
    <row r="26" spans="1:14" s="1" customFormat="1" ht="14.1" customHeight="1" x14ac:dyDescent="0.3">
      <c r="A26" s="22"/>
      <c r="B26" s="26" t="s">
        <v>59</v>
      </c>
      <c r="C26" s="27"/>
      <c r="D26" s="28" t="s">
        <v>62</v>
      </c>
      <c r="E26" s="29"/>
      <c r="F26" s="29"/>
      <c r="G26" s="29"/>
      <c r="H26" s="20"/>
      <c r="I26" s="20"/>
      <c r="J26" s="7"/>
      <c r="K26" s="5"/>
      <c r="L26" s="5"/>
      <c r="M26" s="5"/>
      <c r="N26" s="6"/>
    </row>
    <row r="27" spans="1:14" s="1" customFormat="1" ht="14.1" customHeight="1" x14ac:dyDescent="0.3">
      <c r="A27" s="22">
        <v>13</v>
      </c>
      <c r="B27" s="36" t="s">
        <v>52</v>
      </c>
      <c r="C27" s="36"/>
      <c r="D27" s="35"/>
      <c r="E27" s="35"/>
      <c r="F27" s="35"/>
      <c r="G27" s="35"/>
      <c r="H27" s="8">
        <f>SUM(I27)-1</f>
        <v>11</v>
      </c>
      <c r="I27" s="8">
        <f>SUM(J27)-1</f>
        <v>12</v>
      </c>
      <c r="J27" s="17">
        <v>13</v>
      </c>
      <c r="K27" s="8">
        <f>SUM(J27)+1.1</f>
        <v>14.1</v>
      </c>
      <c r="L27" s="8">
        <f t="shared" ref="L27:N27" si="9">SUM(K27)+1.1</f>
        <v>15.2</v>
      </c>
      <c r="M27" s="8">
        <f t="shared" si="9"/>
        <v>16.3</v>
      </c>
      <c r="N27" s="10">
        <f t="shared" si="9"/>
        <v>17.400000000000002</v>
      </c>
    </row>
    <row r="28" spans="1:14" s="1" customFormat="1" ht="14.1" customHeight="1" x14ac:dyDescent="0.3">
      <c r="A28" s="22"/>
      <c r="B28" s="34" t="s">
        <v>53</v>
      </c>
      <c r="C28" s="34"/>
      <c r="D28" s="28"/>
      <c r="E28" s="29"/>
      <c r="F28" s="29"/>
      <c r="G28" s="30"/>
      <c r="H28" s="20"/>
      <c r="I28" s="20"/>
      <c r="J28" s="19"/>
      <c r="K28" s="20"/>
      <c r="L28" s="20"/>
      <c r="M28" s="20"/>
      <c r="N28" s="21"/>
    </row>
    <row r="29" spans="1:14" s="1" customFormat="1" ht="14.1" customHeight="1" x14ac:dyDescent="0.3">
      <c r="A29" s="41">
        <v>14</v>
      </c>
      <c r="B29" s="32" t="s">
        <v>55</v>
      </c>
      <c r="C29" s="33"/>
      <c r="D29" s="37"/>
      <c r="E29" s="38"/>
      <c r="F29" s="38"/>
      <c r="G29" s="39"/>
      <c r="H29" s="8">
        <f>SUM(I29)-1</f>
        <v>13.9</v>
      </c>
      <c r="I29" s="8">
        <f>SUM(J29)-1</f>
        <v>14.9</v>
      </c>
      <c r="J29" s="17">
        <v>15.9</v>
      </c>
      <c r="K29" s="8">
        <f>SUM(J29)+0.8</f>
        <v>16.7</v>
      </c>
      <c r="L29" s="8">
        <f t="shared" ref="L29:N29" si="10">SUM(K29)+0.8</f>
        <v>17.5</v>
      </c>
      <c r="M29" s="8">
        <f t="shared" si="10"/>
        <v>18.3</v>
      </c>
      <c r="N29" s="10">
        <f t="shared" si="10"/>
        <v>19.100000000000001</v>
      </c>
    </row>
    <row r="30" spans="1:14" s="1" customFormat="1" ht="14.1" customHeight="1" x14ac:dyDescent="0.3">
      <c r="A30" s="22"/>
      <c r="B30" s="34" t="s">
        <v>56</v>
      </c>
      <c r="C30" s="34"/>
      <c r="D30" s="28" t="s">
        <v>54</v>
      </c>
      <c r="E30" s="29"/>
      <c r="F30" s="29"/>
      <c r="G30" s="30"/>
      <c r="H30" s="20"/>
      <c r="I30" s="20"/>
      <c r="J30" s="19"/>
      <c r="K30" s="20"/>
      <c r="L30" s="20"/>
      <c r="M30" s="20"/>
      <c r="N30" s="21"/>
    </row>
    <row r="31" spans="1:14" ht="14.1" customHeight="1" x14ac:dyDescent="0.3">
      <c r="A31" s="22">
        <v>15</v>
      </c>
      <c r="B31" s="32"/>
      <c r="C31" s="33"/>
      <c r="D31" s="35"/>
      <c r="E31" s="35"/>
      <c r="F31" s="35"/>
      <c r="G31" s="35"/>
      <c r="H31" s="8"/>
      <c r="I31" s="8"/>
      <c r="J31" s="17"/>
      <c r="K31" s="8"/>
      <c r="L31" s="8"/>
      <c r="M31" s="8"/>
      <c r="N31" s="10"/>
    </row>
    <row r="32" spans="1:14" ht="14.1" customHeight="1" x14ac:dyDescent="0.3">
      <c r="A32" s="22"/>
      <c r="B32" s="26"/>
      <c r="C32" s="27"/>
      <c r="D32" s="28"/>
      <c r="E32" s="29"/>
      <c r="F32" s="29"/>
      <c r="G32" s="30"/>
      <c r="H32" s="20"/>
      <c r="I32" s="20"/>
      <c r="J32" s="19"/>
      <c r="K32" s="20"/>
      <c r="L32" s="20"/>
      <c r="M32" s="20"/>
      <c r="N32" s="21"/>
    </row>
    <row r="33" spans="1:14" ht="14.1" customHeight="1" x14ac:dyDescent="0.3">
      <c r="A33" s="22">
        <v>16</v>
      </c>
      <c r="B33" s="24"/>
      <c r="C33" s="25"/>
      <c r="D33" s="35"/>
      <c r="E33" s="35"/>
      <c r="F33" s="35"/>
      <c r="G33" s="35"/>
      <c r="H33" s="8"/>
      <c r="I33" s="8"/>
      <c r="J33" s="17"/>
      <c r="K33" s="8"/>
      <c r="L33" s="8"/>
      <c r="M33" s="8"/>
      <c r="N33" s="10"/>
    </row>
    <row r="34" spans="1:14" ht="14.1" customHeight="1" thickBot="1" x14ac:dyDescent="0.35">
      <c r="A34" s="23"/>
      <c r="B34" s="12"/>
      <c r="C34" s="13"/>
      <c r="D34" s="14"/>
      <c r="E34" s="15"/>
      <c r="F34" s="15"/>
      <c r="G34" s="16"/>
      <c r="H34" s="9"/>
      <c r="I34" s="9"/>
      <c r="J34" s="18"/>
      <c r="K34" s="9"/>
      <c r="L34" s="9"/>
      <c r="M34" s="9"/>
      <c r="N34" s="11"/>
    </row>
    <row r="35" spans="1:14" ht="14.1" customHeight="1" x14ac:dyDescent="0.3"/>
    <row r="36" spans="1:14" ht="14.1" customHeight="1" x14ac:dyDescent="0.3"/>
    <row r="37" spans="1:14" ht="14.1" customHeight="1" x14ac:dyDescent="0.3"/>
    <row r="38" spans="1:14" ht="14.1" customHeight="1" x14ac:dyDescent="0.3"/>
    <row r="39" spans="1:14" ht="14.1" customHeight="1" x14ac:dyDescent="0.3"/>
    <row r="40" spans="1:14" ht="14.1" customHeight="1" x14ac:dyDescent="0.3"/>
    <row r="41" spans="1:14" ht="14.1" customHeight="1" x14ac:dyDescent="0.3"/>
    <row r="42" spans="1:14" ht="14.1" customHeight="1" x14ac:dyDescent="0.3"/>
    <row r="43" spans="1:14" ht="14.1" customHeight="1" x14ac:dyDescent="0.3"/>
    <row r="44" spans="1:14" ht="14.1" customHeight="1" x14ac:dyDescent="0.3"/>
    <row r="45" spans="1:14" ht="14.1" customHeight="1" x14ac:dyDescent="0.3"/>
    <row r="46" spans="1:14" ht="14.1" customHeight="1" x14ac:dyDescent="0.3"/>
    <row r="47" spans="1:14" ht="14.1" customHeight="1" x14ac:dyDescent="0.3"/>
    <row r="48" spans="1:14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95">
    <mergeCell ref="A5:A6"/>
    <mergeCell ref="B5:C5"/>
    <mergeCell ref="D5:G5"/>
    <mergeCell ref="H5:H6"/>
    <mergeCell ref="I5:I6"/>
    <mergeCell ref="A1:N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J5:J6"/>
    <mergeCell ref="K5:K6"/>
    <mergeCell ref="L5:L6"/>
    <mergeCell ref="M5:M6"/>
    <mergeCell ref="N5:N6"/>
    <mergeCell ref="B6:C6"/>
    <mergeCell ref="D6:G6"/>
    <mergeCell ref="L3:L4"/>
    <mergeCell ref="M3:M4"/>
    <mergeCell ref="N3:N4"/>
    <mergeCell ref="B4:C4"/>
    <mergeCell ref="D4:G4"/>
    <mergeCell ref="K7:K8"/>
    <mergeCell ref="L7:L8"/>
    <mergeCell ref="M7:M8"/>
    <mergeCell ref="N7:N8"/>
    <mergeCell ref="B8:C8"/>
    <mergeCell ref="D8:G8"/>
    <mergeCell ref="A7:A8"/>
    <mergeCell ref="B7:C7"/>
    <mergeCell ref="D7:G7"/>
    <mergeCell ref="H7:H8"/>
    <mergeCell ref="I7:I8"/>
    <mergeCell ref="J7:J8"/>
    <mergeCell ref="K9:K10"/>
    <mergeCell ref="L9:L10"/>
    <mergeCell ref="M9:M10"/>
    <mergeCell ref="N9:N10"/>
    <mergeCell ref="B10:C10"/>
    <mergeCell ref="D10:G10"/>
    <mergeCell ref="A9:A10"/>
    <mergeCell ref="B9:C9"/>
    <mergeCell ref="D9:G9"/>
    <mergeCell ref="H9:H10"/>
    <mergeCell ref="I9:I10"/>
    <mergeCell ref="J9:J10"/>
    <mergeCell ref="K11:K12"/>
    <mergeCell ref="L11:L12"/>
    <mergeCell ref="M11:M12"/>
    <mergeCell ref="N11:N12"/>
    <mergeCell ref="B12:C12"/>
    <mergeCell ref="D12:G12"/>
    <mergeCell ref="A11:A12"/>
    <mergeCell ref="B11:C11"/>
    <mergeCell ref="D11:G11"/>
    <mergeCell ref="H11:H12"/>
    <mergeCell ref="I11:I12"/>
    <mergeCell ref="J11:J12"/>
    <mergeCell ref="K13:K14"/>
    <mergeCell ref="L13:L14"/>
    <mergeCell ref="M13:M14"/>
    <mergeCell ref="N13:N14"/>
    <mergeCell ref="B14:C14"/>
    <mergeCell ref="D14:G14"/>
    <mergeCell ref="A13:A14"/>
    <mergeCell ref="B13:C13"/>
    <mergeCell ref="D13:G13"/>
    <mergeCell ref="H13:H14"/>
    <mergeCell ref="I13:I14"/>
    <mergeCell ref="J13:J14"/>
    <mergeCell ref="K15:K16"/>
    <mergeCell ref="L15:L16"/>
    <mergeCell ref="M15:M16"/>
    <mergeCell ref="N15:N16"/>
    <mergeCell ref="B16:C16"/>
    <mergeCell ref="D16:G16"/>
    <mergeCell ref="A15:A16"/>
    <mergeCell ref="B15:C15"/>
    <mergeCell ref="D15:G15"/>
    <mergeCell ref="H15:H16"/>
    <mergeCell ref="I15:I16"/>
    <mergeCell ref="J15:J16"/>
    <mergeCell ref="K17:K18"/>
    <mergeCell ref="L17:L18"/>
    <mergeCell ref="M17:M18"/>
    <mergeCell ref="N17:N18"/>
    <mergeCell ref="B18:C18"/>
    <mergeCell ref="D18:G18"/>
    <mergeCell ref="A17:A18"/>
    <mergeCell ref="B17:C17"/>
    <mergeCell ref="D17:G17"/>
    <mergeCell ref="H17:H18"/>
    <mergeCell ref="I17:I18"/>
    <mergeCell ref="J17:J18"/>
    <mergeCell ref="K19:K20"/>
    <mergeCell ref="L19:L20"/>
    <mergeCell ref="M19:M20"/>
    <mergeCell ref="N19:N20"/>
    <mergeCell ref="B20:C20"/>
    <mergeCell ref="D20:G20"/>
    <mergeCell ref="A19:A20"/>
    <mergeCell ref="B19:C19"/>
    <mergeCell ref="D19:G19"/>
    <mergeCell ref="H19:H20"/>
    <mergeCell ref="I19:I20"/>
    <mergeCell ref="J19:J20"/>
    <mergeCell ref="K21:K22"/>
    <mergeCell ref="L21:L22"/>
    <mergeCell ref="M21:M22"/>
    <mergeCell ref="N21:N22"/>
    <mergeCell ref="B22:C22"/>
    <mergeCell ref="D22:G22"/>
    <mergeCell ref="A21:A22"/>
    <mergeCell ref="B21:C21"/>
    <mergeCell ref="D21:G21"/>
    <mergeCell ref="H21:H22"/>
    <mergeCell ref="I21:I22"/>
    <mergeCell ref="J21:J22"/>
    <mergeCell ref="K23:K24"/>
    <mergeCell ref="L23:L24"/>
    <mergeCell ref="M23:M24"/>
    <mergeCell ref="N23:N24"/>
    <mergeCell ref="B24:C24"/>
    <mergeCell ref="D24:G24"/>
    <mergeCell ref="A23:A24"/>
    <mergeCell ref="B23:C23"/>
    <mergeCell ref="D23:G23"/>
    <mergeCell ref="H23:H24"/>
    <mergeCell ref="I23:I24"/>
    <mergeCell ref="J23:J24"/>
    <mergeCell ref="K25:K26"/>
    <mergeCell ref="L25:L26"/>
    <mergeCell ref="M25:M26"/>
    <mergeCell ref="N25:N26"/>
    <mergeCell ref="B26:C26"/>
    <mergeCell ref="D26:G26"/>
    <mergeCell ref="A25:A26"/>
    <mergeCell ref="B25:C25"/>
    <mergeCell ref="D25:G25"/>
    <mergeCell ref="H25:H26"/>
    <mergeCell ref="I25:I26"/>
    <mergeCell ref="J25:J26"/>
    <mergeCell ref="K27:K28"/>
    <mergeCell ref="L27:L28"/>
    <mergeCell ref="M27:M28"/>
    <mergeCell ref="N27:N28"/>
    <mergeCell ref="B28:C28"/>
    <mergeCell ref="D28:G28"/>
    <mergeCell ref="A27:A28"/>
    <mergeCell ref="B27:C27"/>
    <mergeCell ref="D27:G27"/>
    <mergeCell ref="H27:H28"/>
    <mergeCell ref="I27:I28"/>
    <mergeCell ref="J27:J28"/>
    <mergeCell ref="K29:K30"/>
    <mergeCell ref="L29:L30"/>
    <mergeCell ref="M29:M30"/>
    <mergeCell ref="N29:N30"/>
    <mergeCell ref="B30:C30"/>
    <mergeCell ref="D30:G30"/>
    <mergeCell ref="A29:A30"/>
    <mergeCell ref="B29:C29"/>
    <mergeCell ref="D29:G29"/>
    <mergeCell ref="H29:H30"/>
    <mergeCell ref="I29:I30"/>
    <mergeCell ref="J29:J30"/>
    <mergeCell ref="K31:K32"/>
    <mergeCell ref="L31:L32"/>
    <mergeCell ref="M31:M32"/>
    <mergeCell ref="N31:N32"/>
    <mergeCell ref="B32:C32"/>
    <mergeCell ref="D32:G32"/>
    <mergeCell ref="A31:A32"/>
    <mergeCell ref="B31:C31"/>
    <mergeCell ref="D31:G31"/>
    <mergeCell ref="H31:H32"/>
    <mergeCell ref="I31:I32"/>
    <mergeCell ref="J31:J32"/>
    <mergeCell ref="K33:K34"/>
    <mergeCell ref="L33:L34"/>
    <mergeCell ref="M33:M34"/>
    <mergeCell ref="N33:N34"/>
    <mergeCell ref="B34:C34"/>
    <mergeCell ref="D34:G34"/>
    <mergeCell ref="A33:A34"/>
    <mergeCell ref="B33:C33"/>
    <mergeCell ref="D33:G33"/>
    <mergeCell ref="H33:H34"/>
    <mergeCell ref="I33:I34"/>
    <mergeCell ref="J33:J3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TO01</vt:lpstr>
      <vt:lpstr>'TO01'!Print_Area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sc240610</cp:lastModifiedBy>
  <cp:lastPrinted>2025-10-14T05:13:42Z</cp:lastPrinted>
  <dcterms:created xsi:type="dcterms:W3CDTF">2018-05-14T06:17:18Z</dcterms:created>
  <dcterms:modified xsi:type="dcterms:W3CDTF">2025-10-14T05:17:49Z</dcterms:modified>
</cp:coreProperties>
</file>