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\\desktop-main\기술개발실 공유\중국풀패턴\작지싸이즈스펙\2026\"/>
    </mc:Choice>
  </mc:AlternateContent>
  <xr:revisionPtr revIDLastSave="0" documentId="13_ncr:1_{0AA9458F-69FB-44E5-A438-D69185623DDC}" xr6:coauthVersionLast="47" xr6:coauthVersionMax="47" xr10:uidLastSave="{00000000-0000-0000-0000-000000000000}"/>
  <bookViews>
    <workbookView xWindow="36600" yWindow="930" windowWidth="20085" windowHeight="13860" tabRatio="776" firstSheet="10" activeTab="10" xr2:uid="{3359282B-7569-4BC7-A037-9A98D8DF6EA5}"/>
  </bookViews>
  <sheets>
    <sheet name="TO01" sheetId="953" r:id="rId1"/>
    <sheet name="TO02" sheetId="986" r:id="rId2"/>
    <sheet name="TO03" sheetId="984" r:id="rId3"/>
    <sheet name="TO04" sheetId="988" r:id="rId4"/>
    <sheet name="TO05" sheetId="985" r:id="rId5"/>
    <sheet name="TO06" sheetId="987" r:id="rId6"/>
    <sheet name="TO07" sheetId="983" r:id="rId7"/>
    <sheet name="TO08" sheetId="992" r:id="rId8"/>
    <sheet name="TO09" sheetId="1001" r:id="rId9"/>
    <sheet name="TO10" sheetId="1003" r:id="rId10"/>
    <sheet name="TO11" sheetId="999" r:id="rId11"/>
    <sheet name="TO12(니트)" sheetId="998" r:id="rId12"/>
    <sheet name="TO13" sheetId="1004" r:id="rId13"/>
    <sheet name="TO14" sheetId="1002" r:id="rId14"/>
    <sheet name="PT01" sheetId="977" r:id="rId15"/>
    <sheet name="PT02" sheetId="959" r:id="rId16"/>
    <sheet name="PT03" sheetId="993" r:id="rId17"/>
    <sheet name="PT04" sheetId="989" r:id="rId18"/>
    <sheet name="PT05(완사입)" sheetId="980" r:id="rId19"/>
    <sheet name="PT06(완사입)" sheetId="997" r:id="rId20"/>
    <sheet name="PT07" sheetId="1000" r:id="rId21"/>
    <sheet name="PT08(완사입)" sheetId="995" r:id="rId22"/>
    <sheet name="PT09(완사입) " sheetId="996" r:id="rId23"/>
    <sheet name="OU01" sheetId="978" r:id="rId24"/>
    <sheet name="OU03" sheetId="976" r:id="rId25"/>
    <sheet name="OU04" sheetId="975" r:id="rId26"/>
    <sheet name="OU02" sheetId="958" r:id="rId27"/>
    <sheet name="OU05" sheetId="994" r:id="rId28"/>
    <sheet name="OU06(니트)" sheetId="979" r:id="rId29"/>
    <sheet name="OU07(니트)" sheetId="981" r:id="rId30"/>
    <sheet name="OU03(니트)" sheetId="970" r:id="rId31"/>
    <sheet name="OU08(패턴사이즈)" sheetId="973" r:id="rId32"/>
    <sheet name="TO03(니트)" sheetId="954" r:id="rId33"/>
    <sheet name="TO13(니트)" sheetId="972" r:id="rId34"/>
    <sheet name="Sheet1" sheetId="990" r:id="rId35"/>
    <sheet name="Sheet2" sheetId="991" r:id="rId36"/>
  </sheets>
  <definedNames>
    <definedName name="_xlnm.Print_Area" localSheetId="23">'OU01'!$A$1:$M$38</definedName>
    <definedName name="_xlnm.Print_Area" localSheetId="26">'OU02'!$A$1:$M$51</definedName>
    <definedName name="_xlnm.Print_Area" localSheetId="24">'OU03'!$A$1:$M$51</definedName>
    <definedName name="_xlnm.Print_Area" localSheetId="30">'OU03(니트)'!$A$1:$M$51</definedName>
    <definedName name="_xlnm.Print_Area" localSheetId="25">'OU04'!$A$1:$M$38</definedName>
    <definedName name="_xlnm.Print_Area" localSheetId="27">'OU05'!$A$1:$M$42</definedName>
    <definedName name="_xlnm.Print_Area" localSheetId="28">'OU06(니트)'!$A$1:$M$32</definedName>
    <definedName name="_xlnm.Print_Area" localSheetId="29">'OU07(니트)'!$A$1:$M$36</definedName>
    <definedName name="_xlnm.Print_Area" localSheetId="31">'OU08(패턴사이즈)'!$A$1:$M$46</definedName>
    <definedName name="_xlnm.Print_Area" localSheetId="14">'PT01'!$A$1:$M$48</definedName>
    <definedName name="_xlnm.Print_Area" localSheetId="15">'PT02'!$A$1:$M$44</definedName>
    <definedName name="_xlnm.Print_Area" localSheetId="16">'PT03'!$A$1:$M$50</definedName>
    <definedName name="_xlnm.Print_Area" localSheetId="17">'PT04'!$A$1:$M$44</definedName>
    <definedName name="_xlnm.Print_Area" localSheetId="18">'PT05(완사입)'!$A$1:$M$44</definedName>
    <definedName name="_xlnm.Print_Area" localSheetId="19">'PT06(완사입)'!$A$1:$M$54</definedName>
    <definedName name="_xlnm.Print_Area" localSheetId="20">'PT07'!$A$1:$M$51</definedName>
    <definedName name="_xlnm.Print_Area" localSheetId="21">'PT08(완사입)'!$A$1:$M$44</definedName>
    <definedName name="_xlnm.Print_Area" localSheetId="22">'PT09(완사입) '!$A$1:$M$44</definedName>
    <definedName name="_xlnm.Print_Area" localSheetId="0">'TO01'!$A$1:$M$26</definedName>
    <definedName name="_xlnm.Print_Area" localSheetId="1">'TO02'!$A$1:$M$32</definedName>
    <definedName name="_xlnm.Print_Area" localSheetId="2">'TO03'!$A$1:$M$40</definedName>
    <definedName name="_xlnm.Print_Area" localSheetId="32">'TO03(니트)'!$A$1:$M$24</definedName>
    <definedName name="_xlnm.Print_Area" localSheetId="3">'TO04'!$A$1:$M$36</definedName>
    <definedName name="_xlnm.Print_Area" localSheetId="4">'TO05'!$A$1:$M$26</definedName>
    <definedName name="_xlnm.Print_Area" localSheetId="5">'TO06'!$A$1:$M$34</definedName>
    <definedName name="_xlnm.Print_Area" localSheetId="6">'TO07'!$A$1:$M$38</definedName>
    <definedName name="_xlnm.Print_Area" localSheetId="7">'TO08'!$A$1:$M$26</definedName>
    <definedName name="_xlnm.Print_Area" localSheetId="8">'TO09'!$A$1:$M$26</definedName>
    <definedName name="_xlnm.Print_Area" localSheetId="9">'TO10'!$A$1:$M$36</definedName>
    <definedName name="_xlnm.Print_Area" localSheetId="10">'TO11'!$A$1:$M$40</definedName>
    <definedName name="_xlnm.Print_Area" localSheetId="11">'TO12(니트)'!$A$1:$M$26</definedName>
    <definedName name="_xlnm.Print_Area" localSheetId="12">'TO13'!$A$1:$M$26</definedName>
    <definedName name="_xlnm.Print_Area" localSheetId="33">'TO13(니트)'!$A$1:$M$24</definedName>
    <definedName name="_xlnm.Print_Area" localSheetId="13">'TO14'!$A$1:$M$30</definedName>
  </definedNames>
  <calcPr calcId="191029"/>
</workbook>
</file>

<file path=xl/calcChain.xml><?xml version="1.0" encoding="utf-8"?>
<calcChain xmlns="http://schemas.openxmlformats.org/spreadsheetml/2006/main">
  <c r="J21" i="989" l="1"/>
  <c r="I29" i="977" l="1"/>
  <c r="J29" i="977" s="1"/>
  <c r="J25" i="1004"/>
  <c r="I25" i="1004"/>
  <c r="I19" i="1004"/>
  <c r="I9" i="1004"/>
  <c r="J9" i="1004" s="1"/>
  <c r="I23" i="1004"/>
  <c r="J23" i="1004" s="1"/>
  <c r="I21" i="1004"/>
  <c r="J21" i="1004" s="1"/>
  <c r="J19" i="1004"/>
  <c r="I17" i="1004"/>
  <c r="J17" i="1004" s="1"/>
  <c r="I15" i="1004"/>
  <c r="J15" i="1004" s="1"/>
  <c r="I13" i="1004"/>
  <c r="J13" i="1004" s="1"/>
  <c r="I11" i="1004"/>
  <c r="J11" i="1004" s="1"/>
  <c r="I7" i="1004"/>
  <c r="J7" i="1004" s="1"/>
  <c r="I5" i="1004"/>
  <c r="J5" i="1004" s="1"/>
  <c r="I3" i="1004"/>
  <c r="J3" i="1004" s="1"/>
  <c r="J27" i="1003"/>
  <c r="I27" i="1003"/>
  <c r="I9" i="1003"/>
  <c r="J9" i="1003"/>
  <c r="J31" i="1003"/>
  <c r="I31" i="1003"/>
  <c r="I33" i="1003"/>
  <c r="J7" i="1003"/>
  <c r="I7" i="1003"/>
  <c r="I35" i="1003"/>
  <c r="J35" i="1003" s="1"/>
  <c r="J33" i="1003"/>
  <c r="I29" i="1003"/>
  <c r="J29" i="1003" s="1"/>
  <c r="I25" i="1003" l="1"/>
  <c r="J25" i="1003" s="1"/>
  <c r="I23" i="1003"/>
  <c r="J23" i="1003" s="1"/>
  <c r="I19" i="1003"/>
  <c r="J19" i="1003" s="1"/>
  <c r="I5" i="1003" l="1"/>
  <c r="J5" i="1003" s="1"/>
  <c r="I21" i="1003"/>
  <c r="J21" i="1003" s="1"/>
  <c r="I17" i="1003"/>
  <c r="J17" i="1003" s="1"/>
  <c r="I15" i="1003"/>
  <c r="J15" i="1003" s="1"/>
  <c r="I13" i="1003"/>
  <c r="J13" i="1003" s="1"/>
  <c r="I11" i="1003"/>
  <c r="J11" i="1003" s="1"/>
  <c r="I3" i="1003"/>
  <c r="J3" i="1003" s="1"/>
  <c r="J31" i="1002"/>
  <c r="I31" i="1002"/>
  <c r="J15" i="1002"/>
  <c r="I15" i="1002"/>
  <c r="I29" i="1002"/>
  <c r="J29" i="1002" s="1"/>
  <c r="I27" i="1002"/>
  <c r="J27" i="1002" s="1"/>
  <c r="I25" i="1002"/>
  <c r="J25" i="1002" s="1"/>
  <c r="I23" i="1002"/>
  <c r="J23" i="1002" s="1"/>
  <c r="I21" i="1002"/>
  <c r="J21" i="1002" s="1"/>
  <c r="I19" i="1002"/>
  <c r="J19" i="1002" s="1"/>
  <c r="I17" i="1002"/>
  <c r="J17" i="1002" s="1"/>
  <c r="I13" i="1002"/>
  <c r="J13" i="1002" s="1"/>
  <c r="I11" i="1002"/>
  <c r="J11" i="1002" s="1"/>
  <c r="I9" i="1002"/>
  <c r="J9" i="1002" s="1"/>
  <c r="I7" i="1002"/>
  <c r="J7" i="1002" s="1"/>
  <c r="I5" i="1002"/>
  <c r="J5" i="1002" s="1"/>
  <c r="I3" i="1002"/>
  <c r="J3" i="1002" s="1"/>
  <c r="I3" i="998" l="1"/>
  <c r="H13" i="998"/>
  <c r="I13" i="998"/>
  <c r="I11" i="998"/>
  <c r="H11" i="998" s="1"/>
  <c r="H9" i="998"/>
  <c r="I9" i="998"/>
  <c r="I7" i="998"/>
  <c r="H7" i="998" s="1"/>
  <c r="H5" i="998"/>
  <c r="I5" i="998"/>
  <c r="H3" i="998"/>
  <c r="K13" i="998"/>
  <c r="L13" i="998"/>
  <c r="K11" i="998"/>
  <c r="L11" i="998" s="1"/>
  <c r="K9" i="998"/>
  <c r="L9" i="998" s="1"/>
  <c r="K7" i="998"/>
  <c r="L7" i="998" s="1"/>
  <c r="K5" i="998"/>
  <c r="L5" i="998" s="1"/>
  <c r="K3" i="998"/>
  <c r="L3" i="998" s="1"/>
  <c r="J25" i="992"/>
  <c r="I25" i="992"/>
  <c r="H27" i="987"/>
  <c r="H25" i="987"/>
  <c r="H23" i="987"/>
  <c r="H19" i="987"/>
  <c r="H17" i="987"/>
  <c r="H15" i="987"/>
  <c r="H11" i="987"/>
  <c r="H9" i="987"/>
  <c r="H7" i="987"/>
  <c r="H5" i="987"/>
  <c r="H3" i="987"/>
  <c r="J25" i="1001"/>
  <c r="I25" i="1001"/>
  <c r="I23" i="1001"/>
  <c r="J23" i="1001" s="1"/>
  <c r="I9" i="1001"/>
  <c r="J9" i="1001" s="1"/>
  <c r="I7" i="1001"/>
  <c r="J7" i="1001" s="1"/>
  <c r="I5" i="1001"/>
  <c r="J5" i="1001" s="1"/>
  <c r="I3" i="1001"/>
  <c r="J3" i="1001" s="1"/>
  <c r="I21" i="1001"/>
  <c r="J21" i="1001" s="1"/>
  <c r="I17" i="1001"/>
  <c r="J17" i="1001" s="1"/>
  <c r="I15" i="1001"/>
  <c r="J15" i="1001" s="1"/>
  <c r="I13" i="1001"/>
  <c r="J13" i="1001" s="1"/>
  <c r="J47" i="1000"/>
  <c r="I47" i="1000"/>
  <c r="J35" i="1000"/>
  <c r="I35" i="1000"/>
  <c r="J33" i="1000"/>
  <c r="I33" i="1000"/>
  <c r="J29" i="1000"/>
  <c r="I29" i="1000"/>
  <c r="J21" i="1000"/>
  <c r="I21" i="1000"/>
  <c r="I23" i="1000"/>
  <c r="J23" i="1000" s="1"/>
  <c r="I45" i="1000"/>
  <c r="J45" i="1000" s="1"/>
  <c r="I43" i="1000"/>
  <c r="J43" i="1000" s="1"/>
  <c r="I41" i="1000"/>
  <c r="J41" i="1000" s="1"/>
  <c r="I39" i="1000"/>
  <c r="J39" i="1000" s="1"/>
  <c r="I37" i="1000"/>
  <c r="J37" i="1000" s="1"/>
  <c r="I31" i="1000"/>
  <c r="J31" i="1000" s="1"/>
  <c r="I27" i="1000"/>
  <c r="J27" i="1000" s="1"/>
  <c r="I25" i="1000"/>
  <c r="J25" i="1000" s="1"/>
  <c r="I19" i="1000"/>
  <c r="J19" i="1000" s="1"/>
  <c r="I15" i="1000"/>
  <c r="J15" i="1000" s="1"/>
  <c r="I13" i="1000"/>
  <c r="J13" i="1000" s="1"/>
  <c r="I11" i="1000"/>
  <c r="J11" i="1000" s="1"/>
  <c r="I3" i="1000"/>
  <c r="J3" i="1000" s="1"/>
  <c r="J37" i="999"/>
  <c r="I37" i="999"/>
  <c r="J21" i="999"/>
  <c r="I21" i="999"/>
  <c r="J3" i="999"/>
  <c r="I3" i="999"/>
  <c r="I35" i="999"/>
  <c r="J35" i="999" s="1"/>
  <c r="I31" i="999"/>
  <c r="J31" i="999" s="1"/>
  <c r="I33" i="999"/>
  <c r="J33" i="999" s="1"/>
  <c r="I29" i="999"/>
  <c r="J29" i="999" s="1"/>
  <c r="I27" i="999"/>
  <c r="J27" i="999" s="1"/>
  <c r="I25" i="999"/>
  <c r="J25" i="999" s="1"/>
  <c r="I23" i="999"/>
  <c r="J23" i="999" s="1"/>
  <c r="I17" i="999"/>
  <c r="J17" i="999" s="1"/>
  <c r="I15" i="999"/>
  <c r="J15" i="999" s="1"/>
  <c r="I13" i="999"/>
  <c r="J13" i="999" s="1"/>
  <c r="I9" i="999"/>
  <c r="J9" i="999" s="1"/>
  <c r="I7" i="999"/>
  <c r="J7" i="999" s="1"/>
  <c r="I5" i="999"/>
  <c r="J5" i="999" s="1"/>
  <c r="J53" i="997"/>
  <c r="I53" i="997"/>
  <c r="I47" i="997"/>
  <c r="J47" i="997" s="1"/>
  <c r="I45" i="997"/>
  <c r="J45" i="997" s="1"/>
  <c r="I43" i="997"/>
  <c r="J43" i="997" s="1"/>
  <c r="I41" i="997"/>
  <c r="J41" i="997" s="1"/>
  <c r="I51" i="997"/>
  <c r="J51" i="997" s="1"/>
  <c r="I49" i="997"/>
  <c r="J49" i="997" s="1"/>
  <c r="J23" i="997"/>
  <c r="I23" i="997"/>
  <c r="I21" i="997"/>
  <c r="J21" i="997" s="1"/>
  <c r="I39" i="997"/>
  <c r="J39" i="997" s="1"/>
  <c r="J37" i="997"/>
  <c r="I37" i="997"/>
  <c r="I27" i="997"/>
  <c r="J27" i="997" s="1"/>
  <c r="I25" i="997"/>
  <c r="J25" i="997" s="1"/>
  <c r="I17" i="997"/>
  <c r="J17" i="997" s="1"/>
  <c r="I15" i="997"/>
  <c r="J15" i="997" s="1"/>
  <c r="I13" i="997"/>
  <c r="J13" i="997" s="1"/>
  <c r="J11" i="997"/>
  <c r="I11" i="997"/>
  <c r="I9" i="997"/>
  <c r="J9" i="997" s="1"/>
  <c r="I7" i="997"/>
  <c r="J7" i="997" s="1"/>
  <c r="I5" i="997"/>
  <c r="J5" i="997" s="1"/>
  <c r="I3" i="997"/>
  <c r="J3" i="997" s="1"/>
  <c r="I39" i="996"/>
  <c r="J39" i="996" s="1"/>
  <c r="I37" i="996"/>
  <c r="J37" i="996" s="1"/>
  <c r="J23" i="996"/>
  <c r="I23" i="996"/>
  <c r="I43" i="996"/>
  <c r="J43" i="996" s="1"/>
  <c r="I41" i="996"/>
  <c r="J41" i="996" s="1"/>
  <c r="I27" i="996"/>
  <c r="J27" i="996" s="1"/>
  <c r="I25" i="996"/>
  <c r="J25" i="996" s="1"/>
  <c r="I21" i="996"/>
  <c r="J21" i="996" s="1"/>
  <c r="I17" i="996"/>
  <c r="J17" i="996" s="1"/>
  <c r="I15" i="996"/>
  <c r="J15" i="996" s="1"/>
  <c r="I13" i="996"/>
  <c r="J13" i="996" s="1"/>
  <c r="J11" i="996"/>
  <c r="I11" i="996"/>
  <c r="I9" i="996"/>
  <c r="J9" i="996" s="1"/>
  <c r="I7" i="996"/>
  <c r="J7" i="996" s="1"/>
  <c r="I5" i="996"/>
  <c r="J5" i="996" s="1"/>
  <c r="I3" i="996"/>
  <c r="J3" i="996" s="1"/>
  <c r="I39" i="995"/>
  <c r="J39" i="995" s="1"/>
  <c r="I7" i="995"/>
  <c r="I43" i="995"/>
  <c r="J43" i="995" s="1"/>
  <c r="I41" i="995"/>
  <c r="J41" i="995" s="1"/>
  <c r="I37" i="995"/>
  <c r="J37" i="995" s="1"/>
  <c r="I27" i="995"/>
  <c r="J27" i="995" s="1"/>
  <c r="I25" i="995"/>
  <c r="J25" i="995" s="1"/>
  <c r="I23" i="995"/>
  <c r="J23" i="995" s="1"/>
  <c r="I21" i="995"/>
  <c r="J21" i="995" s="1"/>
  <c r="I17" i="995"/>
  <c r="J17" i="995" s="1"/>
  <c r="I15" i="995"/>
  <c r="J15" i="995" s="1"/>
  <c r="I13" i="995"/>
  <c r="J13" i="995" s="1"/>
  <c r="I11" i="995"/>
  <c r="J11" i="995" s="1"/>
  <c r="I9" i="995"/>
  <c r="J9" i="995" s="1"/>
  <c r="J7" i="995"/>
  <c r="I5" i="995"/>
  <c r="J5" i="995" s="1"/>
  <c r="I3" i="995"/>
  <c r="J3" i="995" s="1"/>
  <c r="J31" i="994"/>
  <c r="I31" i="994"/>
  <c r="J29" i="994"/>
  <c r="I29" i="994"/>
  <c r="I35" i="994"/>
  <c r="J35" i="994" s="1"/>
  <c r="I33" i="994"/>
  <c r="J33" i="994" s="1"/>
  <c r="I37" i="994"/>
  <c r="J37" i="994" s="1"/>
  <c r="I27" i="994"/>
  <c r="J27" i="994" s="1"/>
  <c r="I25" i="994"/>
  <c r="J25" i="994" s="1"/>
  <c r="I23" i="994"/>
  <c r="J23" i="994" s="1"/>
  <c r="I21" i="994"/>
  <c r="J21" i="994" s="1"/>
  <c r="I17" i="994"/>
  <c r="J17" i="994" s="1"/>
  <c r="I15" i="994"/>
  <c r="J15" i="994" s="1"/>
  <c r="I13" i="994"/>
  <c r="J13" i="994" s="1"/>
  <c r="I9" i="994"/>
  <c r="J9" i="994" s="1"/>
  <c r="I7" i="994"/>
  <c r="J7" i="994" s="1"/>
  <c r="I5" i="994"/>
  <c r="J5" i="994" s="1"/>
  <c r="I3" i="994"/>
  <c r="J3" i="994" s="1"/>
  <c r="I27" i="988"/>
  <c r="J27" i="988" s="1"/>
  <c r="I33" i="993"/>
  <c r="J33" i="993" s="1"/>
  <c r="J31" i="993"/>
  <c r="I31" i="993"/>
  <c r="J29" i="993"/>
  <c r="I23" i="993"/>
  <c r="J23" i="993" s="1"/>
  <c r="J21" i="993"/>
  <c r="I21" i="993"/>
  <c r="I45" i="993" l="1"/>
  <c r="J45" i="993" s="1"/>
  <c r="I43" i="993"/>
  <c r="J43" i="993" s="1"/>
  <c r="I41" i="993"/>
  <c r="J41" i="993" s="1"/>
  <c r="I39" i="993"/>
  <c r="J39" i="993" s="1"/>
  <c r="I37" i="993"/>
  <c r="J37" i="993" s="1"/>
  <c r="I35" i="993"/>
  <c r="J35" i="993" s="1"/>
  <c r="I29" i="993"/>
  <c r="I27" i="993"/>
  <c r="J27" i="993" s="1"/>
  <c r="I25" i="993"/>
  <c r="J25" i="993" s="1"/>
  <c r="I19" i="993"/>
  <c r="J19" i="993" s="1"/>
  <c r="I15" i="993"/>
  <c r="J15" i="993" s="1"/>
  <c r="I13" i="993"/>
  <c r="J13" i="993" s="1"/>
  <c r="I11" i="993"/>
  <c r="J11" i="993" s="1"/>
  <c r="I3" i="993"/>
  <c r="J3" i="993" s="1"/>
  <c r="J3" i="992"/>
  <c r="I3" i="992"/>
  <c r="I9" i="992"/>
  <c r="J9" i="992" s="1"/>
  <c r="I23" i="992"/>
  <c r="J23" i="992" s="1"/>
  <c r="I21" i="992"/>
  <c r="J21" i="992" s="1"/>
  <c r="I19" i="992"/>
  <c r="J19" i="992" s="1"/>
  <c r="I17" i="992"/>
  <c r="J17" i="992" s="1"/>
  <c r="I15" i="992"/>
  <c r="J15" i="992" s="1"/>
  <c r="I13" i="992"/>
  <c r="J13" i="992" s="1"/>
  <c r="I11" i="992"/>
  <c r="J11" i="992" s="1"/>
  <c r="I7" i="992"/>
  <c r="J7" i="992" s="1"/>
  <c r="I5" i="992"/>
  <c r="J5" i="992" s="1"/>
  <c r="J29" i="989"/>
  <c r="I29" i="989"/>
  <c r="I37" i="989"/>
  <c r="J37" i="989" s="1"/>
  <c r="J35" i="989"/>
  <c r="I35" i="989"/>
  <c r="I9" i="989"/>
  <c r="J9" i="989" s="1"/>
  <c r="I21" i="989"/>
  <c r="I19" i="989"/>
  <c r="J19" i="989" s="1"/>
  <c r="I7" i="989"/>
  <c r="J7" i="989" s="1"/>
  <c r="I5" i="989"/>
  <c r="J5" i="989" s="1"/>
  <c r="I33" i="988"/>
  <c r="J33" i="988" s="1"/>
  <c r="I31" i="988"/>
  <c r="J31" i="988" s="1"/>
  <c r="I21" i="988" l="1"/>
  <c r="J21" i="988" s="1"/>
  <c r="I23" i="988"/>
  <c r="J23" i="988" s="1"/>
  <c r="I25" i="988"/>
  <c r="J25" i="988" s="1"/>
  <c r="I29" i="988"/>
  <c r="J29" i="988" s="1"/>
  <c r="I19" i="988"/>
  <c r="J19" i="988" s="1"/>
  <c r="J9" i="988"/>
  <c r="I9" i="988"/>
  <c r="I5" i="988"/>
  <c r="J5" i="988" s="1"/>
  <c r="J7" i="988"/>
  <c r="I7" i="988"/>
  <c r="I25" i="989"/>
  <c r="J25" i="989" s="1"/>
  <c r="I23" i="989"/>
  <c r="J23" i="989" s="1"/>
  <c r="I15" i="989"/>
  <c r="J15" i="989" s="1"/>
  <c r="I13" i="989"/>
  <c r="J13" i="989" s="1"/>
  <c r="I11" i="989"/>
  <c r="J11" i="989" s="1"/>
  <c r="I3" i="989"/>
  <c r="J3" i="989" s="1"/>
  <c r="I11" i="988" l="1"/>
  <c r="J11" i="988" s="1"/>
  <c r="I13" i="988"/>
  <c r="J13" i="988" s="1"/>
  <c r="I15" i="988"/>
  <c r="J15" i="988" s="1"/>
  <c r="I3" i="988"/>
  <c r="J3" i="988" s="1"/>
  <c r="I17" i="988" l="1"/>
  <c r="J17" i="988" s="1"/>
  <c r="J27" i="987"/>
  <c r="K27" i="987" s="1"/>
  <c r="J11" i="987"/>
  <c r="K11" i="987" s="1"/>
  <c r="J5" i="987"/>
  <c r="K5" i="987" s="1"/>
  <c r="J25" i="987"/>
  <c r="K25" i="987" s="1"/>
  <c r="J23" i="987"/>
  <c r="K23" i="987" s="1"/>
  <c r="J19" i="987"/>
  <c r="K19" i="987" s="1"/>
  <c r="J17" i="987"/>
  <c r="K17" i="987" s="1"/>
  <c r="J15" i="987"/>
  <c r="K15" i="987" s="1"/>
  <c r="J9" i="987"/>
  <c r="K9" i="987" s="1"/>
  <c r="J7" i="987"/>
  <c r="K7" i="987" s="1"/>
  <c r="J3" i="987"/>
  <c r="K3" i="987" s="1"/>
  <c r="J9" i="985"/>
  <c r="I9" i="985"/>
  <c r="J25" i="986"/>
  <c r="I25" i="986"/>
  <c r="I9" i="986"/>
  <c r="J9" i="986" s="1"/>
  <c r="I23" i="986"/>
  <c r="J23" i="986" s="1"/>
  <c r="I21" i="986"/>
  <c r="J21" i="986" s="1"/>
  <c r="I17" i="986"/>
  <c r="J17" i="986" s="1"/>
  <c r="I15" i="986"/>
  <c r="J15" i="986" s="1"/>
  <c r="I13" i="986"/>
  <c r="J13" i="986" s="1"/>
  <c r="I7" i="986"/>
  <c r="J7" i="986" s="1"/>
  <c r="I5" i="986"/>
  <c r="J5" i="986" s="1"/>
  <c r="I3" i="986"/>
  <c r="J3" i="986" s="1"/>
  <c r="I25" i="985" l="1"/>
  <c r="J25" i="985" s="1"/>
  <c r="I23" i="985"/>
  <c r="J23" i="985" s="1"/>
  <c r="I21" i="985"/>
  <c r="J21" i="985" s="1"/>
  <c r="I19" i="985"/>
  <c r="J19" i="985" s="1"/>
  <c r="I17" i="985"/>
  <c r="J17" i="985" s="1"/>
  <c r="I15" i="985"/>
  <c r="J15" i="985" s="1"/>
  <c r="I13" i="985"/>
  <c r="J13" i="985" s="1"/>
  <c r="I11" i="985"/>
  <c r="J11" i="985" s="1"/>
  <c r="I7" i="985"/>
  <c r="J7" i="985" s="1"/>
  <c r="I5" i="985"/>
  <c r="J5" i="985" s="1"/>
  <c r="I3" i="985"/>
  <c r="J3" i="985" s="1"/>
  <c r="J37" i="984"/>
  <c r="I37" i="984"/>
  <c r="I35" i="984"/>
  <c r="J35" i="984" s="1"/>
  <c r="I31" i="984"/>
  <c r="J31" i="984" s="1"/>
  <c r="I5" i="984"/>
  <c r="J5" i="984" s="1"/>
  <c r="I33" i="984"/>
  <c r="J33" i="984" s="1"/>
  <c r="I29" i="984"/>
  <c r="J29" i="984" s="1"/>
  <c r="I27" i="984"/>
  <c r="J27" i="984" s="1"/>
  <c r="I25" i="984"/>
  <c r="J25" i="984" s="1"/>
  <c r="I23" i="984"/>
  <c r="J23" i="984" s="1"/>
  <c r="I21" i="984"/>
  <c r="J21" i="984" s="1"/>
  <c r="I17" i="984"/>
  <c r="J17" i="984" s="1"/>
  <c r="I15" i="984"/>
  <c r="J15" i="984" s="1"/>
  <c r="I13" i="984"/>
  <c r="J13" i="984" s="1"/>
  <c r="I9" i="984"/>
  <c r="J9" i="984" s="1"/>
  <c r="I7" i="984"/>
  <c r="J7" i="984" s="1"/>
  <c r="I3" i="984"/>
  <c r="J3" i="984" s="1"/>
  <c r="J35" i="983"/>
  <c r="I35" i="983"/>
  <c r="I33" i="983"/>
  <c r="J33" i="983" s="1"/>
  <c r="I31" i="983"/>
  <c r="J31" i="983" s="1"/>
  <c r="I29" i="983"/>
  <c r="J29" i="983" s="1"/>
  <c r="I25" i="983"/>
  <c r="J25" i="983" s="1"/>
  <c r="I27" i="983"/>
  <c r="J27" i="983" s="1"/>
  <c r="J9" i="983"/>
  <c r="I9" i="983"/>
  <c r="I23" i="983"/>
  <c r="J23" i="983" s="1"/>
  <c r="I21" i="983"/>
  <c r="J21" i="983" s="1"/>
  <c r="J19" i="983"/>
  <c r="I19" i="983"/>
  <c r="I17" i="983"/>
  <c r="J17" i="983" s="1"/>
  <c r="I15" i="983"/>
  <c r="J15" i="983" s="1"/>
  <c r="I13" i="983"/>
  <c r="J13" i="983" s="1"/>
  <c r="I11" i="983"/>
  <c r="J11" i="983" s="1"/>
  <c r="I7" i="983"/>
  <c r="J7" i="983" s="1"/>
  <c r="I5" i="983"/>
  <c r="J5" i="983" s="1"/>
  <c r="I3" i="983"/>
  <c r="J3" i="983" s="1"/>
  <c r="J33" i="981"/>
  <c r="I33" i="981"/>
  <c r="I29" i="981"/>
  <c r="J29" i="981" s="1"/>
  <c r="J31" i="981"/>
  <c r="I31" i="981"/>
  <c r="I27" i="981"/>
  <c r="J27" i="981" s="1"/>
  <c r="I23" i="981"/>
  <c r="J23" i="981" s="1"/>
  <c r="I25" i="981"/>
  <c r="J25" i="981" s="1"/>
  <c r="I19" i="981"/>
  <c r="J19" i="981" s="1"/>
  <c r="I17" i="981"/>
  <c r="J17" i="981" s="1"/>
  <c r="I15" i="981"/>
  <c r="J15" i="981" s="1"/>
  <c r="I13" i="981"/>
  <c r="J13" i="981" s="1"/>
  <c r="I11" i="981"/>
  <c r="J11" i="981" s="1"/>
  <c r="I21" i="981"/>
  <c r="J21" i="981" s="1"/>
  <c r="I9" i="981"/>
  <c r="J9" i="981" s="1"/>
  <c r="I7" i="981"/>
  <c r="J7" i="981" s="1"/>
  <c r="I5" i="981"/>
  <c r="J5" i="981" s="1"/>
  <c r="I3" i="981"/>
  <c r="J3" i="981" s="1"/>
  <c r="J23" i="980"/>
  <c r="I23" i="980"/>
  <c r="I43" i="980"/>
  <c r="J43" i="980" s="1"/>
  <c r="I41" i="980"/>
  <c r="J41" i="980" s="1"/>
  <c r="I39" i="980"/>
  <c r="J39" i="980" s="1"/>
  <c r="I37" i="980"/>
  <c r="J37" i="980" s="1"/>
  <c r="I27" i="980"/>
  <c r="J27" i="980" s="1"/>
  <c r="I25" i="980"/>
  <c r="J25" i="980" s="1"/>
  <c r="I21" i="980"/>
  <c r="J21" i="980" s="1"/>
  <c r="I17" i="980"/>
  <c r="J17" i="980" s="1"/>
  <c r="I15" i="980"/>
  <c r="J15" i="980" s="1"/>
  <c r="I13" i="980"/>
  <c r="J13" i="980" s="1"/>
  <c r="I11" i="980"/>
  <c r="J11" i="980" s="1"/>
  <c r="I9" i="980"/>
  <c r="J9" i="980" s="1"/>
  <c r="I7" i="980"/>
  <c r="J7" i="980" s="1"/>
  <c r="I5" i="980"/>
  <c r="J5" i="980" s="1"/>
  <c r="I3" i="980"/>
  <c r="J3" i="980" s="1"/>
  <c r="J27" i="979"/>
  <c r="H27" i="979"/>
  <c r="J25" i="979"/>
  <c r="H25" i="979"/>
  <c r="J23" i="979"/>
  <c r="H23" i="979"/>
  <c r="J21" i="979"/>
  <c r="H21" i="979"/>
  <c r="J17" i="979"/>
  <c r="H17" i="979"/>
  <c r="J15" i="979"/>
  <c r="H15" i="979"/>
  <c r="J13" i="979"/>
  <c r="H13" i="979"/>
  <c r="J9" i="979"/>
  <c r="H9" i="979"/>
  <c r="J7" i="979"/>
  <c r="H7" i="979"/>
  <c r="J5" i="979"/>
  <c r="H5" i="979"/>
  <c r="J3" i="979"/>
  <c r="H3" i="979"/>
  <c r="I33" i="978"/>
  <c r="J33" i="978"/>
  <c r="I31" i="978"/>
  <c r="J31" i="978"/>
  <c r="I29" i="978"/>
  <c r="J29" i="978"/>
  <c r="I25" i="978"/>
  <c r="J25" i="978"/>
  <c r="I27" i="978"/>
  <c r="J27" i="978"/>
  <c r="I9" i="978"/>
  <c r="J9" i="978"/>
  <c r="I23" i="978"/>
  <c r="J23" i="978"/>
  <c r="I21" i="978"/>
  <c r="J21" i="978"/>
  <c r="I17" i="978"/>
  <c r="J17" i="978"/>
  <c r="I15" i="978"/>
  <c r="J15" i="978"/>
  <c r="J13" i="978"/>
  <c r="I13" i="978"/>
  <c r="I7" i="978"/>
  <c r="J7" i="978"/>
  <c r="I5" i="978"/>
  <c r="J5" i="978"/>
  <c r="I3" i="978"/>
  <c r="J3" i="978"/>
  <c r="I23" i="977"/>
  <c r="J23" i="977"/>
  <c r="I35" i="977"/>
  <c r="J35" i="977"/>
  <c r="I33" i="977"/>
  <c r="J33" i="977"/>
  <c r="I31" i="977"/>
  <c r="J31" i="977" s="1"/>
  <c r="J21" i="977"/>
  <c r="I21" i="977"/>
  <c r="I45" i="977"/>
  <c r="J45" i="977"/>
  <c r="I43" i="977"/>
  <c r="J43" i="977"/>
  <c r="I41" i="977"/>
  <c r="J41" i="977"/>
  <c r="I39" i="977"/>
  <c r="J39" i="977"/>
  <c r="I37" i="977"/>
  <c r="J37" i="977"/>
  <c r="I27" i="977"/>
  <c r="J27" i="977"/>
  <c r="I25" i="977"/>
  <c r="J25" i="977"/>
  <c r="I19" i="977"/>
  <c r="J19" i="977"/>
  <c r="I15" i="977"/>
  <c r="J15" i="977"/>
  <c r="I13" i="977"/>
  <c r="J13" i="977"/>
  <c r="I11" i="977"/>
  <c r="J11" i="977"/>
  <c r="I3" i="977"/>
  <c r="J3" i="977"/>
  <c r="J23" i="953"/>
  <c r="I23" i="953"/>
  <c r="J19" i="953"/>
  <c r="I19" i="953"/>
  <c r="J9" i="953"/>
  <c r="I9" i="953"/>
  <c r="I5" i="953"/>
  <c r="J5" i="953"/>
  <c r="I7" i="953"/>
  <c r="J7" i="953"/>
  <c r="J37" i="959"/>
  <c r="I37" i="959"/>
  <c r="J35" i="959"/>
  <c r="I35" i="959"/>
  <c r="J21" i="959"/>
  <c r="I21" i="959"/>
  <c r="I17" i="959"/>
  <c r="J17" i="959"/>
  <c r="I37" i="976"/>
  <c r="J37" i="976"/>
  <c r="J33" i="976"/>
  <c r="I33" i="976"/>
  <c r="I35" i="976"/>
  <c r="J35" i="976"/>
  <c r="I29" i="976"/>
  <c r="J29" i="976"/>
  <c r="I27" i="976"/>
  <c r="J27" i="976"/>
  <c r="I25" i="976"/>
  <c r="J25" i="976"/>
  <c r="I9" i="976"/>
  <c r="J9" i="976"/>
  <c r="I31" i="976"/>
  <c r="J31" i="976"/>
  <c r="I23" i="976"/>
  <c r="J23" i="976"/>
  <c r="I21" i="976"/>
  <c r="J21" i="976"/>
  <c r="I19" i="976"/>
  <c r="J19" i="976"/>
  <c r="I17" i="976"/>
  <c r="J17" i="976"/>
  <c r="I15" i="976"/>
  <c r="J15" i="976"/>
  <c r="I13" i="976"/>
  <c r="J13" i="976"/>
  <c r="I11" i="976"/>
  <c r="J11" i="976"/>
  <c r="I7" i="976"/>
  <c r="J7" i="976"/>
  <c r="I5" i="976"/>
  <c r="J5" i="976"/>
  <c r="I3" i="976"/>
  <c r="J3" i="976"/>
  <c r="J33" i="975"/>
  <c r="I33" i="975"/>
  <c r="I35" i="975"/>
  <c r="J35" i="975"/>
  <c r="I31" i="975"/>
  <c r="J31" i="975"/>
  <c r="I29" i="975"/>
  <c r="J29" i="975"/>
  <c r="I27" i="975"/>
  <c r="J27" i="975"/>
  <c r="I25" i="975"/>
  <c r="J25" i="975"/>
  <c r="I9" i="975"/>
  <c r="J9" i="975"/>
  <c r="I23" i="975"/>
  <c r="J23" i="975"/>
  <c r="I21" i="975"/>
  <c r="J21" i="975"/>
  <c r="I19" i="975"/>
  <c r="J19" i="975"/>
  <c r="I17" i="975"/>
  <c r="J17" i="975"/>
  <c r="I15" i="975"/>
  <c r="J15" i="975"/>
  <c r="I13" i="975"/>
  <c r="J13" i="975"/>
  <c r="I11" i="975"/>
  <c r="J11" i="975"/>
  <c r="I7" i="975"/>
  <c r="J7" i="975"/>
  <c r="I5" i="975"/>
  <c r="J5" i="975"/>
  <c r="I3" i="975"/>
  <c r="J3" i="975"/>
  <c r="I35" i="958"/>
  <c r="J35" i="958"/>
  <c r="I33" i="958"/>
  <c r="J33" i="958"/>
  <c r="I31" i="958"/>
  <c r="J31" i="958"/>
  <c r="I27" i="958"/>
  <c r="J27" i="958"/>
  <c r="I25" i="958"/>
  <c r="J25" i="958"/>
  <c r="J19" i="973"/>
  <c r="I19" i="973"/>
  <c r="J17" i="973"/>
  <c r="I17" i="973"/>
  <c r="I15" i="973"/>
  <c r="J15" i="973"/>
  <c r="I13" i="973"/>
  <c r="J13" i="973"/>
  <c r="I43" i="973"/>
  <c r="J43" i="973"/>
  <c r="I41" i="973"/>
  <c r="J41" i="973"/>
  <c r="I21" i="973"/>
  <c r="J21" i="973"/>
  <c r="I11" i="973"/>
  <c r="J11" i="973"/>
  <c r="I9" i="973"/>
  <c r="J9" i="973"/>
  <c r="I5" i="973"/>
  <c r="J5" i="973"/>
  <c r="I39" i="973"/>
  <c r="J39" i="973"/>
  <c r="I37" i="973"/>
  <c r="J37" i="973"/>
  <c r="I35" i="973"/>
  <c r="J35" i="973"/>
  <c r="I27" i="973"/>
  <c r="J27" i="973"/>
  <c r="I25" i="973"/>
  <c r="J25" i="973"/>
  <c r="I23" i="973"/>
  <c r="J23" i="973"/>
  <c r="I7" i="973"/>
  <c r="J7" i="973"/>
  <c r="I3" i="973"/>
  <c r="J3" i="973"/>
  <c r="I23" i="972"/>
  <c r="J23" i="972"/>
  <c r="I21" i="972"/>
  <c r="J21" i="972"/>
  <c r="J19" i="972"/>
  <c r="I19" i="972"/>
  <c r="I15" i="972"/>
  <c r="J15" i="972"/>
  <c r="I13" i="972"/>
  <c r="J13" i="972"/>
  <c r="I11" i="972"/>
  <c r="J11" i="972"/>
  <c r="I9" i="972"/>
  <c r="J9" i="972"/>
  <c r="I7" i="972"/>
  <c r="J7" i="972"/>
  <c r="I5" i="972"/>
  <c r="J5" i="972"/>
  <c r="I3" i="972"/>
  <c r="J3" i="972"/>
  <c r="J31" i="970"/>
  <c r="H31" i="970"/>
  <c r="J29" i="970"/>
  <c r="H29" i="970"/>
  <c r="J27" i="970"/>
  <c r="H27" i="970"/>
  <c r="J9" i="970"/>
  <c r="H9" i="970"/>
  <c r="J17" i="970"/>
  <c r="H17" i="970"/>
  <c r="J15" i="970"/>
  <c r="H15" i="970"/>
  <c r="J13" i="970"/>
  <c r="H13" i="970"/>
  <c r="J7" i="970"/>
  <c r="H7" i="970"/>
  <c r="J5" i="970"/>
  <c r="H5" i="970"/>
  <c r="J3" i="970"/>
  <c r="H3" i="970"/>
  <c r="I39" i="959"/>
  <c r="J39" i="959"/>
  <c r="I41" i="959"/>
  <c r="J41" i="959"/>
  <c r="I43" i="959"/>
  <c r="J43" i="959"/>
  <c r="I33" i="959"/>
  <c r="J33" i="959"/>
  <c r="I31" i="959"/>
  <c r="J31" i="959"/>
  <c r="I29" i="959"/>
  <c r="J29" i="959"/>
  <c r="I27" i="959"/>
  <c r="J27" i="959"/>
  <c r="I25" i="959"/>
  <c r="J25" i="959"/>
  <c r="I23" i="959"/>
  <c r="J23" i="959"/>
  <c r="I19" i="959"/>
  <c r="J19" i="959"/>
  <c r="I15" i="959"/>
  <c r="J15" i="959"/>
  <c r="I13" i="959"/>
  <c r="J13" i="959"/>
  <c r="I11" i="959"/>
  <c r="J11" i="959"/>
  <c r="I3" i="959"/>
  <c r="J3" i="959"/>
  <c r="I29" i="958"/>
  <c r="J29" i="958"/>
  <c r="I9" i="958"/>
  <c r="J9" i="958"/>
  <c r="I23" i="958"/>
  <c r="J23" i="958"/>
  <c r="I21" i="958"/>
  <c r="J21" i="958"/>
  <c r="I19" i="958"/>
  <c r="J19" i="958"/>
  <c r="I17" i="958"/>
  <c r="J17" i="958"/>
  <c r="I15" i="958"/>
  <c r="J15" i="958"/>
  <c r="I13" i="958"/>
  <c r="J13" i="958"/>
  <c r="I11" i="958"/>
  <c r="J11" i="958"/>
  <c r="I7" i="958"/>
  <c r="J7" i="958"/>
  <c r="I5" i="958"/>
  <c r="J5" i="958"/>
  <c r="I3" i="958"/>
  <c r="J3" i="958"/>
  <c r="I3" i="954"/>
  <c r="J3" i="954"/>
  <c r="I5" i="954"/>
  <c r="J5" i="954"/>
  <c r="I7" i="954"/>
  <c r="J7" i="954"/>
  <c r="I9" i="954"/>
  <c r="J9" i="954"/>
  <c r="I11" i="954"/>
  <c r="J11" i="954"/>
  <c r="I13" i="954"/>
  <c r="J13" i="954"/>
  <c r="I15" i="954"/>
  <c r="J15" i="954"/>
  <c r="I3" i="953"/>
  <c r="J3" i="953"/>
  <c r="I11" i="953"/>
  <c r="J11" i="953"/>
  <c r="I13" i="953"/>
  <c r="J13" i="953"/>
  <c r="I15" i="953"/>
  <c r="J15" i="953"/>
  <c r="I17" i="953"/>
  <c r="J17" i="953"/>
  <c r="I21" i="953"/>
  <c r="J21" i="953"/>
  <c r="I25" i="953"/>
  <c r="J25" i="953"/>
</calcChain>
</file>

<file path=xl/sharedStrings.xml><?xml version="1.0" encoding="utf-8"?>
<sst xmlns="http://schemas.openxmlformats.org/spreadsheetml/2006/main" count="2242" uniqueCount="328">
  <si>
    <t xml:space="preserve">STRIGHT </t>
    <phoneticPr fontId="2" type="noConversion"/>
  </si>
  <si>
    <t>NECK WIDTH</t>
    <phoneticPr fontId="2" type="noConversion"/>
  </si>
  <si>
    <t>WITHOUT NECK BAND (INSIDE)</t>
    <phoneticPr fontId="2" type="noConversion"/>
  </si>
  <si>
    <t xml:space="preserve">FRONT NECK DROP </t>
    <phoneticPr fontId="2" type="noConversion"/>
  </si>
  <si>
    <t xml:space="preserve">MAKE IMAGE LINE TO CENTER NECK FRONT </t>
    <phoneticPr fontId="2" type="noConversion"/>
  </si>
  <si>
    <t>SLEEVE LENGTH</t>
    <phoneticPr fontId="2" type="noConversion"/>
  </si>
  <si>
    <t xml:space="preserve">FROM SHOULDER POINT TO EDGE </t>
    <phoneticPr fontId="2" type="noConversion"/>
  </si>
  <si>
    <t>BICEP</t>
    <phoneticPr fontId="2" type="noConversion"/>
  </si>
  <si>
    <t>FROM ARMHOLE JOINING POINT ,CIRCLE ROUND</t>
    <phoneticPr fontId="2" type="noConversion"/>
  </si>
  <si>
    <t>STRIGHT (1/2)</t>
    <phoneticPr fontId="2" type="noConversion"/>
  </si>
  <si>
    <t xml:space="preserve">ARMHOLE </t>
  </si>
  <si>
    <t>START ARM HOLE JOINING POINT TO POINT(1/2)</t>
    <phoneticPr fontId="1" type="noConversion"/>
  </si>
  <si>
    <t>어깨너비</t>
  </si>
  <si>
    <t>밑단둘레(반품)</t>
  </si>
  <si>
    <t>암홀길이(직선)</t>
  </si>
  <si>
    <t>옆목너비</t>
  </si>
  <si>
    <t>앞목깊이</t>
  </si>
  <si>
    <t>소매기장</t>
  </si>
  <si>
    <t>소매통</t>
  </si>
  <si>
    <t>소매부리</t>
  </si>
  <si>
    <t>CHEST (1/2)</t>
    <phoneticPr fontId="2" type="noConversion"/>
  </si>
  <si>
    <t xml:space="preserve">ACROSS SHOULDER </t>
    <phoneticPr fontId="2" type="noConversion"/>
  </si>
  <si>
    <t xml:space="preserve">POINT TO POINT </t>
    <phoneticPr fontId="2" type="noConversion"/>
  </si>
  <si>
    <t>가슴(상동)</t>
    <phoneticPr fontId="1" type="noConversion"/>
  </si>
  <si>
    <t>BOTTOM SWEEP (1/2)</t>
    <phoneticPr fontId="2" type="noConversion"/>
  </si>
  <si>
    <t>어깨 양끝점을 수평으로 잰 길이</t>
    <phoneticPr fontId="1" type="noConversion"/>
  </si>
  <si>
    <t>암홀 겨드랑이 지점에서 수평으로 잰 길이</t>
    <phoneticPr fontId="1" type="noConversion"/>
  </si>
  <si>
    <t>와끼선의 밑단 양끝점을 수평으로 잰 길이</t>
    <phoneticPr fontId="1" type="noConversion"/>
  </si>
  <si>
    <t>어깨끝점과 겨드랑이 점을 직선으로 잰 길이</t>
    <phoneticPr fontId="1" type="noConversion"/>
  </si>
  <si>
    <t>어깨 끝점에서 소매 부리(밑단) 끝까지의 직선 길이</t>
    <phoneticPr fontId="1" type="noConversion"/>
  </si>
  <si>
    <t>NO.</t>
    <phoneticPr fontId="1" type="noConversion"/>
  </si>
  <si>
    <t xml:space="preserve">LIST </t>
    <phoneticPr fontId="2" type="noConversion"/>
  </si>
  <si>
    <t xml:space="preserve">MEASURMENT METHOD </t>
    <phoneticPr fontId="2" type="noConversion"/>
  </si>
  <si>
    <t>S</t>
    <phoneticPr fontId="1" type="noConversion"/>
  </si>
  <si>
    <t>M</t>
    <phoneticPr fontId="1" type="noConversion"/>
  </si>
  <si>
    <t>L</t>
    <phoneticPr fontId="1" type="noConversion"/>
  </si>
  <si>
    <t>암홀 겨드랑이 지점에서 소매중심의 수직 길이(둘레)</t>
    <phoneticPr fontId="1" type="noConversion"/>
  </si>
  <si>
    <t xml:space="preserve">CIRCLE ROUND </t>
    <phoneticPr fontId="2" type="noConversion"/>
  </si>
  <si>
    <t>소매 밑단(시보리 밑단)의 둘레 길이</t>
    <phoneticPr fontId="1" type="noConversion"/>
  </si>
  <si>
    <t>GRAPHIC POINT A</t>
    <phoneticPr fontId="1" type="noConversion"/>
  </si>
  <si>
    <t>나염위치 A</t>
    <phoneticPr fontId="1" type="noConversion"/>
  </si>
  <si>
    <t xml:space="preserve">HIP </t>
  </si>
  <si>
    <t>엉덩이둘레</t>
  </si>
  <si>
    <t xml:space="preserve">TOTAL LENGTH </t>
  </si>
  <si>
    <t>바지기장</t>
  </si>
  <si>
    <t xml:space="preserve">FRONT RISE </t>
  </si>
  <si>
    <t xml:space="preserve">INCLUDE WAIST BAND TO EDGE </t>
  </si>
  <si>
    <t>앞밑위</t>
  </si>
  <si>
    <t>BACK RISE</t>
  </si>
  <si>
    <t>뒤밑위</t>
  </si>
  <si>
    <t xml:space="preserve">TIGHT </t>
  </si>
  <si>
    <t xml:space="preserve">FROM CROCH  3cm BELOW . WIDE STRIGHT </t>
  </si>
  <si>
    <t>허벅지둘레</t>
  </si>
  <si>
    <t>INSEAM</t>
  </si>
  <si>
    <t xml:space="preserve">CROCH TO EDGE </t>
  </si>
  <si>
    <t>인심길이</t>
  </si>
  <si>
    <t>NECK</t>
    <phoneticPr fontId="2" type="noConversion"/>
  </si>
  <si>
    <t>목둘레</t>
  </si>
  <si>
    <t xml:space="preserve">ROUND ,@ NECK SEWING  LINE </t>
    <phoneticPr fontId="1" type="noConversion"/>
  </si>
  <si>
    <t xml:space="preserve">CUFFS OPENING </t>
    <phoneticPr fontId="2" type="noConversion"/>
  </si>
  <si>
    <t>총기장(뒷목)</t>
  </si>
  <si>
    <t>옆목점에서 밑단까지의 직선길이</t>
    <phoneticPr fontId="1" type="noConversion"/>
  </si>
  <si>
    <t>총기장(옆목)</t>
    <phoneticPr fontId="2" type="noConversion"/>
  </si>
  <si>
    <t>HPS TO BOTTOM EDGE</t>
    <phoneticPr fontId="2" type="noConversion"/>
  </si>
  <si>
    <t>TOTAL LENGTH</t>
    <phoneticPr fontId="2" type="noConversion"/>
  </si>
  <si>
    <t xml:space="preserve"> </t>
    <phoneticPr fontId="1" type="noConversion"/>
  </si>
  <si>
    <t>무릎둘레</t>
    <phoneticPr fontId="1" type="noConversion"/>
  </si>
  <si>
    <t>KNEE</t>
    <phoneticPr fontId="1" type="noConversion"/>
  </si>
  <si>
    <t>바지 안 쪽에서 봉제선을 따라 바지밑단 끝까지의 길이</t>
    <phoneticPr fontId="1" type="noConversion"/>
  </si>
  <si>
    <t>인심 시작점에서 3cm 밑을 기준점으로 양쪽 수평 길이</t>
    <phoneticPr fontId="1" type="noConversion"/>
  </si>
  <si>
    <t>오비끝에서 인심 시작점까지의 길이(오비 포함)</t>
    <phoneticPr fontId="1" type="noConversion"/>
  </si>
  <si>
    <t>와끼선을 기준으로 오비끝에서 바지 밑단 끝까지의 길이</t>
    <phoneticPr fontId="1" type="noConversion"/>
  </si>
  <si>
    <t xml:space="preserve">INCLUDE WAIST BAND TO EDGE </t>
    <phoneticPr fontId="1" type="noConversion"/>
  </si>
  <si>
    <t>BACK WAIST E-BAND</t>
    <phoneticPr fontId="1" type="noConversion"/>
  </si>
  <si>
    <t>오비를 일자 상태로 만든 후 수평으로 잰 길이</t>
    <phoneticPr fontId="1" type="noConversion"/>
  </si>
  <si>
    <t xml:space="preserve">FLAT,FRONT AND BACK WAIST LINE MATCH STRIGHT </t>
    <phoneticPr fontId="1" type="noConversion"/>
  </si>
  <si>
    <t>앞 댕고 스테치를 기준점으로 하여 양쪽 수평선의 길이</t>
    <phoneticPr fontId="1" type="noConversion"/>
  </si>
  <si>
    <t>BACK POCKET WIDTH</t>
    <phoneticPr fontId="2" type="noConversion"/>
  </si>
  <si>
    <t>뒤주머니너비</t>
    <phoneticPr fontId="1" type="noConversion"/>
  </si>
  <si>
    <t>BACK POCKET HEIGHT</t>
    <phoneticPr fontId="2" type="noConversion"/>
  </si>
  <si>
    <t>뒤주머니높이</t>
    <phoneticPr fontId="1" type="noConversion"/>
  </si>
  <si>
    <t>바지 밑단의 둘레길이</t>
    <phoneticPr fontId="2" type="noConversion"/>
  </si>
  <si>
    <t>바지부리</t>
  </si>
  <si>
    <t xml:space="preserve">CIRCLE ROUND </t>
  </si>
  <si>
    <t xml:space="preserve">BOTTOM OPENING </t>
  </si>
  <si>
    <t>WAIST SIZE</t>
    <phoneticPr fontId="1" type="noConversion"/>
  </si>
  <si>
    <t>GRAPHIC POINT B</t>
    <phoneticPr fontId="1" type="noConversion"/>
  </si>
  <si>
    <t>나염위치 B</t>
    <phoneticPr fontId="1" type="noConversion"/>
  </si>
  <si>
    <t>FROM FRONT CENTER TO HORIZONTALLY</t>
    <phoneticPr fontId="1" type="noConversion"/>
  </si>
  <si>
    <t xml:space="preserve">앞목중심에서 수직으로 </t>
    <phoneticPr fontId="1" type="noConversion"/>
  </si>
  <si>
    <t>FROM FRONT NECK CENTER TO VERTICAL</t>
    <phoneticPr fontId="1" type="noConversion"/>
  </si>
  <si>
    <t>뒤중심</t>
    <phoneticPr fontId="1" type="noConversion"/>
  </si>
  <si>
    <t>카라폭</t>
    <phoneticPr fontId="1" type="noConversion"/>
  </si>
  <si>
    <t>COLLARS WIDTH</t>
    <phoneticPr fontId="1" type="noConversion"/>
  </si>
  <si>
    <t>옆목점에서 앞목중심의 수직 길이</t>
    <phoneticPr fontId="1" type="noConversion"/>
  </si>
  <si>
    <t>옆목점을 수평으로 잰 길이</t>
    <phoneticPr fontId="1" type="noConversion"/>
  </si>
  <si>
    <t>뒷목 중심에서 밑단끝까지 직선길이</t>
    <phoneticPr fontId="1" type="noConversion"/>
  </si>
  <si>
    <t>FROM CENTER BACK TO BOTTOM STRIGHT</t>
    <phoneticPr fontId="2" type="noConversion"/>
  </si>
  <si>
    <t>TOTAL LENGTH (C/B)</t>
    <phoneticPr fontId="2" type="noConversion"/>
  </si>
  <si>
    <t>구찌길이</t>
    <phoneticPr fontId="1" type="noConversion"/>
  </si>
  <si>
    <r>
      <t>목라인(NECK LINE)을 따라 잰 곡선의 둘레길이</t>
    </r>
    <r>
      <rPr>
        <sz val="7.5"/>
        <color indexed="10"/>
        <rFont val="맑은 고딕"/>
        <family val="3"/>
        <charset val="129"/>
      </rPr>
      <t xml:space="preserve"> (지퍼제외)</t>
    </r>
    <phoneticPr fontId="1" type="noConversion"/>
  </si>
  <si>
    <t>앞지퍼길이</t>
    <phoneticPr fontId="1" type="noConversion"/>
  </si>
  <si>
    <t>FRONT ZIPPER LENGTH</t>
    <phoneticPr fontId="1" type="noConversion"/>
  </si>
  <si>
    <r>
      <t xml:space="preserve">앞중심에서 수평으로 </t>
    </r>
    <r>
      <rPr>
        <sz val="7.5"/>
        <color indexed="10"/>
        <rFont val="맑은 고딕"/>
        <family val="3"/>
        <charset val="129"/>
      </rPr>
      <t>(지퍼제외)</t>
    </r>
    <phoneticPr fontId="1" type="noConversion"/>
  </si>
  <si>
    <t>허리스트링</t>
    <phoneticPr fontId="1" type="noConversion"/>
  </si>
  <si>
    <t>WAIST STRING</t>
    <phoneticPr fontId="1" type="noConversion"/>
  </si>
  <si>
    <t>허리에서 수직으로 (오비포함)</t>
    <phoneticPr fontId="1" type="noConversion"/>
  </si>
  <si>
    <t>무릎위치</t>
    <phoneticPr fontId="1" type="noConversion"/>
  </si>
  <si>
    <t>VERTICALLY AT THE WAIST</t>
    <phoneticPr fontId="1" type="noConversion"/>
  </si>
  <si>
    <t>KNEE POINT</t>
    <phoneticPr fontId="1" type="noConversion"/>
  </si>
  <si>
    <t>오비제외</t>
    <phoneticPr fontId="1" type="noConversion"/>
  </si>
  <si>
    <t>뎅고스티치길이</t>
    <phoneticPr fontId="1" type="noConversion"/>
  </si>
  <si>
    <t>J STITCH LENGTH</t>
    <phoneticPr fontId="1" type="noConversion"/>
  </si>
  <si>
    <t>오비포함 와끼기준</t>
    <phoneticPr fontId="1" type="noConversion"/>
  </si>
  <si>
    <t>엉덩이 위치</t>
    <phoneticPr fontId="1" type="noConversion"/>
  </si>
  <si>
    <t>HIP POINT</t>
    <phoneticPr fontId="1" type="noConversion"/>
  </si>
  <si>
    <t>몸판 허리 둘레</t>
    <phoneticPr fontId="1" type="noConversion"/>
  </si>
  <si>
    <t>나나밴드</t>
    <phoneticPr fontId="1" type="noConversion"/>
  </si>
  <si>
    <t>ADIJUSTABLE BAND</t>
    <phoneticPr fontId="1" type="noConversion"/>
  </si>
  <si>
    <t>뒤 허리 고무줄 완성</t>
    <phoneticPr fontId="1" type="noConversion"/>
  </si>
  <si>
    <t>앞허리완성</t>
    <phoneticPr fontId="1" type="noConversion"/>
  </si>
  <si>
    <t>FRONT WAIST</t>
    <phoneticPr fontId="1" type="noConversion"/>
  </si>
  <si>
    <t>허리완성사이즈</t>
    <phoneticPr fontId="1" type="noConversion"/>
  </si>
  <si>
    <t>TOTAL WAIST</t>
    <phoneticPr fontId="1" type="noConversion"/>
  </si>
  <si>
    <t>BASED ON ZIPPER FLY OUT LINE ,STRIGHT</t>
    <phoneticPr fontId="1" type="noConversion"/>
  </si>
  <si>
    <t>오비 와끼끝에서 주머니입구 까지의 세로길이</t>
    <phoneticPr fontId="1" type="noConversion"/>
  </si>
  <si>
    <t>앞주머니세로</t>
  </si>
  <si>
    <t xml:space="preserve">FROM SIDE SEAM TO STRIGHT </t>
  </si>
  <si>
    <t xml:space="preserve">FRONT POCKET VERTICAL </t>
    <phoneticPr fontId="1" type="noConversion"/>
  </si>
  <si>
    <t>오비 와끼끝에서 주머니입구 까지의 가로길이</t>
    <phoneticPr fontId="1" type="noConversion"/>
  </si>
  <si>
    <t>앞주머니가로</t>
  </si>
  <si>
    <t xml:space="preserve">FROM EDGE STITCHES </t>
  </si>
  <si>
    <t xml:space="preserve">FRONT POCKET WIDE </t>
    <phoneticPr fontId="1" type="noConversion"/>
  </si>
  <si>
    <t>오비제외 앞뎅고 기준</t>
    <phoneticPr fontId="1" type="noConversion"/>
  </si>
  <si>
    <t>앞목쪽 카라 길이</t>
  </si>
  <si>
    <t>카라포인트길이</t>
  </si>
  <si>
    <t xml:space="preserve">COLLAR WIDTH AT EDGE </t>
  </si>
  <si>
    <t>COLLAR POINT</t>
    <phoneticPr fontId="2" type="noConversion"/>
  </si>
  <si>
    <r>
      <t>목라인(NECK LINE)을 따라 잰 곡선의 둘레길이</t>
    </r>
    <r>
      <rPr>
        <sz val="7.5"/>
        <color indexed="10"/>
        <rFont val="맑은 고딕"/>
        <family val="3"/>
        <charset val="129"/>
      </rPr>
      <t>(샘플사이즈)</t>
    </r>
    <phoneticPr fontId="1" type="noConversion"/>
  </si>
  <si>
    <r>
      <t xml:space="preserve">옆목점에서 앞목중심의 수직 길이 </t>
    </r>
    <r>
      <rPr>
        <sz val="7.5"/>
        <color indexed="10"/>
        <rFont val="맑은 고딕"/>
        <family val="3"/>
        <charset val="129"/>
      </rPr>
      <t>(샘플사이즈)</t>
    </r>
    <phoneticPr fontId="1" type="noConversion"/>
  </si>
  <si>
    <r>
      <t xml:space="preserve">옆목점을 수평으로 잰 길이 </t>
    </r>
    <r>
      <rPr>
        <sz val="7.5"/>
        <color indexed="10"/>
        <rFont val="맑은 고딕"/>
        <family val="3"/>
        <charset val="129"/>
      </rPr>
      <t>(샘플사이즈)</t>
    </r>
    <phoneticPr fontId="1" type="noConversion"/>
  </si>
  <si>
    <t>SINGLE WELT POCKET</t>
    <phoneticPr fontId="1" type="noConversion"/>
  </si>
  <si>
    <t>HOOD STRING</t>
    <phoneticPr fontId="1" type="noConversion"/>
  </si>
  <si>
    <t>후드스트링</t>
    <phoneticPr fontId="1" type="noConversion"/>
  </si>
  <si>
    <t>J STITCH WIDTH</t>
    <phoneticPr fontId="1" type="noConversion"/>
  </si>
  <si>
    <t>뎅고스티치 폭</t>
    <phoneticPr fontId="1" type="noConversion"/>
  </si>
  <si>
    <t>위치 A</t>
    <phoneticPr fontId="1" type="noConversion"/>
  </si>
  <si>
    <t>POINT A</t>
    <phoneticPr fontId="1" type="noConversion"/>
  </si>
  <si>
    <t xml:space="preserve">ROUND ,@ NECK SEWING  LINE </t>
    <phoneticPr fontId="1" type="noConversion"/>
  </si>
  <si>
    <t>WITHOUT NECK BAND</t>
    <phoneticPr fontId="2" type="noConversion"/>
  </si>
  <si>
    <t>목라인(NECK LINE)을 따라 잰 곡선의 둘레길이</t>
    <phoneticPr fontId="1" type="noConversion"/>
  </si>
  <si>
    <t>STYLE NO: GXWTO03-S#H16</t>
    <phoneticPr fontId="1" type="noConversion"/>
  </si>
  <si>
    <t>주머니높이</t>
    <phoneticPr fontId="1" type="noConversion"/>
  </si>
  <si>
    <t>POCKET HEIGHT</t>
    <phoneticPr fontId="2" type="noConversion"/>
  </si>
  <si>
    <t>제일 넓은 쪽 측정</t>
    <phoneticPr fontId="1" type="noConversion"/>
  </si>
  <si>
    <t>주머니너비</t>
    <phoneticPr fontId="1" type="noConversion"/>
  </si>
  <si>
    <t>POCKET WIDTH</t>
    <phoneticPr fontId="2" type="noConversion"/>
  </si>
  <si>
    <t>모자의 가장 돌출된 부위를 수평으로 잰 길이</t>
    <phoneticPr fontId="1" type="noConversion"/>
  </si>
  <si>
    <t>후드폭(모자폭)</t>
  </si>
  <si>
    <t xml:space="preserve">HALF FOLDING ,MAXIMUM DEEP POINT </t>
    <phoneticPr fontId="2" type="noConversion"/>
  </si>
  <si>
    <t xml:space="preserve">HOOD WIDTH </t>
    <phoneticPr fontId="2" type="noConversion"/>
  </si>
  <si>
    <t>모자 앞 중심을 기준으로 양 끝점을 수직으로 잰 길이</t>
    <phoneticPr fontId="1" type="noConversion"/>
  </si>
  <si>
    <t>후드장(모자길이)</t>
  </si>
  <si>
    <t xml:space="preserve">FROM CENTER LENGTH TO EDGE </t>
    <phoneticPr fontId="2" type="noConversion"/>
  </si>
  <si>
    <t>HOOD LENGTH</t>
    <phoneticPr fontId="2" type="noConversion"/>
  </si>
  <si>
    <t xml:space="preserve"> YKK</t>
    <phoneticPr fontId="5" type="noConversion"/>
  </si>
  <si>
    <t>HOOD STRING LENGTH</t>
    <phoneticPr fontId="1" type="noConversion"/>
  </si>
  <si>
    <t>후드스트링길이</t>
    <phoneticPr fontId="1" type="noConversion"/>
  </si>
  <si>
    <t>노출길이=18cm</t>
    <phoneticPr fontId="5" type="noConversion"/>
  </si>
  <si>
    <t>앞옆목에서 수직으로</t>
    <phoneticPr fontId="5" type="noConversion"/>
  </si>
  <si>
    <t>STYLE NO: GXWOU07-S#Y16</t>
    <phoneticPr fontId="1" type="noConversion"/>
  </si>
  <si>
    <t>BOTTOM RIB WIDTH</t>
    <phoneticPr fontId="2" type="noConversion"/>
  </si>
  <si>
    <t>밑단립 폭</t>
    <phoneticPr fontId="1" type="noConversion"/>
  </si>
  <si>
    <t>STYLE NO: GXWTO13-S#R36</t>
    <phoneticPr fontId="1" type="noConversion"/>
  </si>
  <si>
    <t>STYLE NO: GXWOU08-W#G18 (패턴사이즈)</t>
    <phoneticPr fontId="1" type="noConversion"/>
  </si>
  <si>
    <t>BOTTOM E-STRING</t>
    <phoneticPr fontId="2" type="noConversion"/>
  </si>
  <si>
    <t>밑단 엘라스트링 사용길이</t>
    <phoneticPr fontId="7" type="noConversion"/>
  </si>
  <si>
    <t>첫번째 사시선에서 수직</t>
    <phoneticPr fontId="7" type="noConversion"/>
  </si>
  <si>
    <t>FROTN TOP 6G E-BAND</t>
    <phoneticPr fontId="2" type="noConversion"/>
  </si>
  <si>
    <t>앞상단 6골 고무줄</t>
    <phoneticPr fontId="1" type="noConversion"/>
  </si>
  <si>
    <t>FROTN BOTTOM 6G E-BAND</t>
    <phoneticPr fontId="2" type="noConversion"/>
  </si>
  <si>
    <t>앞하단 6골 고무줄</t>
    <phoneticPr fontId="1" type="noConversion"/>
  </si>
  <si>
    <t>BACK TOP 6G E-BAND</t>
    <phoneticPr fontId="2" type="noConversion"/>
  </si>
  <si>
    <t>BACK BOTTOM 6G E-BAND</t>
    <phoneticPr fontId="2" type="noConversion"/>
  </si>
  <si>
    <t>뒤상단 6골 고무줄</t>
    <phoneticPr fontId="1" type="noConversion"/>
  </si>
  <si>
    <t>뒤하단 6골 고무줄</t>
    <phoneticPr fontId="1" type="noConversion"/>
  </si>
  <si>
    <t>STYLE NO: GYSOU02-K#Y03</t>
    <phoneticPr fontId="1" type="noConversion"/>
  </si>
  <si>
    <t>어깨 패치 폭</t>
    <phoneticPr fontId="5" type="noConversion"/>
  </si>
  <si>
    <t>SHOULDER PATCH WIDTH</t>
    <phoneticPr fontId="5" type="noConversion"/>
  </si>
  <si>
    <t>앞단작완성에서 수평으로</t>
    <phoneticPr fontId="5" type="noConversion"/>
  </si>
  <si>
    <t>GRAPHIC POINT C</t>
    <phoneticPr fontId="1" type="noConversion"/>
  </si>
  <si>
    <t>나염위치 C</t>
    <phoneticPr fontId="1" type="noConversion"/>
  </si>
  <si>
    <t>GRAPHIC POINT D</t>
    <phoneticPr fontId="1" type="noConversion"/>
  </si>
  <si>
    <t>나염위치 D</t>
    <phoneticPr fontId="1" type="noConversion"/>
  </si>
  <si>
    <t>STYLE NO: GYSOU04-K#H01</t>
    <phoneticPr fontId="1" type="noConversion"/>
  </si>
  <si>
    <t>제일 넓은쪽 기준</t>
    <phoneticPr fontId="8" type="noConversion"/>
  </si>
  <si>
    <t>앞옆목에서 수직으로</t>
    <phoneticPr fontId="8" type="noConversion"/>
  </si>
  <si>
    <t>STYLE NO: GYSOU03-K#R01</t>
    <phoneticPr fontId="1" type="noConversion"/>
  </si>
  <si>
    <t>STYLE NO: GYSPT02-K#H02</t>
    <phoneticPr fontId="1" type="noConversion"/>
  </si>
  <si>
    <t xml:space="preserve">BOTTOM OPENING E-BAND </t>
    <phoneticPr fontId="5" type="noConversion"/>
  </si>
  <si>
    <t>바지부리 고무줄 완성</t>
    <phoneticPr fontId="5" type="noConversion"/>
  </si>
  <si>
    <t>STYLE NO: GYSTO01-K#A03</t>
    <phoneticPr fontId="1" type="noConversion"/>
  </si>
  <si>
    <t>STYLE NO: GYSPT01-W#A02</t>
    <phoneticPr fontId="1" type="noConversion"/>
  </si>
  <si>
    <t>노출길이=20cm</t>
    <phoneticPr fontId="5" type="noConversion"/>
  </si>
  <si>
    <t>BOTTOM STRING LENGTH</t>
    <phoneticPr fontId="1" type="noConversion"/>
  </si>
  <si>
    <t>밑단스트링길이</t>
    <phoneticPr fontId="1" type="noConversion"/>
  </si>
  <si>
    <t>STYLE NO: GYSOU01-W#A01</t>
    <phoneticPr fontId="1" type="noConversion"/>
  </si>
  <si>
    <t xml:space="preserve">CENTER BACK SLEEVE LENGTH </t>
    <phoneticPr fontId="1" type="noConversion"/>
  </si>
  <si>
    <t>FROM CENTER BACK BODY TO EDGE TO SLEEVE CUFFS</t>
    <phoneticPr fontId="1" type="noConversion"/>
  </si>
  <si>
    <t>화장</t>
    <phoneticPr fontId="2" type="noConversion"/>
  </si>
  <si>
    <t>뒷목중심점에서 소매부리(밑단)까지 잰 길이</t>
    <phoneticPr fontId="1" type="noConversion"/>
  </si>
  <si>
    <t>POCKET LENGTH</t>
    <phoneticPr fontId="2" type="noConversion"/>
  </si>
  <si>
    <t>주머니입구</t>
    <phoneticPr fontId="1" type="noConversion"/>
  </si>
  <si>
    <t>앞목에서 수직으로</t>
    <phoneticPr fontId="8" type="noConversion"/>
  </si>
  <si>
    <t>앞중심에서</t>
    <phoneticPr fontId="11" type="noConversion"/>
  </si>
  <si>
    <t>BOTTOM STRING</t>
    <phoneticPr fontId="1" type="noConversion"/>
  </si>
  <si>
    <t>밑단스트링</t>
    <phoneticPr fontId="1" type="noConversion"/>
  </si>
  <si>
    <t>SLEEVE BAND</t>
    <phoneticPr fontId="2" type="noConversion"/>
  </si>
  <si>
    <t>소매고무줄</t>
    <phoneticPr fontId="11" type="noConversion"/>
  </si>
  <si>
    <t>25mm BAND</t>
    <phoneticPr fontId="11" type="noConversion"/>
  </si>
  <si>
    <t>STYLE NO: GYSOU06-K#R23</t>
    <phoneticPr fontId="1" type="noConversion"/>
  </si>
  <si>
    <t>COLLARS RIB WIDTH</t>
    <phoneticPr fontId="21" type="noConversion"/>
  </si>
  <si>
    <t>카라립 폭</t>
    <phoneticPr fontId="21" type="noConversion"/>
  </si>
  <si>
    <t>FRONT ZIPPER LENGTH</t>
    <phoneticPr fontId="21" type="noConversion"/>
  </si>
  <si>
    <t>앞지퍼길이</t>
    <phoneticPr fontId="21" type="noConversion"/>
  </si>
  <si>
    <t>STYLE NO: GYSPT05-D#R27</t>
    <phoneticPr fontId="1" type="noConversion"/>
  </si>
  <si>
    <t>STYLE NO: GYSOU07-S#H37</t>
    <phoneticPr fontId="1" type="noConversion"/>
  </si>
  <si>
    <t>NECK RIB WIDTH</t>
    <phoneticPr fontId="2" type="noConversion"/>
  </si>
  <si>
    <t>에리립 폭</t>
    <phoneticPr fontId="21" type="noConversion"/>
  </si>
  <si>
    <t>SLEEVE RIB WIDTH</t>
    <phoneticPr fontId="21" type="noConversion"/>
  </si>
  <si>
    <t>소매립 폭</t>
    <phoneticPr fontId="21" type="noConversion"/>
  </si>
  <si>
    <t>뒤목중심에서</t>
    <phoneticPr fontId="21" type="noConversion"/>
  </si>
  <si>
    <t>STYLE NO: GYSTO07-K#R26</t>
    <phoneticPr fontId="1" type="noConversion"/>
  </si>
  <si>
    <t>노출길이= 16cm</t>
    <phoneticPr fontId="21" type="noConversion"/>
  </si>
  <si>
    <t>STYLE NO: GYSTO03-K#H23</t>
    <phoneticPr fontId="1" type="noConversion"/>
  </si>
  <si>
    <t>앞중심에서</t>
    <phoneticPr fontId="8" type="noConversion"/>
  </si>
  <si>
    <t>STYLE NO: GYSTO05-K#R24</t>
    <phoneticPr fontId="1" type="noConversion"/>
  </si>
  <si>
    <t>STYLE NO: GYSTO02-K#H22</t>
    <phoneticPr fontId="1" type="noConversion"/>
  </si>
  <si>
    <r>
      <t>목라인(NECK LINE)을 따라 잰 곡선의 둘레길이</t>
    </r>
    <r>
      <rPr>
        <sz val="7.5"/>
        <color rgb="FFFF0000"/>
        <rFont val="맑은 고딕"/>
        <family val="3"/>
        <charset val="129"/>
        <scheme val="minor"/>
      </rPr>
      <t>(샘플사이즈)</t>
    </r>
    <phoneticPr fontId="1" type="noConversion"/>
  </si>
  <si>
    <r>
      <t>옆목점에서 앞목중심의 수직 길이</t>
    </r>
    <r>
      <rPr>
        <sz val="7.5"/>
        <color rgb="FFFF0000"/>
        <rFont val="맑은 고딕"/>
        <family val="3"/>
        <charset val="129"/>
        <scheme val="minor"/>
      </rPr>
      <t>(샘플사이즈)</t>
    </r>
    <phoneticPr fontId="1" type="noConversion"/>
  </si>
  <si>
    <r>
      <t>옆목점을 수평으로 잰 길이</t>
    </r>
    <r>
      <rPr>
        <sz val="7.5"/>
        <color rgb="FFFF0000"/>
        <rFont val="맑은 고딕"/>
        <family val="3"/>
        <charset val="129"/>
        <scheme val="minor"/>
      </rPr>
      <t>(샘플사이즈)</t>
    </r>
    <phoneticPr fontId="1" type="noConversion"/>
  </si>
  <si>
    <t>STYLE NO: GYSTO06-K#R25</t>
    <phoneticPr fontId="1" type="noConversion"/>
  </si>
  <si>
    <t>BACK LENGTH</t>
    <phoneticPr fontId="2" type="noConversion"/>
  </si>
  <si>
    <t>FRONT LENGTH</t>
    <phoneticPr fontId="2" type="noConversion"/>
  </si>
  <si>
    <t>뒤기장(옆목)</t>
    <phoneticPr fontId="2" type="noConversion"/>
  </si>
  <si>
    <t>앞기장(옆목)</t>
    <phoneticPr fontId="2" type="noConversion"/>
  </si>
  <si>
    <t>STYLE NO: GYSTO04-K#H24</t>
    <phoneticPr fontId="1" type="noConversion"/>
  </si>
  <si>
    <t>FRONT PLACKET LENGTH</t>
    <phoneticPr fontId="21" type="noConversion"/>
  </si>
  <si>
    <t>앞줌심</t>
    <phoneticPr fontId="8" type="noConversion"/>
  </si>
  <si>
    <t>앞단작길이</t>
    <phoneticPr fontId="1" type="noConversion"/>
  </si>
  <si>
    <t>카라 폭</t>
    <phoneticPr fontId="21" type="noConversion"/>
  </si>
  <si>
    <t>COLLARD WIDTH</t>
    <phoneticPr fontId="21" type="noConversion"/>
  </si>
  <si>
    <t>STYLE NO: GYSPT04-W#R26</t>
    <phoneticPr fontId="1" type="noConversion"/>
  </si>
  <si>
    <t>POINT A</t>
  </si>
  <si>
    <t>위치 A</t>
  </si>
  <si>
    <t>POINT B</t>
  </si>
  <si>
    <t>FROM FRONT CENTER TO HORIZONTALLY</t>
  </si>
  <si>
    <t>위치 B</t>
  </si>
  <si>
    <t>앞중심에서 수평으로</t>
  </si>
  <si>
    <t>앞목중심에서 수직으로</t>
    <phoneticPr fontId="1" type="noConversion"/>
  </si>
  <si>
    <t>밴드안들어가는 부분</t>
    <phoneticPr fontId="21" type="noConversion"/>
  </si>
  <si>
    <t>FRONT POCKET LENGTH</t>
    <phoneticPr fontId="1" type="noConversion"/>
  </si>
  <si>
    <t>앞주머니입구</t>
    <phoneticPr fontId="21" type="noConversion"/>
  </si>
  <si>
    <t xml:space="preserve">BACK WELT POCKET </t>
    <phoneticPr fontId="2" type="noConversion"/>
  </si>
  <si>
    <t>뒤구찌길이</t>
    <phoneticPr fontId="1" type="noConversion"/>
  </si>
  <si>
    <t>STYLE NO: GYSTO08-K#Y24</t>
    <phoneticPr fontId="1" type="noConversion"/>
  </si>
  <si>
    <t>주머니입구 와끼</t>
    <phoneticPr fontId="21" type="noConversion"/>
  </si>
  <si>
    <t>STYLE NO: GYSPT03-W#G06</t>
    <phoneticPr fontId="1" type="noConversion"/>
  </si>
  <si>
    <t>STYLE NO: GYSOU05-W#G07</t>
    <phoneticPr fontId="1" type="noConversion"/>
  </si>
  <si>
    <t>WELT POCKET LENGTH</t>
    <phoneticPr fontId="2" type="noConversion"/>
  </si>
  <si>
    <t>FRONT YOKE LENGTH</t>
    <phoneticPr fontId="1" type="noConversion"/>
  </si>
  <si>
    <t>앞요크길이</t>
    <phoneticPr fontId="1" type="noConversion"/>
  </si>
  <si>
    <t>BACK YOKE LENGTH</t>
    <phoneticPr fontId="1" type="noConversion"/>
  </si>
  <si>
    <t>뒤요크길이</t>
    <phoneticPr fontId="1" type="noConversion"/>
  </si>
  <si>
    <t>STYLE NO: GYSPT08-D#H39(완사입)</t>
    <phoneticPr fontId="1" type="noConversion"/>
  </si>
  <si>
    <t>STYLE NO: GYSPT09-D#Y27(완사입)</t>
    <phoneticPr fontId="1" type="noConversion"/>
  </si>
  <si>
    <t>STYLE NO: GYSPT06-D#G16</t>
    <phoneticPr fontId="1" type="noConversion"/>
  </si>
  <si>
    <t>SIDE FALT POCKET WIDTH</t>
    <phoneticPr fontId="2" type="noConversion"/>
  </si>
  <si>
    <t>옆주머니후다폭</t>
    <phoneticPr fontId="1" type="noConversion"/>
  </si>
  <si>
    <t xml:space="preserve">SIDE FALT POCKET VERTICAL </t>
    <phoneticPr fontId="2" type="noConversion"/>
  </si>
  <si>
    <t>옆주머니후다높이</t>
    <phoneticPr fontId="1" type="noConversion"/>
  </si>
  <si>
    <t>SIDE POCKET WIDTH</t>
    <phoneticPr fontId="2" type="noConversion"/>
  </si>
  <si>
    <t>옆주머니폭</t>
    <phoneticPr fontId="1" type="noConversion"/>
  </si>
  <si>
    <t xml:space="preserve">SIDE POCKET VERTICAL </t>
    <phoneticPr fontId="2" type="noConversion"/>
  </si>
  <si>
    <t>옆주머니높이</t>
    <phoneticPr fontId="1" type="noConversion"/>
  </si>
  <si>
    <t>WRAP SKIRT LENGTH</t>
    <phoneticPr fontId="2" type="noConversion"/>
  </si>
  <si>
    <t>랩치마 기장</t>
    <phoneticPr fontId="1" type="noConversion"/>
  </si>
  <si>
    <t>오비제외, 중심쪽</t>
    <phoneticPr fontId="21" type="noConversion"/>
  </si>
  <si>
    <t>STYLE NO: GYSTO12-S#H38(니트)</t>
    <phoneticPr fontId="1" type="noConversion"/>
  </si>
  <si>
    <t>SHOULDER STRAP LENGTH</t>
    <phoneticPr fontId="2" type="noConversion"/>
  </si>
  <si>
    <t>어깨끈길이</t>
    <phoneticPr fontId="21" type="noConversion"/>
  </si>
  <si>
    <t>UPPER CHEST WIDTH</t>
    <phoneticPr fontId="2" type="noConversion"/>
  </si>
  <si>
    <t>바데 폭</t>
    <phoneticPr fontId="2" type="noConversion"/>
  </si>
  <si>
    <t>립 포함</t>
    <phoneticPr fontId="21" type="noConversion"/>
  </si>
  <si>
    <t>앞기장(앞중심)</t>
    <phoneticPr fontId="2" type="noConversion"/>
  </si>
  <si>
    <t>BOTTOM RIB WIDTH</t>
    <phoneticPr fontId="21" type="noConversion"/>
  </si>
  <si>
    <t>밑단립 폭</t>
    <phoneticPr fontId="21" type="noConversion"/>
  </si>
  <si>
    <t>뒤기장(뒤중심)</t>
    <phoneticPr fontId="2" type="noConversion"/>
  </si>
  <si>
    <t>STYLE NO: GYSTO11-K#Y25</t>
    <phoneticPr fontId="1" type="noConversion"/>
  </si>
  <si>
    <t>STYLE NO: GYSPT07-K#Y26</t>
    <phoneticPr fontId="1" type="noConversion"/>
  </si>
  <si>
    <t>STYLE NO: GYSTO09-K#G21</t>
    <phoneticPr fontId="1" type="noConversion"/>
  </si>
  <si>
    <t>XS</t>
    <phoneticPr fontId="1" type="noConversion"/>
  </si>
  <si>
    <t>2XS</t>
    <phoneticPr fontId="1" type="noConversion"/>
  </si>
  <si>
    <t>STYLE NO: GYSTO14-K#G24</t>
    <phoneticPr fontId="1" type="noConversion"/>
  </si>
  <si>
    <t xml:space="preserve">옆목중심에서 수직으로 </t>
    <phoneticPr fontId="1" type="noConversion"/>
  </si>
  <si>
    <t>뒤트임너비</t>
    <phoneticPr fontId="1" type="noConversion"/>
  </si>
  <si>
    <t>BACK SLIT WIDTH</t>
    <phoneticPr fontId="1" type="noConversion"/>
  </si>
  <si>
    <t>뒤중심에서 수평으로 잰 양끝 길이</t>
    <phoneticPr fontId="1" type="noConversion"/>
  </si>
  <si>
    <t>POINT B</t>
    <phoneticPr fontId="1" type="noConversion"/>
  </si>
  <si>
    <t>위치 B</t>
    <phoneticPr fontId="1" type="noConversion"/>
  </si>
  <si>
    <t xml:space="preserve">앞중심에서 수평으로 </t>
    <phoneticPr fontId="1" type="noConversion"/>
  </si>
  <si>
    <t>STYLE NO: GYSTO10-K#A25</t>
    <phoneticPr fontId="1" type="noConversion"/>
  </si>
  <si>
    <t>OUTSIDE TOTAL LENGTH</t>
  </si>
  <si>
    <t>앞중심에서 밑단까지</t>
  </si>
  <si>
    <t>SHOULDER STRAP</t>
  </si>
  <si>
    <t>어깨끈길이</t>
  </si>
  <si>
    <t>끈에서 끈 직선길이</t>
  </si>
  <si>
    <t>겉앞-총장</t>
    <phoneticPr fontId="21" type="noConversion"/>
  </si>
  <si>
    <t>겉뒤-총장</t>
    <phoneticPr fontId="21" type="noConversion"/>
  </si>
  <si>
    <t>뒤중심에서 밑단까지</t>
    <phoneticPr fontId="21" type="noConversion"/>
  </si>
  <si>
    <t>OUTSIDE TOTAL LENGTH</t>
    <phoneticPr fontId="21" type="noConversion"/>
  </si>
  <si>
    <t>FRONT UPPER CHEST</t>
    <phoneticPr fontId="21" type="noConversion"/>
  </si>
  <si>
    <t>앞바대 폭</t>
    <phoneticPr fontId="21" type="noConversion"/>
  </si>
  <si>
    <t>뒤바대 폭</t>
    <phoneticPr fontId="21" type="noConversion"/>
  </si>
  <si>
    <t>BACK UPPER CHEST</t>
    <phoneticPr fontId="21" type="noConversion"/>
  </si>
  <si>
    <t>끈에서 끈 직선길이</t>
    <phoneticPr fontId="21" type="noConversion"/>
  </si>
  <si>
    <t>STYLE NO: GYSTO13-K#Y35</t>
    <phoneticPr fontId="1" type="noConversion"/>
  </si>
  <si>
    <t xml:space="preserve"> </t>
    <phoneticPr fontId="2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</si>
</sst>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</font>
    <font>
      <sz val="8"/>
      <name val="돋움"/>
      <family val="3"/>
      <charset val="129"/>
    </font>
    <font>
      <sz val="11"/>
      <name val="돋움"/>
      <family val="3"/>
      <charset val="129"/>
    </font>
    <font>
      <sz val="7.5"/>
      <color indexed="10"/>
      <name val="맑은 고딕"/>
      <family val="3"/>
      <charset val="129"/>
    </font>
    <font>
      <sz val="8"/>
      <name val="맑은 고딕"/>
      <family val="3"/>
      <charset val="129"/>
    </font>
    <font>
      <sz val="8"/>
      <name val="맑은 고딕"/>
      <family val="3"/>
      <charset val="129"/>
    </font>
    <font>
      <sz val="8"/>
      <name val="맑은 고딕"/>
      <family val="3"/>
      <charset val="129"/>
    </font>
    <font>
      <sz val="8"/>
      <name val="맑은 고딕"/>
      <family val="3"/>
      <charset val="129"/>
    </font>
    <font>
      <sz val="8"/>
      <name val="맑은 고딕"/>
      <family val="3"/>
      <charset val="129"/>
    </font>
    <font>
      <sz val="8"/>
      <name val="맑은 고딕"/>
      <family val="3"/>
      <charset val="129"/>
    </font>
    <font>
      <sz val="8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7.5"/>
      <color theme="1"/>
      <name val="맑은 고딕"/>
      <family val="3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7.5"/>
      <name val="맑은 고딕"/>
      <family val="3"/>
      <charset val="129"/>
      <scheme val="minor"/>
    </font>
    <font>
      <sz val="7.5"/>
      <color rgb="FFFF0000"/>
      <name val="맑은 고딕"/>
      <family val="3"/>
      <charset val="129"/>
      <scheme val="minor"/>
    </font>
    <font>
      <sz val="7.5"/>
      <color theme="1"/>
      <name val="맑은 고딕"/>
      <family val="3"/>
      <charset val="129"/>
      <scheme val="major"/>
    </font>
    <font>
      <sz val="7"/>
      <name val="맑은 고딕"/>
      <family val="3"/>
      <charset val="129"/>
      <scheme val="major"/>
    </font>
    <font>
      <sz val="7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7.5"/>
      <color theme="0" tint="-4.9989318521683403E-2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 style="double">
        <color indexed="64"/>
      </top>
      <bottom/>
      <diagonal/>
    </border>
  </borders>
  <cellStyleXfs count="3">
    <xf numFmtId="0" fontId="0" fillId="0" borderId="0">
      <alignment vertical="center"/>
    </xf>
    <xf numFmtId="0" fontId="3" fillId="0" borderId="0"/>
    <xf numFmtId="0" fontId="12" fillId="0" borderId="0">
      <alignment vertical="center"/>
    </xf>
  </cellStyleXfs>
  <cellXfs count="125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13" fillId="0" borderId="0" xfId="0" applyFont="1">
      <alignment vertical="center"/>
    </xf>
    <xf numFmtId="0" fontId="14" fillId="0" borderId="1" xfId="0" applyFont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3" borderId="1" xfId="0" applyFont="1" applyFill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13" fillId="0" borderId="30" xfId="0" applyFont="1" applyBorder="1" applyAlignment="1">
      <alignment horizontal="center" vertical="center"/>
    </xf>
    <xf numFmtId="0" fontId="16" fillId="0" borderId="19" xfId="0" applyFont="1" applyBorder="1" applyAlignment="1">
      <alignment horizontal="center" vertical="center"/>
    </xf>
    <xf numFmtId="0" fontId="16" fillId="0" borderId="20" xfId="0" applyFont="1" applyBorder="1" applyAlignment="1">
      <alignment horizontal="center" vertical="center"/>
    </xf>
    <xf numFmtId="0" fontId="16" fillId="0" borderId="19" xfId="0" applyFont="1" applyBorder="1" applyAlignment="1">
      <alignment horizontal="left" vertical="center" wrapText="1"/>
    </xf>
    <xf numFmtId="0" fontId="16" fillId="0" borderId="21" xfId="0" applyFont="1" applyBorder="1" applyAlignment="1">
      <alignment horizontal="left" vertical="center" wrapText="1"/>
    </xf>
    <xf numFmtId="0" fontId="16" fillId="0" borderId="20" xfId="0" applyFont="1" applyBorder="1" applyAlignment="1">
      <alignment horizontal="left" vertical="center" wrapText="1"/>
    </xf>
    <xf numFmtId="0" fontId="13" fillId="2" borderId="8" xfId="0" applyFont="1" applyFill="1" applyBorder="1" applyAlignment="1">
      <alignment horizontal="center" vertical="center"/>
    </xf>
    <xf numFmtId="0" fontId="13" fillId="2" borderId="23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3" fillId="0" borderId="22" xfId="0" applyFont="1" applyBorder="1" applyAlignment="1">
      <alignment horizontal="center" vertical="center"/>
    </xf>
    <xf numFmtId="0" fontId="13" fillId="0" borderId="24" xfId="0" applyFont="1" applyBorder="1" applyAlignment="1">
      <alignment horizontal="center" vertical="center"/>
    </xf>
    <xf numFmtId="0" fontId="13" fillId="0" borderId="23" xfId="0" applyFont="1" applyBorder="1" applyAlignment="1">
      <alignment horizontal="center" vertical="center"/>
    </xf>
    <xf numFmtId="0" fontId="16" fillId="0" borderId="22" xfId="0" applyFont="1" applyBorder="1" applyAlignment="1">
      <alignment horizontal="center" vertical="center"/>
    </xf>
    <xf numFmtId="0" fontId="16" fillId="0" borderId="19" xfId="0" applyFont="1" applyBorder="1" applyAlignment="1">
      <alignment horizontal="left" vertical="center"/>
    </xf>
    <xf numFmtId="0" fontId="16" fillId="0" borderId="21" xfId="0" applyFont="1" applyBorder="1" applyAlignment="1">
      <alignment horizontal="left" vertical="center"/>
    </xf>
    <xf numFmtId="0" fontId="16" fillId="0" borderId="20" xfId="0" applyFont="1" applyBorder="1" applyAlignment="1">
      <alignment horizontal="left" vertical="center"/>
    </xf>
    <xf numFmtId="0" fontId="13" fillId="0" borderId="10" xfId="0" applyFont="1" applyBorder="1" applyAlignment="1">
      <alignment horizontal="center" vertical="center"/>
    </xf>
    <xf numFmtId="0" fontId="16" fillId="0" borderId="9" xfId="0" applyFont="1" applyBorder="1" applyAlignment="1">
      <alignment horizontal="center" vertical="center"/>
    </xf>
    <xf numFmtId="0" fontId="16" fillId="0" borderId="3" xfId="0" applyFont="1" applyBorder="1" applyAlignment="1">
      <alignment horizontal="left" vertical="center"/>
    </xf>
    <xf numFmtId="0" fontId="16" fillId="0" borderId="4" xfId="0" applyFont="1" applyBorder="1" applyAlignment="1">
      <alignment horizontal="left" vertical="center"/>
    </xf>
    <xf numFmtId="0" fontId="16" fillId="0" borderId="11" xfId="0" applyFont="1" applyBorder="1" applyAlignment="1">
      <alignment horizontal="left" vertical="center"/>
    </xf>
    <xf numFmtId="0" fontId="13" fillId="0" borderId="25" xfId="0" applyFont="1" applyBorder="1" applyAlignment="1">
      <alignment horizontal="center" vertical="center"/>
    </xf>
    <xf numFmtId="0" fontId="13" fillId="0" borderId="26" xfId="0" applyFont="1" applyBorder="1" applyAlignment="1">
      <alignment horizontal="center" vertical="center"/>
    </xf>
    <xf numFmtId="0" fontId="16" fillId="0" borderId="27" xfId="0" applyFont="1" applyBorder="1" applyAlignment="1">
      <alignment horizontal="center" vertical="center"/>
    </xf>
    <xf numFmtId="0" fontId="16" fillId="0" borderId="28" xfId="0" applyFont="1" applyBorder="1" applyAlignment="1">
      <alignment horizontal="center" vertical="center"/>
    </xf>
    <xf numFmtId="0" fontId="16" fillId="0" borderId="27" xfId="0" applyFont="1" applyBorder="1" applyAlignment="1">
      <alignment horizontal="left" vertical="center"/>
    </xf>
    <xf numFmtId="0" fontId="16" fillId="0" borderId="29" xfId="0" applyFont="1" applyBorder="1" applyAlignment="1">
      <alignment horizontal="left" vertical="center"/>
    </xf>
    <xf numFmtId="0" fontId="16" fillId="0" borderId="28" xfId="0" applyFont="1" applyBorder="1" applyAlignment="1">
      <alignment horizontal="left" vertical="center"/>
    </xf>
    <xf numFmtId="0" fontId="16" fillId="0" borderId="22" xfId="0" applyFont="1" applyBorder="1" applyAlignment="1">
      <alignment horizontal="left" vertical="center"/>
    </xf>
    <xf numFmtId="0" fontId="13" fillId="2" borderId="22" xfId="0" applyFont="1" applyFill="1" applyBorder="1" applyAlignment="1">
      <alignment horizontal="center" vertical="center"/>
    </xf>
    <xf numFmtId="0" fontId="13" fillId="2" borderId="9" xfId="0" applyFont="1" applyFill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15" fillId="0" borderId="12" xfId="0" applyFont="1" applyBorder="1" applyAlignment="1">
      <alignment horizontal="left" vertical="center"/>
    </xf>
    <xf numFmtId="0" fontId="15" fillId="0" borderId="13" xfId="0" applyFont="1" applyBorder="1" applyAlignment="1">
      <alignment horizontal="left" vertical="center"/>
    </xf>
    <xf numFmtId="0" fontId="15" fillId="0" borderId="14" xfId="0" applyFont="1" applyBorder="1" applyAlignment="1">
      <alignment horizontal="left" vertical="center"/>
    </xf>
    <xf numFmtId="0" fontId="15" fillId="0" borderId="1" xfId="0" applyFont="1" applyBorder="1" applyAlignment="1">
      <alignment horizontal="center" vertical="center"/>
    </xf>
    <xf numFmtId="0" fontId="13" fillId="0" borderId="15" xfId="0" applyFont="1" applyBorder="1" applyAlignment="1">
      <alignment horizontal="center" vertical="center"/>
    </xf>
    <xf numFmtId="0" fontId="16" fillId="0" borderId="5" xfId="0" applyFont="1" applyBorder="1" applyAlignment="1">
      <alignment horizontal="center" vertical="center"/>
    </xf>
    <xf numFmtId="0" fontId="13" fillId="0" borderId="17" xfId="0" applyFont="1" applyBorder="1" applyAlignment="1">
      <alignment horizontal="center" vertical="center"/>
    </xf>
    <xf numFmtId="0" fontId="13" fillId="0" borderId="18" xfId="0" applyFont="1" applyBorder="1" applyAlignment="1">
      <alignment horizontal="center" vertical="center"/>
    </xf>
    <xf numFmtId="0" fontId="16" fillId="0" borderId="5" xfId="0" applyFont="1" applyBorder="1" applyAlignment="1">
      <alignment horizontal="left" vertical="center"/>
    </xf>
    <xf numFmtId="0" fontId="16" fillId="0" borderId="6" xfId="0" applyFont="1" applyBorder="1" applyAlignment="1">
      <alignment horizontal="left" vertical="center"/>
    </xf>
    <xf numFmtId="0" fontId="13" fillId="2" borderId="7" xfId="0" applyFont="1" applyFill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6" fillId="0" borderId="11" xfId="0" applyFont="1" applyBorder="1" applyAlignment="1">
      <alignment horizontal="center" vertical="center"/>
    </xf>
    <xf numFmtId="0" fontId="20" fillId="0" borderId="33" xfId="0" applyFont="1" applyBorder="1" applyAlignment="1">
      <alignment horizontal="center" vertical="center"/>
    </xf>
    <xf numFmtId="0" fontId="20" fillId="0" borderId="34" xfId="0" applyFont="1" applyBorder="1" applyAlignment="1">
      <alignment horizontal="center" vertical="center"/>
    </xf>
    <xf numFmtId="0" fontId="16" fillId="0" borderId="33" xfId="0" applyFont="1" applyBorder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6" fillId="0" borderId="34" xfId="0" applyFont="1" applyBorder="1" applyAlignment="1">
      <alignment horizontal="left" vertical="center"/>
    </xf>
    <xf numFmtId="0" fontId="13" fillId="0" borderId="44" xfId="0" applyFont="1" applyBorder="1" applyAlignment="1">
      <alignment horizontal="center" vertical="center"/>
    </xf>
    <xf numFmtId="0" fontId="16" fillId="0" borderId="33" xfId="0" applyFont="1" applyBorder="1" applyAlignment="1">
      <alignment horizontal="center" vertical="center"/>
    </xf>
    <xf numFmtId="0" fontId="16" fillId="0" borderId="34" xfId="0" applyFont="1" applyBorder="1" applyAlignment="1">
      <alignment horizontal="center" vertical="center"/>
    </xf>
    <xf numFmtId="0" fontId="16" fillId="0" borderId="33" xfId="0" applyFont="1" applyBorder="1" applyAlignment="1">
      <alignment horizontal="left" vertical="center" wrapText="1"/>
    </xf>
    <xf numFmtId="0" fontId="16" fillId="0" borderId="0" xfId="0" applyFont="1" applyAlignment="1">
      <alignment horizontal="left" vertical="center" wrapText="1"/>
    </xf>
    <xf numFmtId="0" fontId="16" fillId="0" borderId="34" xfId="0" applyFont="1" applyBorder="1" applyAlignment="1">
      <alignment horizontal="left" vertical="center" wrapText="1"/>
    </xf>
    <xf numFmtId="0" fontId="13" fillId="3" borderId="9" xfId="0" applyFont="1" applyFill="1" applyBorder="1" applyAlignment="1">
      <alignment horizontal="center" vertical="center"/>
    </xf>
    <xf numFmtId="0" fontId="13" fillId="3" borderId="23" xfId="0" applyFont="1" applyFill="1" applyBorder="1" applyAlignment="1">
      <alignment horizontal="center" vertical="center"/>
    </xf>
    <xf numFmtId="0" fontId="13" fillId="0" borderId="31" xfId="0" applyFont="1" applyBorder="1" applyAlignment="1">
      <alignment horizontal="center" vertical="center"/>
    </xf>
    <xf numFmtId="0" fontId="13" fillId="0" borderId="32" xfId="0" applyFont="1" applyBorder="1" applyAlignment="1">
      <alignment horizontal="center" vertical="center"/>
    </xf>
    <xf numFmtId="0" fontId="16" fillId="0" borderId="31" xfId="0" applyFont="1" applyBorder="1" applyAlignment="1">
      <alignment horizontal="left" vertical="center"/>
    </xf>
    <xf numFmtId="0" fontId="22" fillId="0" borderId="22" xfId="0" applyFont="1" applyBorder="1" applyAlignment="1">
      <alignment horizontal="center" vertical="center"/>
    </xf>
    <xf numFmtId="0" fontId="22" fillId="0" borderId="9" xfId="0" applyFont="1" applyBorder="1" applyAlignment="1">
      <alignment horizontal="center" vertical="center"/>
    </xf>
    <xf numFmtId="0" fontId="22" fillId="0" borderId="25" xfId="0" applyFont="1" applyBorder="1" applyAlignment="1">
      <alignment horizontal="center" vertical="center"/>
    </xf>
    <xf numFmtId="0" fontId="22" fillId="0" borderId="18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0" fontId="16" fillId="0" borderId="21" xfId="0" applyFont="1" applyBorder="1" applyAlignment="1">
      <alignment horizontal="center" vertical="center"/>
    </xf>
    <xf numFmtId="0" fontId="13" fillId="3" borderId="8" xfId="0" applyFont="1" applyFill="1" applyBorder="1" applyAlignment="1">
      <alignment horizontal="center" vertical="center"/>
    </xf>
    <xf numFmtId="0" fontId="16" fillId="0" borderId="31" xfId="0" applyFont="1" applyBorder="1" applyAlignment="1">
      <alignment horizontal="center" vertical="center"/>
    </xf>
    <xf numFmtId="0" fontId="13" fillId="0" borderId="42" xfId="0" applyFont="1" applyBorder="1" applyAlignment="1">
      <alignment horizontal="center" vertical="center"/>
    </xf>
    <xf numFmtId="0" fontId="13" fillId="3" borderId="5" xfId="0" applyFont="1" applyFill="1" applyBorder="1" applyAlignment="1">
      <alignment horizontal="center" vertical="center"/>
    </xf>
    <xf numFmtId="0" fontId="13" fillId="3" borderId="22" xfId="0" applyFont="1" applyFill="1" applyBorder="1" applyAlignment="1">
      <alignment horizontal="center" vertical="center"/>
    </xf>
    <xf numFmtId="0" fontId="13" fillId="3" borderId="24" xfId="0" applyFont="1" applyFill="1" applyBorder="1" applyAlignment="1">
      <alignment horizontal="center" vertical="center"/>
    </xf>
    <xf numFmtId="0" fontId="13" fillId="0" borderId="45" xfId="0" applyFont="1" applyBorder="1" applyAlignment="1">
      <alignment horizontal="center" vertical="center"/>
    </xf>
    <xf numFmtId="0" fontId="16" fillId="0" borderId="46" xfId="0" applyFont="1" applyBorder="1" applyAlignment="1">
      <alignment horizontal="center" vertical="center"/>
    </xf>
    <xf numFmtId="0" fontId="16" fillId="0" borderId="47" xfId="0" applyFont="1" applyBorder="1" applyAlignment="1">
      <alignment horizontal="center" vertical="center"/>
    </xf>
    <xf numFmtId="0" fontId="16" fillId="0" borderId="46" xfId="0" applyFont="1" applyBorder="1" applyAlignment="1">
      <alignment horizontal="left" vertical="center" wrapText="1"/>
    </xf>
    <xf numFmtId="0" fontId="16" fillId="0" borderId="48" xfId="0" applyFont="1" applyBorder="1" applyAlignment="1">
      <alignment horizontal="left" vertical="center" wrapText="1"/>
    </xf>
    <xf numFmtId="0" fontId="16" fillId="0" borderId="47" xfId="0" applyFont="1" applyBorder="1" applyAlignment="1">
      <alignment horizontal="left" vertical="center" wrapText="1"/>
    </xf>
    <xf numFmtId="0" fontId="13" fillId="2" borderId="49" xfId="0" applyFont="1" applyFill="1" applyBorder="1" applyAlignment="1">
      <alignment horizontal="center" vertical="center"/>
    </xf>
    <xf numFmtId="0" fontId="13" fillId="0" borderId="49" xfId="0" applyFont="1" applyBorder="1" applyAlignment="1">
      <alignment horizontal="center" vertical="center"/>
    </xf>
    <xf numFmtId="0" fontId="13" fillId="0" borderId="50" xfId="0" applyFont="1" applyBorder="1" applyAlignment="1">
      <alignment horizontal="center" vertical="center"/>
    </xf>
    <xf numFmtId="0" fontId="13" fillId="0" borderId="51" xfId="0" applyFont="1" applyBorder="1" applyAlignment="1">
      <alignment horizontal="center" vertical="center"/>
    </xf>
    <xf numFmtId="0" fontId="13" fillId="0" borderId="43" xfId="0" applyFont="1" applyBorder="1" applyAlignment="1">
      <alignment horizontal="center" vertical="center"/>
    </xf>
    <xf numFmtId="0" fontId="13" fillId="2" borderId="24" xfId="0" applyFont="1" applyFill="1" applyBorder="1" applyAlignment="1">
      <alignment horizontal="center" vertical="center"/>
    </xf>
    <xf numFmtId="0" fontId="16" fillId="0" borderId="24" xfId="0" applyFont="1" applyBorder="1" applyAlignment="1">
      <alignment horizontal="center" vertical="center"/>
    </xf>
    <xf numFmtId="0" fontId="13" fillId="0" borderId="39" xfId="0" applyFont="1" applyBorder="1" applyAlignment="1">
      <alignment horizontal="center" vertical="center"/>
    </xf>
    <xf numFmtId="0" fontId="13" fillId="0" borderId="38" xfId="0" applyFont="1" applyBorder="1" applyAlignment="1">
      <alignment horizontal="center" vertical="center"/>
    </xf>
    <xf numFmtId="0" fontId="16" fillId="0" borderId="6" xfId="0" applyFont="1" applyBorder="1" applyAlignment="1">
      <alignment horizontal="center" vertical="center"/>
    </xf>
    <xf numFmtId="0" fontId="16" fillId="0" borderId="40" xfId="0" applyFont="1" applyBorder="1" applyAlignment="1">
      <alignment horizontal="center" vertical="center"/>
    </xf>
    <xf numFmtId="0" fontId="16" fillId="0" borderId="2" xfId="0" applyFont="1" applyBorder="1" applyAlignment="1">
      <alignment horizontal="left" vertical="center"/>
    </xf>
    <xf numFmtId="0" fontId="16" fillId="0" borderId="40" xfId="0" applyFont="1" applyBorder="1" applyAlignment="1">
      <alignment horizontal="left" vertical="center"/>
    </xf>
    <xf numFmtId="0" fontId="13" fillId="2" borderId="5" xfId="0" applyFont="1" applyFill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0" fontId="13" fillId="0" borderId="3" xfId="0" applyFont="1" applyBorder="1" applyAlignment="1">
      <alignment horizontal="left" vertical="center"/>
    </xf>
    <xf numFmtId="0" fontId="13" fillId="0" borderId="4" xfId="0" applyFont="1" applyBorder="1" applyAlignment="1">
      <alignment horizontal="left" vertical="center"/>
    </xf>
    <xf numFmtId="0" fontId="13" fillId="0" borderId="11" xfId="0" applyFont="1" applyBorder="1" applyAlignment="1">
      <alignment horizontal="left" vertical="center"/>
    </xf>
    <xf numFmtId="0" fontId="13" fillId="0" borderId="35" xfId="0" applyFont="1" applyBorder="1" applyAlignment="1">
      <alignment horizontal="center" vertical="center"/>
    </xf>
    <xf numFmtId="0" fontId="13" fillId="2" borderId="31" xfId="0" applyFont="1" applyFill="1" applyBorder="1" applyAlignment="1">
      <alignment horizontal="center" vertical="center"/>
    </xf>
    <xf numFmtId="0" fontId="19" fillId="0" borderId="19" xfId="0" applyFont="1" applyBorder="1" applyAlignment="1">
      <alignment horizontal="left" vertical="center"/>
    </xf>
    <xf numFmtId="0" fontId="19" fillId="0" borderId="21" xfId="0" applyFont="1" applyBorder="1" applyAlignment="1">
      <alignment horizontal="left" vertical="center"/>
    </xf>
    <xf numFmtId="0" fontId="19" fillId="0" borderId="20" xfId="0" applyFont="1" applyBorder="1" applyAlignment="1">
      <alignment horizontal="left" vertical="center"/>
    </xf>
    <xf numFmtId="0" fontId="18" fillId="0" borderId="3" xfId="0" applyFont="1" applyBorder="1" applyAlignment="1">
      <alignment horizontal="left" vertical="center"/>
    </xf>
    <xf numFmtId="0" fontId="18" fillId="0" borderId="4" xfId="0" applyFont="1" applyBorder="1" applyAlignment="1">
      <alignment horizontal="left" vertical="center"/>
    </xf>
    <xf numFmtId="0" fontId="18" fillId="0" borderId="11" xfId="0" applyFont="1" applyBorder="1" applyAlignment="1">
      <alignment horizontal="left" vertical="center"/>
    </xf>
    <xf numFmtId="0" fontId="16" fillId="0" borderId="25" xfId="0" applyFont="1" applyBorder="1" applyAlignment="1">
      <alignment horizontal="center" vertical="center"/>
    </xf>
    <xf numFmtId="0" fontId="16" fillId="0" borderId="18" xfId="0" applyFont="1" applyBorder="1" applyAlignment="1">
      <alignment horizontal="center" vertical="center"/>
    </xf>
    <xf numFmtId="0" fontId="17" fillId="0" borderId="3" xfId="0" applyFont="1" applyBorder="1" applyAlignment="1">
      <alignment horizontal="left" vertical="center"/>
    </xf>
    <xf numFmtId="0" fontId="17" fillId="0" borderId="4" xfId="0" applyFont="1" applyBorder="1" applyAlignment="1">
      <alignment horizontal="left" vertical="center"/>
    </xf>
    <xf numFmtId="0" fontId="17" fillId="0" borderId="11" xfId="0" applyFont="1" applyBorder="1" applyAlignment="1">
      <alignment horizontal="left" vertical="center"/>
    </xf>
    <xf numFmtId="0" fontId="13" fillId="0" borderId="36" xfId="0" applyFont="1" applyBorder="1" applyAlignment="1">
      <alignment horizontal="center" vertical="center"/>
    </xf>
    <xf numFmtId="0" fontId="13" fillId="0" borderId="37" xfId="0" applyFont="1" applyBorder="1" applyAlignment="1">
      <alignment horizontal="center" vertical="center"/>
    </xf>
    <xf numFmtId="0" fontId="13" fillId="0" borderId="41" xfId="0" applyFont="1" applyBorder="1" applyAlignment="1">
      <alignment horizontal="center" vertical="center"/>
    </xf>
    <xf numFmtId="0" fontId="13" fillId="3" borderId="7" xfId="0" applyFont="1" applyFill="1" applyBorder="1" applyAlignment="1">
      <alignment horizontal="center" vertical="center"/>
    </xf>
  </cellXfs>
  <cellStyles count="3">
    <cellStyle name="표준" xfId="0" builtinId="0"/>
    <cellStyle name="표준 2" xfId="1" xr:uid="{CD8A8543-CAE2-4172-95C6-682EBB052837}"/>
    <cellStyle name="표준 2 2" xfId="2" xr:uid="{4513A2C9-5C13-40EA-B412-56D12003366C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B8B60-1BFE-4551-9226-9A9C5986F3E5}">
  <sheetPr codeName="Sheet108">
    <tabColor theme="9"/>
  </sheetPr>
  <dimension ref="A1:M48"/>
  <sheetViews>
    <sheetView zoomScale="110" zoomScaleNormal="110" zoomScalePageLayoutView="110" workbookViewId="0">
      <selection activeCell="H5" sqref="H5:H6"/>
    </sheetView>
  </sheetViews>
  <sheetFormatPr defaultColWidth="8.75" defaultRowHeight="16.5" x14ac:dyDescent="0.3"/>
  <cols>
    <col min="1" max="1" width="3.25" bestFit="1" customWidth="1"/>
    <col min="2" max="3" width="8.75" customWidth="1"/>
    <col min="4" max="7" width="8.125" customWidth="1"/>
    <col min="8" max="13" width="5.5" customWidth="1"/>
  </cols>
  <sheetData>
    <row r="1" spans="1:13" ht="16.5" customHeight="1" thickBot="1" x14ac:dyDescent="0.35">
      <c r="A1" s="40" t="s">
        <v>201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2"/>
    </row>
    <row r="2" spans="1:13" ht="16.5" customHeight="1" thickBot="1" x14ac:dyDescent="0.35">
      <c r="A2" s="3" t="s">
        <v>30</v>
      </c>
      <c r="B2" s="43" t="s">
        <v>31</v>
      </c>
      <c r="C2" s="43"/>
      <c r="D2" s="43" t="s">
        <v>32</v>
      </c>
      <c r="E2" s="43"/>
      <c r="F2" s="43"/>
      <c r="G2" s="43"/>
      <c r="H2" s="4" t="s">
        <v>33</v>
      </c>
      <c r="I2" s="5" t="s">
        <v>34</v>
      </c>
      <c r="J2" s="5" t="s">
        <v>35</v>
      </c>
      <c r="K2" s="5"/>
      <c r="L2" s="5"/>
      <c r="M2" s="5"/>
    </row>
    <row r="3" spans="1:13" s="2" customFormat="1" ht="14.1" customHeight="1" x14ac:dyDescent="0.3">
      <c r="A3" s="44">
        <v>1</v>
      </c>
      <c r="B3" s="45" t="s">
        <v>64</v>
      </c>
      <c r="C3" s="45"/>
      <c r="D3" s="48" t="s">
        <v>63</v>
      </c>
      <c r="E3" s="48"/>
      <c r="F3" s="48"/>
      <c r="G3" s="49"/>
      <c r="H3" s="50">
        <v>57.5</v>
      </c>
      <c r="I3" s="51">
        <f>SUM(H3)+3</f>
        <v>60.5</v>
      </c>
      <c r="J3" s="51">
        <f>SUM(I3)+3</f>
        <v>63.5</v>
      </c>
      <c r="K3" s="52"/>
      <c r="L3" s="52"/>
      <c r="M3" s="46"/>
    </row>
    <row r="4" spans="1:13" s="2" customFormat="1" ht="14.1" customHeight="1" x14ac:dyDescent="0.3">
      <c r="A4" s="7"/>
      <c r="B4" s="25" t="s">
        <v>62</v>
      </c>
      <c r="C4" s="25"/>
      <c r="D4" s="26" t="s">
        <v>61</v>
      </c>
      <c r="E4" s="27"/>
      <c r="F4" s="27"/>
      <c r="G4" s="27"/>
      <c r="H4" s="14"/>
      <c r="I4" s="16"/>
      <c r="J4" s="16"/>
      <c r="K4" s="39"/>
      <c r="L4" s="39"/>
      <c r="M4" s="47"/>
    </row>
    <row r="5" spans="1:13" s="2" customFormat="1" ht="14.1" customHeight="1" x14ac:dyDescent="0.3">
      <c r="A5" s="7">
        <v>2</v>
      </c>
      <c r="B5" s="9" t="s">
        <v>21</v>
      </c>
      <c r="C5" s="10"/>
      <c r="D5" s="21" t="s">
        <v>22</v>
      </c>
      <c r="E5" s="22"/>
      <c r="F5" s="22"/>
      <c r="G5" s="23"/>
      <c r="H5" s="37">
        <v>53</v>
      </c>
      <c r="I5" s="17">
        <f>SUM(H5)+4</f>
        <v>57</v>
      </c>
      <c r="J5" s="17">
        <f>SUM(I5)+4</f>
        <v>61</v>
      </c>
      <c r="K5" s="16"/>
      <c r="L5" s="16"/>
      <c r="M5" s="24"/>
    </row>
    <row r="6" spans="1:13" s="2" customFormat="1" ht="14.1" customHeight="1" x14ac:dyDescent="0.3">
      <c r="A6" s="7"/>
      <c r="B6" s="53" t="s">
        <v>12</v>
      </c>
      <c r="C6" s="54"/>
      <c r="D6" s="26" t="s">
        <v>25</v>
      </c>
      <c r="E6" s="27"/>
      <c r="F6" s="27"/>
      <c r="G6" s="28"/>
      <c r="H6" s="38"/>
      <c r="I6" s="39"/>
      <c r="J6" s="39"/>
      <c r="K6" s="16"/>
      <c r="L6" s="16"/>
      <c r="M6" s="24"/>
    </row>
    <row r="7" spans="1:13" s="2" customFormat="1" ht="14.1" customHeight="1" x14ac:dyDescent="0.3">
      <c r="A7" s="7">
        <v>3</v>
      </c>
      <c r="B7" s="20" t="s">
        <v>20</v>
      </c>
      <c r="C7" s="20"/>
      <c r="D7" s="36" t="s">
        <v>11</v>
      </c>
      <c r="E7" s="36"/>
      <c r="F7" s="36"/>
      <c r="G7" s="36"/>
      <c r="H7" s="37">
        <v>51</v>
      </c>
      <c r="I7" s="17">
        <f>SUM(H7)+4</f>
        <v>55</v>
      </c>
      <c r="J7" s="17">
        <f>SUM(I7)+4</f>
        <v>59</v>
      </c>
      <c r="K7" s="16"/>
      <c r="L7" s="16"/>
      <c r="M7" s="24"/>
    </row>
    <row r="8" spans="1:13" s="2" customFormat="1" ht="14.1" customHeight="1" x14ac:dyDescent="0.3">
      <c r="A8" s="7"/>
      <c r="B8" s="25" t="s">
        <v>23</v>
      </c>
      <c r="C8" s="25"/>
      <c r="D8" s="26" t="s">
        <v>26</v>
      </c>
      <c r="E8" s="27"/>
      <c r="F8" s="27"/>
      <c r="G8" s="28"/>
      <c r="H8" s="38"/>
      <c r="I8" s="39"/>
      <c r="J8" s="39"/>
      <c r="K8" s="16"/>
      <c r="L8" s="16"/>
      <c r="M8" s="24"/>
    </row>
    <row r="9" spans="1:13" s="2" customFormat="1" ht="14.1" customHeight="1" x14ac:dyDescent="0.3">
      <c r="A9" s="7">
        <v>4</v>
      </c>
      <c r="B9" s="20" t="s">
        <v>24</v>
      </c>
      <c r="C9" s="20"/>
      <c r="D9" s="36" t="s">
        <v>9</v>
      </c>
      <c r="E9" s="36"/>
      <c r="F9" s="36"/>
      <c r="G9" s="36"/>
      <c r="H9" s="37">
        <v>41</v>
      </c>
      <c r="I9" s="17">
        <f>SUM(H9)+3.4</f>
        <v>44.4</v>
      </c>
      <c r="J9" s="17">
        <f>SUM(I9)+3.4</f>
        <v>47.8</v>
      </c>
      <c r="K9" s="16"/>
      <c r="L9" s="16"/>
      <c r="M9" s="24"/>
    </row>
    <row r="10" spans="1:13" s="2" customFormat="1" ht="14.1" customHeight="1" x14ac:dyDescent="0.3">
      <c r="A10" s="7"/>
      <c r="B10" s="25" t="s">
        <v>13</v>
      </c>
      <c r="C10" s="25"/>
      <c r="D10" s="26" t="s">
        <v>27</v>
      </c>
      <c r="E10" s="27"/>
      <c r="F10" s="27"/>
      <c r="G10" s="28"/>
      <c r="H10" s="38"/>
      <c r="I10" s="39"/>
      <c r="J10" s="39"/>
      <c r="K10" s="16"/>
      <c r="L10" s="16"/>
      <c r="M10" s="24"/>
    </row>
    <row r="11" spans="1:13" s="2" customFormat="1" ht="14.1" customHeight="1" x14ac:dyDescent="0.3">
      <c r="A11" s="7">
        <v>5</v>
      </c>
      <c r="B11" s="20" t="s">
        <v>10</v>
      </c>
      <c r="C11" s="20"/>
      <c r="D11" s="36" t="s">
        <v>0</v>
      </c>
      <c r="E11" s="36"/>
      <c r="F11" s="36"/>
      <c r="G11" s="36"/>
      <c r="H11" s="14">
        <v>19.8</v>
      </c>
      <c r="I11" s="16">
        <f>SUM(H11)+1</f>
        <v>20.8</v>
      </c>
      <c r="J11" s="16">
        <f>SUM(I11)+1</f>
        <v>21.8</v>
      </c>
      <c r="K11" s="16"/>
      <c r="L11" s="16"/>
      <c r="M11" s="24"/>
    </row>
    <row r="12" spans="1:13" s="2" customFormat="1" ht="14.1" customHeight="1" x14ac:dyDescent="0.3">
      <c r="A12" s="7"/>
      <c r="B12" s="25" t="s">
        <v>14</v>
      </c>
      <c r="C12" s="25"/>
      <c r="D12" s="26" t="s">
        <v>28</v>
      </c>
      <c r="E12" s="27"/>
      <c r="F12" s="27"/>
      <c r="G12" s="28"/>
      <c r="H12" s="14"/>
      <c r="I12" s="16"/>
      <c r="J12" s="16"/>
      <c r="K12" s="16"/>
      <c r="L12" s="16"/>
      <c r="M12" s="24"/>
    </row>
    <row r="13" spans="1:13" s="2" customFormat="1" ht="14.1" customHeight="1" x14ac:dyDescent="0.3">
      <c r="A13" s="7">
        <v>6</v>
      </c>
      <c r="B13" s="20" t="s">
        <v>1</v>
      </c>
      <c r="C13" s="20"/>
      <c r="D13" s="36" t="s">
        <v>149</v>
      </c>
      <c r="E13" s="36"/>
      <c r="F13" s="36"/>
      <c r="G13" s="36"/>
      <c r="H13" s="14">
        <v>18.3</v>
      </c>
      <c r="I13" s="16">
        <f>SUM(H13)+0.6</f>
        <v>18.900000000000002</v>
      </c>
      <c r="J13" s="16">
        <f>SUM(I13)+0.6</f>
        <v>19.500000000000004</v>
      </c>
      <c r="K13" s="16"/>
      <c r="L13" s="16"/>
      <c r="M13" s="24"/>
    </row>
    <row r="14" spans="1:13" s="2" customFormat="1" ht="14.1" customHeight="1" x14ac:dyDescent="0.3">
      <c r="A14" s="7"/>
      <c r="B14" s="25" t="s">
        <v>15</v>
      </c>
      <c r="C14" s="25"/>
      <c r="D14" s="26" t="s">
        <v>140</v>
      </c>
      <c r="E14" s="27"/>
      <c r="F14" s="27"/>
      <c r="G14" s="28"/>
      <c r="H14" s="14"/>
      <c r="I14" s="16"/>
      <c r="J14" s="16"/>
      <c r="K14" s="16"/>
      <c r="L14" s="16"/>
      <c r="M14" s="24"/>
    </row>
    <row r="15" spans="1:13" s="2" customFormat="1" ht="14.1" customHeight="1" x14ac:dyDescent="0.3">
      <c r="A15" s="7">
        <v>7</v>
      </c>
      <c r="B15" s="20" t="s">
        <v>3</v>
      </c>
      <c r="C15" s="20"/>
      <c r="D15" s="36" t="s">
        <v>4</v>
      </c>
      <c r="E15" s="36"/>
      <c r="F15" s="36"/>
      <c r="G15" s="36"/>
      <c r="H15" s="14">
        <v>9.3000000000000007</v>
      </c>
      <c r="I15" s="16">
        <f>SUM(H15)+0.3</f>
        <v>9.6000000000000014</v>
      </c>
      <c r="J15" s="16">
        <f>SUM(I15)+0.3</f>
        <v>9.9000000000000021</v>
      </c>
      <c r="K15" s="16"/>
      <c r="L15" s="16"/>
      <c r="M15" s="24"/>
    </row>
    <row r="16" spans="1:13" s="2" customFormat="1" ht="14.1" customHeight="1" x14ac:dyDescent="0.3">
      <c r="A16" s="7"/>
      <c r="B16" s="25" t="s">
        <v>16</v>
      </c>
      <c r="C16" s="25"/>
      <c r="D16" s="26" t="s">
        <v>139</v>
      </c>
      <c r="E16" s="27"/>
      <c r="F16" s="27"/>
      <c r="G16" s="28"/>
      <c r="H16" s="14"/>
      <c r="I16" s="16"/>
      <c r="J16" s="16"/>
      <c r="K16" s="16"/>
      <c r="L16" s="16"/>
      <c r="M16" s="24"/>
    </row>
    <row r="17" spans="1:13" s="2" customFormat="1" ht="14.1" customHeight="1" x14ac:dyDescent="0.3">
      <c r="A17" s="7">
        <v>8</v>
      </c>
      <c r="B17" s="9" t="s">
        <v>56</v>
      </c>
      <c r="C17" s="10"/>
      <c r="D17" s="21" t="s">
        <v>148</v>
      </c>
      <c r="E17" s="22"/>
      <c r="F17" s="22"/>
      <c r="G17" s="23"/>
      <c r="H17" s="14">
        <v>48.5</v>
      </c>
      <c r="I17" s="16">
        <f>SUM(H17)+1.6</f>
        <v>50.1</v>
      </c>
      <c r="J17" s="16">
        <f>SUM(I17)+1.6</f>
        <v>51.7</v>
      </c>
      <c r="K17" s="16"/>
      <c r="L17" s="16"/>
      <c r="M17" s="24"/>
    </row>
    <row r="18" spans="1:13" s="2" customFormat="1" ht="14.1" customHeight="1" x14ac:dyDescent="0.3">
      <c r="A18" s="7"/>
      <c r="B18" s="25" t="s">
        <v>57</v>
      </c>
      <c r="C18" s="25"/>
      <c r="D18" s="26" t="s">
        <v>138</v>
      </c>
      <c r="E18" s="27"/>
      <c r="F18" s="27"/>
      <c r="G18" s="28"/>
      <c r="H18" s="14"/>
      <c r="I18" s="16"/>
      <c r="J18" s="16"/>
      <c r="K18" s="16"/>
      <c r="L18" s="16"/>
      <c r="M18" s="24"/>
    </row>
    <row r="19" spans="1:13" s="2" customFormat="1" ht="14.1" customHeight="1" x14ac:dyDescent="0.3">
      <c r="A19" s="7">
        <v>9</v>
      </c>
      <c r="B19" s="20" t="s">
        <v>5</v>
      </c>
      <c r="C19" s="20"/>
      <c r="D19" s="36" t="s">
        <v>6</v>
      </c>
      <c r="E19" s="36"/>
      <c r="F19" s="36"/>
      <c r="G19" s="36"/>
      <c r="H19" s="14">
        <v>45.5</v>
      </c>
      <c r="I19" s="16">
        <f>SUM(H19)+2</f>
        <v>47.5</v>
      </c>
      <c r="J19" s="16">
        <f>SUM(I19)+2</f>
        <v>49.5</v>
      </c>
      <c r="K19" s="16"/>
      <c r="L19" s="16"/>
      <c r="M19" s="24"/>
    </row>
    <row r="20" spans="1:13" s="2" customFormat="1" ht="14.1" customHeight="1" x14ac:dyDescent="0.3">
      <c r="A20" s="7"/>
      <c r="B20" s="25" t="s">
        <v>17</v>
      </c>
      <c r="C20" s="25"/>
      <c r="D20" s="26" t="s">
        <v>29</v>
      </c>
      <c r="E20" s="27"/>
      <c r="F20" s="27"/>
      <c r="G20" s="28"/>
      <c r="H20" s="14"/>
      <c r="I20" s="16"/>
      <c r="J20" s="16"/>
      <c r="K20" s="16"/>
      <c r="L20" s="16"/>
      <c r="M20" s="24"/>
    </row>
    <row r="21" spans="1:13" s="2" customFormat="1" ht="14.1" customHeight="1" x14ac:dyDescent="0.3">
      <c r="A21" s="7">
        <v>10</v>
      </c>
      <c r="B21" s="20" t="s">
        <v>7</v>
      </c>
      <c r="C21" s="20"/>
      <c r="D21" s="21" t="s">
        <v>8</v>
      </c>
      <c r="E21" s="22"/>
      <c r="F21" s="22"/>
      <c r="G21" s="23"/>
      <c r="H21" s="14">
        <v>39.5</v>
      </c>
      <c r="I21" s="16">
        <f>SUM(H21)+2</f>
        <v>41.5</v>
      </c>
      <c r="J21" s="16">
        <f>SUM(I21)+2</f>
        <v>43.5</v>
      </c>
      <c r="K21" s="16"/>
      <c r="L21" s="16"/>
      <c r="M21" s="24"/>
    </row>
    <row r="22" spans="1:13" s="2" customFormat="1" ht="14.1" customHeight="1" x14ac:dyDescent="0.3">
      <c r="A22" s="7"/>
      <c r="B22" s="25" t="s">
        <v>18</v>
      </c>
      <c r="C22" s="25"/>
      <c r="D22" s="26" t="s">
        <v>36</v>
      </c>
      <c r="E22" s="27"/>
      <c r="F22" s="27"/>
      <c r="G22" s="28"/>
      <c r="H22" s="14"/>
      <c r="I22" s="16"/>
      <c r="J22" s="16"/>
      <c r="K22" s="16"/>
      <c r="L22" s="16"/>
      <c r="M22" s="24"/>
    </row>
    <row r="23" spans="1:13" s="2" customFormat="1" ht="14.1" customHeight="1" x14ac:dyDescent="0.3">
      <c r="A23" s="7">
        <v>11</v>
      </c>
      <c r="B23" s="9" t="s">
        <v>59</v>
      </c>
      <c r="C23" s="10"/>
      <c r="D23" s="36" t="s">
        <v>37</v>
      </c>
      <c r="E23" s="36"/>
      <c r="F23" s="36"/>
      <c r="G23" s="36"/>
      <c r="H23" s="14">
        <v>19</v>
      </c>
      <c r="I23" s="16">
        <f>SUM(H23)+0.8</f>
        <v>19.8</v>
      </c>
      <c r="J23" s="16">
        <f>SUM(I23)+0.8</f>
        <v>20.6</v>
      </c>
      <c r="K23" s="16"/>
      <c r="L23" s="16"/>
      <c r="M23" s="24"/>
    </row>
    <row r="24" spans="1:13" s="2" customFormat="1" ht="14.1" customHeight="1" x14ac:dyDescent="0.3">
      <c r="A24" s="7"/>
      <c r="B24" s="25" t="s">
        <v>19</v>
      </c>
      <c r="C24" s="25"/>
      <c r="D24" s="26" t="s">
        <v>38</v>
      </c>
      <c r="E24" s="27"/>
      <c r="F24" s="27"/>
      <c r="G24" s="28"/>
      <c r="H24" s="14"/>
      <c r="I24" s="16"/>
      <c r="J24" s="16"/>
      <c r="K24" s="16"/>
      <c r="L24" s="16"/>
      <c r="M24" s="24"/>
    </row>
    <row r="25" spans="1:13" s="2" customFormat="1" ht="14.1" customHeight="1" x14ac:dyDescent="0.3">
      <c r="A25" s="7">
        <v>12</v>
      </c>
      <c r="B25" s="9" t="s">
        <v>147</v>
      </c>
      <c r="C25" s="10"/>
      <c r="D25" s="11" t="s">
        <v>90</v>
      </c>
      <c r="E25" s="12"/>
      <c r="F25" s="12"/>
      <c r="G25" s="13"/>
      <c r="H25" s="14">
        <v>6.3</v>
      </c>
      <c r="I25" s="16">
        <f>SUM(H25)+0.3</f>
        <v>6.6</v>
      </c>
      <c r="J25" s="16">
        <f>SUM(I25)+0.3</f>
        <v>6.8999999999999995</v>
      </c>
      <c r="K25" s="17"/>
      <c r="L25" s="17"/>
      <c r="M25" s="29"/>
    </row>
    <row r="26" spans="1:13" s="2" customFormat="1" ht="14.1" customHeight="1" thickBot="1" x14ac:dyDescent="0.35">
      <c r="A26" s="8"/>
      <c r="B26" s="31" t="s">
        <v>146</v>
      </c>
      <c r="C26" s="32"/>
      <c r="D26" s="33" t="s">
        <v>89</v>
      </c>
      <c r="E26" s="34"/>
      <c r="F26" s="34"/>
      <c r="G26" s="35"/>
      <c r="H26" s="15"/>
      <c r="I26" s="19"/>
      <c r="J26" s="19"/>
      <c r="K26" s="18"/>
      <c r="L26" s="18"/>
      <c r="M26" s="30"/>
    </row>
    <row r="27" spans="1:13" s="2" customFormat="1" ht="14.1" customHeight="1" x14ac:dyDescent="0.3"/>
    <row r="28" spans="1:13" s="2" customFormat="1" ht="14.1" customHeight="1" x14ac:dyDescent="0.3"/>
    <row r="29" spans="1:13" s="2" customFormat="1" ht="14.1" customHeight="1" x14ac:dyDescent="0.3"/>
    <row r="30" spans="1:13" s="2" customFormat="1" ht="14.1" customHeight="1" x14ac:dyDescent="0.3"/>
    <row r="31" spans="1:13" s="2" customFormat="1" ht="14.1" customHeight="1" x14ac:dyDescent="0.3"/>
    <row r="32" spans="1:13" s="2" customFormat="1" ht="14.1" customHeight="1" x14ac:dyDescent="0.3"/>
    <row r="33" spans="2:7" s="2" customFormat="1" ht="14.1" customHeight="1" x14ac:dyDescent="0.3"/>
    <row r="34" spans="2:7" s="2" customFormat="1" ht="14.1" customHeight="1" x14ac:dyDescent="0.3"/>
    <row r="35" spans="2:7" s="2" customFormat="1" ht="14.1" customHeight="1" x14ac:dyDescent="0.3"/>
    <row r="36" spans="2:7" s="2" customFormat="1" ht="14.1" customHeight="1" x14ac:dyDescent="0.3"/>
    <row r="37" spans="2:7" ht="14.1" customHeight="1" x14ac:dyDescent="0.3"/>
    <row r="38" spans="2:7" ht="14.1" customHeight="1" x14ac:dyDescent="0.3"/>
    <row r="39" spans="2:7" ht="14.1" customHeight="1" x14ac:dyDescent="0.3"/>
    <row r="40" spans="2:7" ht="14.1" customHeight="1" x14ac:dyDescent="0.3"/>
    <row r="41" spans="2:7" ht="14.1" customHeight="1" x14ac:dyDescent="0.3"/>
    <row r="42" spans="2:7" ht="14.1" customHeight="1" x14ac:dyDescent="0.3"/>
    <row r="43" spans="2:7" ht="14.1" customHeight="1" x14ac:dyDescent="0.3"/>
    <row r="44" spans="2:7" ht="14.1" customHeight="1" x14ac:dyDescent="0.3"/>
    <row r="45" spans="2:7" ht="14.1" customHeight="1" x14ac:dyDescent="0.3">
      <c r="B45" s="1"/>
      <c r="C45" s="1"/>
      <c r="D45" s="1"/>
      <c r="E45" s="1"/>
      <c r="F45" s="1"/>
      <c r="G45" s="1"/>
    </row>
    <row r="46" spans="2:7" ht="14.1" customHeight="1" x14ac:dyDescent="0.3">
      <c r="B46" s="1"/>
      <c r="C46" s="1"/>
      <c r="D46" s="1"/>
      <c r="E46" s="1"/>
      <c r="F46" s="1"/>
      <c r="G46" s="1"/>
    </row>
    <row r="47" spans="2:7" ht="14.1" customHeight="1" x14ac:dyDescent="0.3">
      <c r="B47" s="1"/>
      <c r="C47" s="1"/>
      <c r="D47" s="1"/>
      <c r="E47" s="1"/>
      <c r="F47" s="1"/>
      <c r="G47" s="1"/>
    </row>
    <row r="48" spans="2:7" x14ac:dyDescent="0.3">
      <c r="B48" s="1"/>
      <c r="C48" s="1"/>
      <c r="D48" s="1"/>
      <c r="E48" s="1"/>
      <c r="F48" s="1"/>
      <c r="G48" s="1"/>
    </row>
  </sheetData>
  <mergeCells count="135">
    <mergeCell ref="D4:G4"/>
    <mergeCell ref="D3:G3"/>
    <mergeCell ref="H3:H4"/>
    <mergeCell ref="I3:I4"/>
    <mergeCell ref="J3:J4"/>
    <mergeCell ref="L3:L4"/>
    <mergeCell ref="K3:K4"/>
    <mergeCell ref="M5:M6"/>
    <mergeCell ref="B6:C6"/>
    <mergeCell ref="D6:G6"/>
    <mergeCell ref="A7:A8"/>
    <mergeCell ref="B7:C7"/>
    <mergeCell ref="D7:G7"/>
    <mergeCell ref="H7:H8"/>
    <mergeCell ref="I7:I8"/>
    <mergeCell ref="J7:J8"/>
    <mergeCell ref="L7:L8"/>
    <mergeCell ref="A1:M1"/>
    <mergeCell ref="B2:C2"/>
    <mergeCell ref="D2:G2"/>
    <mergeCell ref="A3:A4"/>
    <mergeCell ref="B3:C3"/>
    <mergeCell ref="M3:M4"/>
    <mergeCell ref="B4:C4"/>
    <mergeCell ref="M7:M8"/>
    <mergeCell ref="B8:C8"/>
    <mergeCell ref="D8:G8"/>
    <mergeCell ref="A5:A6"/>
    <mergeCell ref="B5:C5"/>
    <mergeCell ref="D5:G5"/>
    <mergeCell ref="H5:H6"/>
    <mergeCell ref="I5:I6"/>
    <mergeCell ref="J5:J6"/>
    <mergeCell ref="L5:L6"/>
    <mergeCell ref="A9:A10"/>
    <mergeCell ref="B9:C9"/>
    <mergeCell ref="D9:G9"/>
    <mergeCell ref="H9:H10"/>
    <mergeCell ref="I9:I10"/>
    <mergeCell ref="J9:J10"/>
    <mergeCell ref="L9:L10"/>
    <mergeCell ref="M9:M10"/>
    <mergeCell ref="B10:C10"/>
    <mergeCell ref="D10:G10"/>
    <mergeCell ref="A11:A12"/>
    <mergeCell ref="B11:C11"/>
    <mergeCell ref="D11:G11"/>
    <mergeCell ref="H11:H12"/>
    <mergeCell ref="I11:I12"/>
    <mergeCell ref="J11:J12"/>
    <mergeCell ref="L11:L12"/>
    <mergeCell ref="M11:M12"/>
    <mergeCell ref="B12:C12"/>
    <mergeCell ref="D12:G12"/>
    <mergeCell ref="A13:A14"/>
    <mergeCell ref="B13:C13"/>
    <mergeCell ref="D13:G13"/>
    <mergeCell ref="H13:H14"/>
    <mergeCell ref="I13:I14"/>
    <mergeCell ref="J13:J14"/>
    <mergeCell ref="L13:L14"/>
    <mergeCell ref="M13:M14"/>
    <mergeCell ref="B14:C14"/>
    <mergeCell ref="D14:G14"/>
    <mergeCell ref="M17:M18"/>
    <mergeCell ref="B18:C18"/>
    <mergeCell ref="D18:G18"/>
    <mergeCell ref="A15:A16"/>
    <mergeCell ref="B15:C15"/>
    <mergeCell ref="D15:G15"/>
    <mergeCell ref="H15:H16"/>
    <mergeCell ref="I15:I16"/>
    <mergeCell ref="J15:J16"/>
    <mergeCell ref="L15:L16"/>
    <mergeCell ref="M15:M16"/>
    <mergeCell ref="B16:C16"/>
    <mergeCell ref="D16:G16"/>
    <mergeCell ref="J19:J20"/>
    <mergeCell ref="L19:L20"/>
    <mergeCell ref="A17:A18"/>
    <mergeCell ref="B17:C17"/>
    <mergeCell ref="D17:G17"/>
    <mergeCell ref="H17:H18"/>
    <mergeCell ref="I17:I18"/>
    <mergeCell ref="J17:J18"/>
    <mergeCell ref="L17:L18"/>
    <mergeCell ref="K17:K18"/>
    <mergeCell ref="M19:M20"/>
    <mergeCell ref="B20:C20"/>
    <mergeCell ref="D20:G20"/>
    <mergeCell ref="H23:H24"/>
    <mergeCell ref="M23:M24"/>
    <mergeCell ref="M21:M22"/>
    <mergeCell ref="L25:L26"/>
    <mergeCell ref="M25:M26"/>
    <mergeCell ref="B26:C26"/>
    <mergeCell ref="D26:G26"/>
    <mergeCell ref="J23:J24"/>
    <mergeCell ref="L23:L24"/>
    <mergeCell ref="B24:C24"/>
    <mergeCell ref="D24:G24"/>
    <mergeCell ref="J21:J22"/>
    <mergeCell ref="L21:L22"/>
    <mergeCell ref="B23:C23"/>
    <mergeCell ref="D23:G23"/>
    <mergeCell ref="B22:C22"/>
    <mergeCell ref="D22:G22"/>
    <mergeCell ref="I23:I24"/>
    <mergeCell ref="B19:C19"/>
    <mergeCell ref="D19:G19"/>
    <mergeCell ref="H19:H20"/>
    <mergeCell ref="A25:A26"/>
    <mergeCell ref="B25:C25"/>
    <mergeCell ref="D25:G25"/>
    <mergeCell ref="H25:H26"/>
    <mergeCell ref="K21:K22"/>
    <mergeCell ref="K23:K24"/>
    <mergeCell ref="K25:K26"/>
    <mergeCell ref="K5:K6"/>
    <mergeCell ref="K7:K8"/>
    <mergeCell ref="K9:K10"/>
    <mergeCell ref="K11:K12"/>
    <mergeCell ref="K13:K14"/>
    <mergeCell ref="K15:K16"/>
    <mergeCell ref="K19:K20"/>
    <mergeCell ref="I25:I26"/>
    <mergeCell ref="J25:J26"/>
    <mergeCell ref="A23:A24"/>
    <mergeCell ref="A19:A20"/>
    <mergeCell ref="I21:I22"/>
    <mergeCell ref="I19:I20"/>
    <mergeCell ref="A21:A22"/>
    <mergeCell ref="B21:C21"/>
    <mergeCell ref="D21:G21"/>
    <mergeCell ref="H21:H22"/>
  </mergeCells>
  <phoneticPr fontId="5" type="noConversion"/>
  <pageMargins left="0.46875" right="0.46875" top="0.75" bottom="0.75" header="0.3" footer="0.3"/>
  <pageSetup paperSize="9" scale="9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38CE4-0EB0-4A34-B64E-B341B39FF021}">
  <sheetPr>
    <tabColor theme="9"/>
  </sheetPr>
  <dimension ref="A1:M48"/>
  <sheetViews>
    <sheetView zoomScale="110" zoomScaleNormal="110" zoomScalePageLayoutView="110" workbookViewId="0">
      <selection activeCell="M35" sqref="A1:M36"/>
    </sheetView>
  </sheetViews>
  <sheetFormatPr defaultColWidth="8.75" defaultRowHeight="16.5" x14ac:dyDescent="0.3"/>
  <cols>
    <col min="1" max="1" width="3.25" bestFit="1" customWidth="1"/>
    <col min="2" max="3" width="8.75" customWidth="1"/>
    <col min="4" max="6" width="8.125" customWidth="1"/>
    <col min="7" max="7" width="9.125" customWidth="1"/>
    <col min="8" max="13" width="5.5" customWidth="1"/>
  </cols>
  <sheetData>
    <row r="1" spans="1:13" ht="16.5" customHeight="1" thickBot="1" x14ac:dyDescent="0.35">
      <c r="A1" s="40" t="s">
        <v>311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2"/>
    </row>
    <row r="2" spans="1:13" ht="16.5" customHeight="1" thickBot="1" x14ac:dyDescent="0.35">
      <c r="A2" s="3" t="s">
        <v>30</v>
      </c>
      <c r="B2" s="43" t="s">
        <v>31</v>
      </c>
      <c r="C2" s="43"/>
      <c r="D2" s="43" t="s">
        <v>32</v>
      </c>
      <c r="E2" s="43"/>
      <c r="F2" s="43"/>
      <c r="G2" s="43"/>
      <c r="H2" s="4" t="s">
        <v>33</v>
      </c>
      <c r="I2" s="5" t="s">
        <v>34</v>
      </c>
      <c r="J2" s="5" t="s">
        <v>35</v>
      </c>
      <c r="K2" s="5"/>
      <c r="L2" s="5"/>
      <c r="M2" s="5"/>
    </row>
    <row r="3" spans="1:13" s="2" customFormat="1" ht="14.1" customHeight="1" x14ac:dyDescent="0.3">
      <c r="A3" s="44">
        <v>1</v>
      </c>
      <c r="B3" s="45" t="s">
        <v>64</v>
      </c>
      <c r="C3" s="45"/>
      <c r="D3" s="48" t="s">
        <v>63</v>
      </c>
      <c r="E3" s="48"/>
      <c r="F3" s="48"/>
      <c r="G3" s="49"/>
      <c r="H3" s="50">
        <v>48.8</v>
      </c>
      <c r="I3" s="51">
        <f>SUM(H3)+3</f>
        <v>51.8</v>
      </c>
      <c r="J3" s="51">
        <f>SUM(I3)+3</f>
        <v>54.8</v>
      </c>
      <c r="K3" s="52"/>
      <c r="L3" s="52"/>
      <c r="M3" s="46"/>
    </row>
    <row r="4" spans="1:13" s="2" customFormat="1" ht="14.1" customHeight="1" x14ac:dyDescent="0.3">
      <c r="A4" s="7"/>
      <c r="B4" s="25" t="s">
        <v>62</v>
      </c>
      <c r="C4" s="25"/>
      <c r="D4" s="26" t="s">
        <v>61</v>
      </c>
      <c r="E4" s="27"/>
      <c r="F4" s="27"/>
      <c r="G4" s="27"/>
      <c r="H4" s="14"/>
      <c r="I4" s="16"/>
      <c r="J4" s="16"/>
      <c r="K4" s="39"/>
      <c r="L4" s="39"/>
      <c r="M4" s="47"/>
    </row>
    <row r="5" spans="1:13" s="2" customFormat="1" ht="14.1" customHeight="1" x14ac:dyDescent="0.3">
      <c r="A5" s="7">
        <v>2</v>
      </c>
      <c r="B5" s="9" t="s">
        <v>21</v>
      </c>
      <c r="C5" s="10"/>
      <c r="D5" s="21" t="s">
        <v>22</v>
      </c>
      <c r="E5" s="22"/>
      <c r="F5" s="22"/>
      <c r="G5" s="23"/>
      <c r="H5" s="37">
        <v>35.200000000000003</v>
      </c>
      <c r="I5" s="17">
        <f>SUM(H5)+3</f>
        <v>38.200000000000003</v>
      </c>
      <c r="J5" s="17">
        <f>SUM(I5)+3</f>
        <v>41.2</v>
      </c>
      <c r="K5" s="16"/>
      <c r="L5" s="16"/>
      <c r="M5" s="24"/>
    </row>
    <row r="6" spans="1:13" s="2" customFormat="1" ht="14.1" customHeight="1" x14ac:dyDescent="0.3">
      <c r="A6" s="7"/>
      <c r="B6" s="53" t="s">
        <v>12</v>
      </c>
      <c r="C6" s="54"/>
      <c r="D6" s="26" t="s">
        <v>25</v>
      </c>
      <c r="E6" s="27"/>
      <c r="F6" s="27"/>
      <c r="G6" s="28"/>
      <c r="H6" s="38"/>
      <c r="I6" s="39"/>
      <c r="J6" s="39"/>
      <c r="K6" s="16"/>
      <c r="L6" s="16"/>
      <c r="M6" s="24"/>
    </row>
    <row r="7" spans="1:13" s="2" customFormat="1" ht="14.1" customHeight="1" x14ac:dyDescent="0.3">
      <c r="A7" s="7">
        <v>3</v>
      </c>
      <c r="B7" s="20" t="s">
        <v>20</v>
      </c>
      <c r="C7" s="20"/>
      <c r="D7" s="36" t="s">
        <v>11</v>
      </c>
      <c r="E7" s="36"/>
      <c r="F7" s="36"/>
      <c r="G7" s="36"/>
      <c r="H7" s="37">
        <v>38</v>
      </c>
      <c r="I7" s="17">
        <f>SUM(H7)+3</f>
        <v>41</v>
      </c>
      <c r="J7" s="17">
        <f>SUM(I7)+3</f>
        <v>44</v>
      </c>
      <c r="K7" s="16"/>
      <c r="L7" s="16"/>
      <c r="M7" s="24"/>
    </row>
    <row r="8" spans="1:13" s="2" customFormat="1" ht="14.1" customHeight="1" x14ac:dyDescent="0.3">
      <c r="A8" s="7"/>
      <c r="B8" s="25" t="s">
        <v>23</v>
      </c>
      <c r="C8" s="25"/>
      <c r="D8" s="26" t="s">
        <v>26</v>
      </c>
      <c r="E8" s="27"/>
      <c r="F8" s="27"/>
      <c r="G8" s="28"/>
      <c r="H8" s="38"/>
      <c r="I8" s="39"/>
      <c r="J8" s="39"/>
      <c r="K8" s="16"/>
      <c r="L8" s="16"/>
      <c r="M8" s="24"/>
    </row>
    <row r="9" spans="1:13" s="2" customFormat="1" ht="14.1" customHeight="1" x14ac:dyDescent="0.3">
      <c r="A9" s="7">
        <v>4</v>
      </c>
      <c r="B9" s="20" t="s">
        <v>24</v>
      </c>
      <c r="C9" s="20"/>
      <c r="D9" s="36" t="s">
        <v>9</v>
      </c>
      <c r="E9" s="36"/>
      <c r="F9" s="36"/>
      <c r="G9" s="36"/>
      <c r="H9" s="37">
        <v>38.299999999999997</v>
      </c>
      <c r="I9" s="17">
        <f>SUM(H9)+3</f>
        <v>41.3</v>
      </c>
      <c r="J9" s="17">
        <f>SUM(I9)+3</f>
        <v>44.3</v>
      </c>
      <c r="K9" s="16"/>
      <c r="L9" s="16"/>
      <c r="M9" s="24"/>
    </row>
    <row r="10" spans="1:13" s="2" customFormat="1" ht="14.1" customHeight="1" x14ac:dyDescent="0.3">
      <c r="A10" s="7"/>
      <c r="B10" s="25" t="s">
        <v>13</v>
      </c>
      <c r="C10" s="25"/>
      <c r="D10" s="26" t="s">
        <v>27</v>
      </c>
      <c r="E10" s="27"/>
      <c r="F10" s="27"/>
      <c r="G10" s="28"/>
      <c r="H10" s="38"/>
      <c r="I10" s="39"/>
      <c r="J10" s="39"/>
      <c r="K10" s="16"/>
      <c r="L10" s="16"/>
      <c r="M10" s="24"/>
    </row>
    <row r="11" spans="1:13" s="2" customFormat="1" ht="14.1" customHeight="1" x14ac:dyDescent="0.3">
      <c r="A11" s="7">
        <v>5</v>
      </c>
      <c r="B11" s="20" t="s">
        <v>10</v>
      </c>
      <c r="C11" s="20"/>
      <c r="D11" s="36" t="s">
        <v>0</v>
      </c>
      <c r="E11" s="36"/>
      <c r="F11" s="36"/>
      <c r="G11" s="36"/>
      <c r="H11" s="14">
        <v>15.9</v>
      </c>
      <c r="I11" s="16">
        <f>SUM(H11)+1</f>
        <v>16.899999999999999</v>
      </c>
      <c r="J11" s="16">
        <f>SUM(I11)+1</f>
        <v>17.899999999999999</v>
      </c>
      <c r="K11" s="16"/>
      <c r="L11" s="16"/>
      <c r="M11" s="24"/>
    </row>
    <row r="12" spans="1:13" s="2" customFormat="1" ht="14.1" customHeight="1" x14ac:dyDescent="0.3">
      <c r="A12" s="7"/>
      <c r="B12" s="25" t="s">
        <v>14</v>
      </c>
      <c r="C12" s="25"/>
      <c r="D12" s="26" t="s">
        <v>28</v>
      </c>
      <c r="E12" s="27"/>
      <c r="F12" s="27"/>
      <c r="G12" s="28"/>
      <c r="H12" s="14"/>
      <c r="I12" s="16"/>
      <c r="J12" s="16"/>
      <c r="K12" s="16"/>
      <c r="L12" s="16"/>
      <c r="M12" s="24"/>
    </row>
    <row r="13" spans="1:13" s="2" customFormat="1" ht="14.1" customHeight="1" x14ac:dyDescent="0.3">
      <c r="A13" s="7">
        <v>6</v>
      </c>
      <c r="B13" s="20" t="s">
        <v>1</v>
      </c>
      <c r="C13" s="20"/>
      <c r="D13" s="36" t="s">
        <v>149</v>
      </c>
      <c r="E13" s="36"/>
      <c r="F13" s="36"/>
      <c r="G13" s="36"/>
      <c r="H13" s="14">
        <v>18</v>
      </c>
      <c r="I13" s="16">
        <f>SUM(H13)+0.6</f>
        <v>18.600000000000001</v>
      </c>
      <c r="J13" s="16">
        <f>SUM(I13)+0.6</f>
        <v>19.200000000000003</v>
      </c>
      <c r="K13" s="16"/>
      <c r="L13" s="16"/>
      <c r="M13" s="24"/>
    </row>
    <row r="14" spans="1:13" s="2" customFormat="1" ht="14.1" customHeight="1" x14ac:dyDescent="0.3">
      <c r="A14" s="7"/>
      <c r="B14" s="25" t="s">
        <v>15</v>
      </c>
      <c r="C14" s="25"/>
      <c r="D14" s="26" t="s">
        <v>140</v>
      </c>
      <c r="E14" s="27"/>
      <c r="F14" s="27"/>
      <c r="G14" s="28"/>
      <c r="H14" s="14"/>
      <c r="I14" s="16"/>
      <c r="J14" s="16"/>
      <c r="K14" s="16"/>
      <c r="L14" s="16"/>
      <c r="M14" s="24"/>
    </row>
    <row r="15" spans="1:13" s="2" customFormat="1" ht="14.1" customHeight="1" x14ac:dyDescent="0.3">
      <c r="A15" s="7">
        <v>7</v>
      </c>
      <c r="B15" s="20" t="s">
        <v>3</v>
      </c>
      <c r="C15" s="20"/>
      <c r="D15" s="36" t="s">
        <v>4</v>
      </c>
      <c r="E15" s="36"/>
      <c r="F15" s="36"/>
      <c r="G15" s="36"/>
      <c r="H15" s="14">
        <v>7</v>
      </c>
      <c r="I15" s="16">
        <f>SUM(H15)+0.3</f>
        <v>7.3</v>
      </c>
      <c r="J15" s="16">
        <f>SUM(I15)+0.3</f>
        <v>7.6</v>
      </c>
      <c r="K15" s="16"/>
      <c r="L15" s="16"/>
      <c r="M15" s="24"/>
    </row>
    <row r="16" spans="1:13" s="2" customFormat="1" ht="14.1" customHeight="1" x14ac:dyDescent="0.3">
      <c r="A16" s="7"/>
      <c r="B16" s="25" t="s">
        <v>16</v>
      </c>
      <c r="C16" s="25"/>
      <c r="D16" s="26" t="s">
        <v>139</v>
      </c>
      <c r="E16" s="27"/>
      <c r="F16" s="27"/>
      <c r="G16" s="28"/>
      <c r="H16" s="14"/>
      <c r="I16" s="16"/>
      <c r="J16" s="16"/>
      <c r="K16" s="16"/>
      <c r="L16" s="16"/>
      <c r="M16" s="24"/>
    </row>
    <row r="17" spans="1:13" s="2" customFormat="1" ht="14.1" customHeight="1" x14ac:dyDescent="0.3">
      <c r="A17" s="7">
        <v>8</v>
      </c>
      <c r="B17" s="9" t="s">
        <v>56</v>
      </c>
      <c r="C17" s="10"/>
      <c r="D17" s="21" t="s">
        <v>58</v>
      </c>
      <c r="E17" s="22"/>
      <c r="F17" s="22"/>
      <c r="G17" s="23"/>
      <c r="H17" s="14">
        <v>46</v>
      </c>
      <c r="I17" s="16">
        <f>SUM(H17)+1.6</f>
        <v>47.6</v>
      </c>
      <c r="J17" s="16">
        <f>SUM(I17)+1.6</f>
        <v>49.2</v>
      </c>
      <c r="K17" s="16"/>
      <c r="L17" s="16"/>
      <c r="M17" s="24"/>
    </row>
    <row r="18" spans="1:13" s="2" customFormat="1" ht="14.1" customHeight="1" x14ac:dyDescent="0.3">
      <c r="A18" s="7"/>
      <c r="B18" s="25" t="s">
        <v>57</v>
      </c>
      <c r="C18" s="25"/>
      <c r="D18" s="26" t="s">
        <v>138</v>
      </c>
      <c r="E18" s="27"/>
      <c r="F18" s="27"/>
      <c r="G18" s="28"/>
      <c r="H18" s="14"/>
      <c r="I18" s="16"/>
      <c r="J18" s="16"/>
      <c r="K18" s="16"/>
      <c r="L18" s="16"/>
      <c r="M18" s="24"/>
    </row>
    <row r="19" spans="1:13" s="2" customFormat="1" ht="14.1" customHeight="1" x14ac:dyDescent="0.3">
      <c r="A19" s="7">
        <v>9</v>
      </c>
      <c r="B19" s="20" t="s">
        <v>5</v>
      </c>
      <c r="C19" s="20"/>
      <c r="D19" s="36" t="s">
        <v>6</v>
      </c>
      <c r="E19" s="36"/>
      <c r="F19" s="36"/>
      <c r="G19" s="36"/>
      <c r="H19" s="14">
        <v>52</v>
      </c>
      <c r="I19" s="16">
        <f>SUM(H19)+2.5</f>
        <v>54.5</v>
      </c>
      <c r="J19" s="16">
        <f>SUM(I19)+2.5</f>
        <v>57</v>
      </c>
      <c r="K19" s="16"/>
      <c r="L19" s="16"/>
      <c r="M19" s="24"/>
    </row>
    <row r="20" spans="1:13" s="2" customFormat="1" ht="14.1" customHeight="1" x14ac:dyDescent="0.3">
      <c r="A20" s="7"/>
      <c r="B20" s="25" t="s">
        <v>17</v>
      </c>
      <c r="C20" s="25"/>
      <c r="D20" s="26" t="s">
        <v>29</v>
      </c>
      <c r="E20" s="27"/>
      <c r="F20" s="27"/>
      <c r="G20" s="28"/>
      <c r="H20" s="14"/>
      <c r="I20" s="16"/>
      <c r="J20" s="16"/>
      <c r="K20" s="16"/>
      <c r="L20" s="16"/>
      <c r="M20" s="24"/>
    </row>
    <row r="21" spans="1:13" s="2" customFormat="1" ht="14.1" customHeight="1" x14ac:dyDescent="0.3">
      <c r="A21" s="7">
        <v>10</v>
      </c>
      <c r="B21" s="20" t="s">
        <v>7</v>
      </c>
      <c r="C21" s="20"/>
      <c r="D21" s="21" t="s">
        <v>8</v>
      </c>
      <c r="E21" s="22"/>
      <c r="F21" s="22"/>
      <c r="G21" s="23"/>
      <c r="H21" s="14">
        <v>27.4</v>
      </c>
      <c r="I21" s="16">
        <f>SUM(H21)+2</f>
        <v>29.4</v>
      </c>
      <c r="J21" s="16">
        <f>SUM(I21)+2</f>
        <v>31.4</v>
      </c>
      <c r="K21" s="16"/>
      <c r="L21" s="16"/>
      <c r="M21" s="24"/>
    </row>
    <row r="22" spans="1:13" s="2" customFormat="1" ht="14.1" customHeight="1" x14ac:dyDescent="0.3">
      <c r="A22" s="7"/>
      <c r="B22" s="25" t="s">
        <v>18</v>
      </c>
      <c r="C22" s="25"/>
      <c r="D22" s="26" t="s">
        <v>36</v>
      </c>
      <c r="E22" s="27"/>
      <c r="F22" s="27"/>
      <c r="G22" s="28"/>
      <c r="H22" s="14"/>
      <c r="I22" s="16"/>
      <c r="J22" s="16"/>
      <c r="K22" s="16"/>
      <c r="L22" s="16"/>
      <c r="M22" s="24"/>
    </row>
    <row r="23" spans="1:13" s="2" customFormat="1" ht="14.1" customHeight="1" x14ac:dyDescent="0.3">
      <c r="A23" s="7">
        <v>11</v>
      </c>
      <c r="B23" s="9" t="s">
        <v>59</v>
      </c>
      <c r="C23" s="10"/>
      <c r="D23" s="36" t="s">
        <v>37</v>
      </c>
      <c r="E23" s="36"/>
      <c r="F23" s="36"/>
      <c r="G23" s="36"/>
      <c r="H23" s="14">
        <v>18</v>
      </c>
      <c r="I23" s="16">
        <f>SUM(H23)+1</f>
        <v>19</v>
      </c>
      <c r="J23" s="16">
        <f>SUM(I23)+1</f>
        <v>20</v>
      </c>
      <c r="K23" s="16"/>
      <c r="L23" s="16"/>
      <c r="M23" s="24"/>
    </row>
    <row r="24" spans="1:13" s="2" customFormat="1" ht="14.1" customHeight="1" x14ac:dyDescent="0.3">
      <c r="A24" s="7"/>
      <c r="B24" s="25" t="s">
        <v>19</v>
      </c>
      <c r="C24" s="25"/>
      <c r="D24" s="26" t="s">
        <v>38</v>
      </c>
      <c r="E24" s="27"/>
      <c r="F24" s="27"/>
      <c r="G24" s="28"/>
      <c r="H24" s="14"/>
      <c r="I24" s="16"/>
      <c r="J24" s="16"/>
      <c r="K24" s="16"/>
      <c r="L24" s="16"/>
      <c r="M24" s="24"/>
    </row>
    <row r="25" spans="1:13" s="2" customFormat="1" ht="14.1" customHeight="1" x14ac:dyDescent="0.3">
      <c r="A25" s="7">
        <v>12</v>
      </c>
      <c r="B25" s="9" t="s">
        <v>147</v>
      </c>
      <c r="C25" s="10"/>
      <c r="D25" s="11" t="s">
        <v>90</v>
      </c>
      <c r="E25" s="12"/>
      <c r="F25" s="12"/>
      <c r="G25" s="13"/>
      <c r="H25" s="14">
        <v>3</v>
      </c>
      <c r="I25" s="16">
        <f>SUM(H25)+0.2</f>
        <v>3.2</v>
      </c>
      <c r="J25" s="16">
        <f>SUM(I25)+0.2</f>
        <v>3.4000000000000004</v>
      </c>
      <c r="K25" s="17"/>
      <c r="L25" s="17"/>
      <c r="M25" s="29"/>
    </row>
    <row r="26" spans="1:13" s="2" customFormat="1" ht="14.1" customHeight="1" thickBot="1" x14ac:dyDescent="0.35">
      <c r="A26" s="79"/>
      <c r="B26" s="61" t="s">
        <v>146</v>
      </c>
      <c r="C26" s="62"/>
      <c r="D26" s="57" t="s">
        <v>89</v>
      </c>
      <c r="E26" s="58"/>
      <c r="F26" s="58"/>
      <c r="G26" s="59"/>
      <c r="H26" s="37"/>
      <c r="I26" s="17"/>
      <c r="J26" s="17"/>
      <c r="K26" s="68"/>
      <c r="L26" s="68"/>
      <c r="M26" s="69"/>
    </row>
    <row r="27" spans="1:13" s="2" customFormat="1" ht="14.1" customHeight="1" thickTop="1" x14ac:dyDescent="0.3">
      <c r="A27" s="83">
        <v>13</v>
      </c>
      <c r="B27" s="84" t="s">
        <v>320</v>
      </c>
      <c r="C27" s="85"/>
      <c r="D27" s="86"/>
      <c r="E27" s="87"/>
      <c r="F27" s="87"/>
      <c r="G27" s="88"/>
      <c r="H27" s="89">
        <v>29.5</v>
      </c>
      <c r="I27" s="90">
        <f>SUM(H27)+2.1</f>
        <v>31.6</v>
      </c>
      <c r="J27" s="90">
        <f>SUM(I27)+2.1</f>
        <v>33.700000000000003</v>
      </c>
      <c r="K27" s="91"/>
      <c r="L27" s="91"/>
      <c r="M27" s="92"/>
    </row>
    <row r="28" spans="1:13" s="2" customFormat="1" ht="14.1" customHeight="1" x14ac:dyDescent="0.3">
      <c r="A28" s="79"/>
      <c r="B28" s="61" t="s">
        <v>317</v>
      </c>
      <c r="C28" s="62"/>
      <c r="D28" s="57" t="s">
        <v>313</v>
      </c>
      <c r="E28" s="58"/>
      <c r="F28" s="58"/>
      <c r="G28" s="59"/>
      <c r="H28" s="37"/>
      <c r="I28" s="17"/>
      <c r="J28" s="17"/>
      <c r="K28" s="68"/>
      <c r="L28" s="68"/>
      <c r="M28" s="69"/>
    </row>
    <row r="29" spans="1:13" s="2" customFormat="1" ht="14.1" customHeight="1" x14ac:dyDescent="0.3">
      <c r="A29" s="7">
        <v>14</v>
      </c>
      <c r="B29" s="9" t="s">
        <v>312</v>
      </c>
      <c r="C29" s="10"/>
      <c r="D29" s="11"/>
      <c r="E29" s="12"/>
      <c r="F29" s="12"/>
      <c r="G29" s="13"/>
      <c r="H29" s="14">
        <v>33.700000000000003</v>
      </c>
      <c r="I29" s="16">
        <f>SUM(H29)+2.3</f>
        <v>36</v>
      </c>
      <c r="J29" s="16">
        <f>SUM(I29)+2.3</f>
        <v>38.299999999999997</v>
      </c>
      <c r="K29" s="17"/>
      <c r="L29" s="17"/>
      <c r="M29" s="29"/>
    </row>
    <row r="30" spans="1:13" s="2" customFormat="1" ht="14.1" customHeight="1" x14ac:dyDescent="0.3">
      <c r="A30" s="79"/>
      <c r="B30" s="53" t="s">
        <v>318</v>
      </c>
      <c r="C30" s="54"/>
      <c r="D30" s="26" t="s">
        <v>319</v>
      </c>
      <c r="E30" s="27"/>
      <c r="F30" s="27"/>
      <c r="G30" s="28"/>
      <c r="H30" s="14"/>
      <c r="I30" s="16"/>
      <c r="J30" s="16"/>
      <c r="K30" s="39"/>
      <c r="L30" s="39"/>
      <c r="M30" s="47"/>
    </row>
    <row r="31" spans="1:13" s="2" customFormat="1" ht="14.1" customHeight="1" x14ac:dyDescent="0.3">
      <c r="A31" s="7">
        <v>15</v>
      </c>
      <c r="B31" s="9" t="s">
        <v>314</v>
      </c>
      <c r="C31" s="10"/>
      <c r="D31" s="21"/>
      <c r="E31" s="22"/>
      <c r="F31" s="22"/>
      <c r="G31" s="23"/>
      <c r="H31" s="14">
        <v>23</v>
      </c>
      <c r="I31" s="16">
        <f>SUM(H31)+1.2</f>
        <v>24.2</v>
      </c>
      <c r="J31" s="16">
        <f>SUM(I31)+1.2</f>
        <v>25.4</v>
      </c>
      <c r="K31" s="17"/>
      <c r="L31" s="17"/>
      <c r="M31" s="29"/>
    </row>
    <row r="32" spans="1:13" s="2" customFormat="1" ht="14.1" customHeight="1" x14ac:dyDescent="0.3">
      <c r="A32" s="79"/>
      <c r="B32" s="61" t="s">
        <v>315</v>
      </c>
      <c r="C32" s="62"/>
      <c r="D32" s="26"/>
      <c r="E32" s="27"/>
      <c r="F32" s="27"/>
      <c r="G32" s="28"/>
      <c r="H32" s="14"/>
      <c r="I32" s="16"/>
      <c r="J32" s="16"/>
      <c r="K32" s="39"/>
      <c r="L32" s="39"/>
      <c r="M32" s="47"/>
    </row>
    <row r="33" spans="1:13" s="2" customFormat="1" ht="14.1" customHeight="1" x14ac:dyDescent="0.3">
      <c r="A33" s="7">
        <v>16</v>
      </c>
      <c r="B33" s="9" t="s">
        <v>321</v>
      </c>
      <c r="C33" s="10"/>
      <c r="D33" s="21"/>
      <c r="E33" s="22"/>
      <c r="F33" s="22"/>
      <c r="G33" s="23"/>
      <c r="H33" s="38">
        <v>19.7</v>
      </c>
      <c r="I33" s="16">
        <f>SUM(H33)+1.5</f>
        <v>21.2</v>
      </c>
      <c r="J33" s="16">
        <f>SUM(I33)+1.5</f>
        <v>22.7</v>
      </c>
      <c r="K33" s="68"/>
      <c r="L33" s="68"/>
      <c r="M33" s="69"/>
    </row>
    <row r="34" spans="1:13" s="2" customFormat="1" ht="14.1" customHeight="1" x14ac:dyDescent="0.3">
      <c r="A34" s="79"/>
      <c r="B34" s="61" t="s">
        <v>322</v>
      </c>
      <c r="C34" s="62"/>
      <c r="D34" s="57" t="s">
        <v>325</v>
      </c>
      <c r="E34" s="58"/>
      <c r="F34" s="58"/>
      <c r="G34" s="59"/>
      <c r="H34" s="37"/>
      <c r="I34" s="16"/>
      <c r="J34" s="16"/>
      <c r="K34" s="68"/>
      <c r="L34" s="68"/>
      <c r="M34" s="69"/>
    </row>
    <row r="35" spans="1:13" s="2" customFormat="1" ht="14.1" customHeight="1" x14ac:dyDescent="0.3">
      <c r="A35" s="7">
        <v>17</v>
      </c>
      <c r="B35" s="9" t="s">
        <v>324</v>
      </c>
      <c r="C35" s="10"/>
      <c r="D35" s="21"/>
      <c r="E35" s="22"/>
      <c r="F35" s="22"/>
      <c r="G35" s="23"/>
      <c r="H35" s="14">
        <v>18.7</v>
      </c>
      <c r="I35" s="39">
        <f>SUM(H35)+1.5</f>
        <v>20.2</v>
      </c>
      <c r="J35" s="39">
        <f>SUM(I35)+1.5</f>
        <v>21.7</v>
      </c>
      <c r="K35" s="17"/>
      <c r="L35" s="17"/>
      <c r="M35" s="29"/>
    </row>
    <row r="36" spans="1:13" s="2" customFormat="1" ht="14.1" customHeight="1" thickBot="1" x14ac:dyDescent="0.35">
      <c r="A36" s="8"/>
      <c r="B36" s="31" t="s">
        <v>323</v>
      </c>
      <c r="C36" s="32"/>
      <c r="D36" s="33" t="s">
        <v>316</v>
      </c>
      <c r="E36" s="34"/>
      <c r="F36" s="34"/>
      <c r="G36" s="35"/>
      <c r="H36" s="15"/>
      <c r="I36" s="19"/>
      <c r="J36" s="19"/>
      <c r="K36" s="18"/>
      <c r="L36" s="18"/>
      <c r="M36" s="30"/>
    </row>
    <row r="37" spans="1:13" ht="14.1" customHeight="1" x14ac:dyDescent="0.3"/>
    <row r="38" spans="1:13" ht="14.1" customHeight="1" x14ac:dyDescent="0.3"/>
    <row r="39" spans="1:13" ht="14.1" customHeight="1" x14ac:dyDescent="0.3"/>
    <row r="40" spans="1:13" ht="14.1" customHeight="1" x14ac:dyDescent="0.3"/>
    <row r="41" spans="1:13" ht="14.1" customHeight="1" x14ac:dyDescent="0.3"/>
    <row r="42" spans="1:13" ht="14.1" customHeight="1" x14ac:dyDescent="0.3"/>
    <row r="43" spans="1:13" ht="14.1" customHeight="1" x14ac:dyDescent="0.3"/>
    <row r="44" spans="1:13" ht="14.1" customHeight="1" x14ac:dyDescent="0.3"/>
    <row r="45" spans="1:13" ht="14.1" customHeight="1" x14ac:dyDescent="0.3">
      <c r="B45" s="1"/>
      <c r="C45" s="1"/>
      <c r="D45" s="1"/>
      <c r="E45" s="1"/>
      <c r="F45" s="1"/>
      <c r="G45" s="1"/>
    </row>
    <row r="46" spans="1:13" ht="14.1" customHeight="1" x14ac:dyDescent="0.3">
      <c r="B46" s="1"/>
      <c r="C46" s="1"/>
      <c r="D46" s="1"/>
      <c r="E46" s="1"/>
      <c r="F46" s="1"/>
      <c r="G46" s="1"/>
    </row>
    <row r="47" spans="1:13" ht="14.1" customHeight="1" x14ac:dyDescent="0.3">
      <c r="B47" s="1"/>
      <c r="C47" s="1"/>
      <c r="D47" s="1"/>
      <c r="E47" s="1"/>
      <c r="F47" s="1"/>
      <c r="G47" s="1"/>
    </row>
    <row r="48" spans="1:13" x14ac:dyDescent="0.3">
      <c r="B48" s="1"/>
      <c r="C48" s="1"/>
      <c r="D48" s="1"/>
      <c r="E48" s="1"/>
      <c r="F48" s="1"/>
      <c r="G48" s="1"/>
    </row>
  </sheetData>
  <mergeCells count="190">
    <mergeCell ref="A29:A30"/>
    <mergeCell ref="B29:C29"/>
    <mergeCell ref="D29:G29"/>
    <mergeCell ref="H29:H30"/>
    <mergeCell ref="I29:I30"/>
    <mergeCell ref="A31:A32"/>
    <mergeCell ref="L33:L34"/>
    <mergeCell ref="M33:M34"/>
    <mergeCell ref="B34:C34"/>
    <mergeCell ref="D34:G34"/>
    <mergeCell ref="K29:K30"/>
    <mergeCell ref="L29:L30"/>
    <mergeCell ref="M29:M30"/>
    <mergeCell ref="B30:C30"/>
    <mergeCell ref="D30:G30"/>
    <mergeCell ref="J29:J30"/>
    <mergeCell ref="J31:J32"/>
    <mergeCell ref="J35:J36"/>
    <mergeCell ref="K31:K32"/>
    <mergeCell ref="L31:L32"/>
    <mergeCell ref="M31:M32"/>
    <mergeCell ref="K35:K36"/>
    <mergeCell ref="L35:L36"/>
    <mergeCell ref="M35:M36"/>
    <mergeCell ref="J33:J34"/>
    <mergeCell ref="K33:K34"/>
    <mergeCell ref="A35:A36"/>
    <mergeCell ref="H31:H32"/>
    <mergeCell ref="H35:H36"/>
    <mergeCell ref="I31:I32"/>
    <mergeCell ref="I35:I36"/>
    <mergeCell ref="B31:C31"/>
    <mergeCell ref="B32:C32"/>
    <mergeCell ref="B35:C35"/>
    <mergeCell ref="B36:C36"/>
    <mergeCell ref="D31:G31"/>
    <mergeCell ref="D32:G32"/>
    <mergeCell ref="D35:G35"/>
    <mergeCell ref="D36:G36"/>
    <mergeCell ref="A33:A34"/>
    <mergeCell ref="B33:C33"/>
    <mergeCell ref="D33:G33"/>
    <mergeCell ref="H33:H34"/>
    <mergeCell ref="I33:I34"/>
    <mergeCell ref="J27:J28"/>
    <mergeCell ref="K27:K28"/>
    <mergeCell ref="L27:L28"/>
    <mergeCell ref="M27:M28"/>
    <mergeCell ref="B28:C28"/>
    <mergeCell ref="D28:G28"/>
    <mergeCell ref="K25:K26"/>
    <mergeCell ref="L25:L26"/>
    <mergeCell ref="M25:M26"/>
    <mergeCell ref="B26:C26"/>
    <mergeCell ref="D26:G26"/>
    <mergeCell ref="J25:J26"/>
    <mergeCell ref="A27:A28"/>
    <mergeCell ref="B27:C27"/>
    <mergeCell ref="D27:G27"/>
    <mergeCell ref="H27:H28"/>
    <mergeCell ref="I27:I28"/>
    <mergeCell ref="A25:A26"/>
    <mergeCell ref="B25:C25"/>
    <mergeCell ref="D25:G25"/>
    <mergeCell ref="H25:H26"/>
    <mergeCell ref="I25:I26"/>
    <mergeCell ref="J23:J24"/>
    <mergeCell ref="K23:K24"/>
    <mergeCell ref="L23:L24"/>
    <mergeCell ref="M23:M24"/>
    <mergeCell ref="B24:C24"/>
    <mergeCell ref="D24:G24"/>
    <mergeCell ref="K21:K22"/>
    <mergeCell ref="L21:L22"/>
    <mergeCell ref="M21:M22"/>
    <mergeCell ref="B22:C22"/>
    <mergeCell ref="D22:G22"/>
    <mergeCell ref="J21:J22"/>
    <mergeCell ref="A23:A24"/>
    <mergeCell ref="B23:C23"/>
    <mergeCell ref="D23:G23"/>
    <mergeCell ref="H23:H24"/>
    <mergeCell ref="I23:I24"/>
    <mergeCell ref="A21:A22"/>
    <mergeCell ref="B21:C21"/>
    <mergeCell ref="D21:G21"/>
    <mergeCell ref="H21:H22"/>
    <mergeCell ref="I21:I22"/>
    <mergeCell ref="J19:J20"/>
    <mergeCell ref="K19:K20"/>
    <mergeCell ref="L19:L20"/>
    <mergeCell ref="M19:M20"/>
    <mergeCell ref="B20:C20"/>
    <mergeCell ref="D20:G20"/>
    <mergeCell ref="K17:K18"/>
    <mergeCell ref="L17:L18"/>
    <mergeCell ref="M17:M18"/>
    <mergeCell ref="B18:C18"/>
    <mergeCell ref="D18:G18"/>
    <mergeCell ref="J17:J18"/>
    <mergeCell ref="A19:A20"/>
    <mergeCell ref="B19:C19"/>
    <mergeCell ref="D19:G19"/>
    <mergeCell ref="H19:H20"/>
    <mergeCell ref="I19:I20"/>
    <mergeCell ref="A17:A18"/>
    <mergeCell ref="B17:C17"/>
    <mergeCell ref="D17:G17"/>
    <mergeCell ref="H17:H18"/>
    <mergeCell ref="I17:I18"/>
    <mergeCell ref="J15:J16"/>
    <mergeCell ref="K15:K16"/>
    <mergeCell ref="L15:L16"/>
    <mergeCell ref="M15:M16"/>
    <mergeCell ref="B16:C16"/>
    <mergeCell ref="D16:G16"/>
    <mergeCell ref="K13:K14"/>
    <mergeCell ref="L13:L14"/>
    <mergeCell ref="M13:M14"/>
    <mergeCell ref="B14:C14"/>
    <mergeCell ref="D14:G14"/>
    <mergeCell ref="J13:J14"/>
    <mergeCell ref="A15:A16"/>
    <mergeCell ref="B15:C15"/>
    <mergeCell ref="D15:G15"/>
    <mergeCell ref="H15:H16"/>
    <mergeCell ref="I15:I16"/>
    <mergeCell ref="A13:A14"/>
    <mergeCell ref="B13:C13"/>
    <mergeCell ref="D13:G13"/>
    <mergeCell ref="H13:H14"/>
    <mergeCell ref="I13:I14"/>
    <mergeCell ref="K11:K12"/>
    <mergeCell ref="L11:L12"/>
    <mergeCell ref="M11:M12"/>
    <mergeCell ref="B12:C12"/>
    <mergeCell ref="D12:G12"/>
    <mergeCell ref="K9:K10"/>
    <mergeCell ref="L9:L10"/>
    <mergeCell ref="M9:M10"/>
    <mergeCell ref="B10:C10"/>
    <mergeCell ref="D10:G10"/>
    <mergeCell ref="J9:J10"/>
    <mergeCell ref="A5:A6"/>
    <mergeCell ref="B5:C5"/>
    <mergeCell ref="D5:G5"/>
    <mergeCell ref="H5:H6"/>
    <mergeCell ref="I5:I6"/>
    <mergeCell ref="J5:J6"/>
    <mergeCell ref="B6:C6"/>
    <mergeCell ref="D6:G6"/>
    <mergeCell ref="A11:A12"/>
    <mergeCell ref="B11:C11"/>
    <mergeCell ref="D11:G11"/>
    <mergeCell ref="H11:H12"/>
    <mergeCell ref="I11:I12"/>
    <mergeCell ref="A9:A10"/>
    <mergeCell ref="B9:C9"/>
    <mergeCell ref="D9:G9"/>
    <mergeCell ref="H9:H10"/>
    <mergeCell ref="I9:I10"/>
    <mergeCell ref="A7:A8"/>
    <mergeCell ref="B7:C7"/>
    <mergeCell ref="D7:G7"/>
    <mergeCell ref="H7:H8"/>
    <mergeCell ref="I7:I8"/>
    <mergeCell ref="J11:J12"/>
    <mergeCell ref="J7:J8"/>
    <mergeCell ref="K7:K8"/>
    <mergeCell ref="L7:L8"/>
    <mergeCell ref="M7:M8"/>
    <mergeCell ref="B8:C8"/>
    <mergeCell ref="D8:G8"/>
    <mergeCell ref="K5:K6"/>
    <mergeCell ref="L5:L6"/>
    <mergeCell ref="M5:M6"/>
    <mergeCell ref="A1:M1"/>
    <mergeCell ref="B2:C2"/>
    <mergeCell ref="D2:G2"/>
    <mergeCell ref="A3:A4"/>
    <mergeCell ref="B3:C3"/>
    <mergeCell ref="D3:G3"/>
    <mergeCell ref="H3:H4"/>
    <mergeCell ref="I3:I4"/>
    <mergeCell ref="J3:J4"/>
    <mergeCell ref="K3:K4"/>
    <mergeCell ref="L3:L4"/>
    <mergeCell ref="M3:M4"/>
    <mergeCell ref="B4:C4"/>
    <mergeCell ref="D4:G4"/>
  </mergeCells>
  <phoneticPr fontId="21" type="noConversion"/>
  <pageMargins left="0.46875" right="0.46875" top="0.75" bottom="0.75" header="0.3" footer="0.3"/>
  <pageSetup paperSize="9" scale="9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763E2-07E0-4C74-BFAF-3416C6E86D0F}">
  <sheetPr>
    <tabColor theme="9"/>
  </sheetPr>
  <dimension ref="A1:M62"/>
  <sheetViews>
    <sheetView tabSelected="1" zoomScale="110" zoomScaleNormal="110" zoomScalePageLayoutView="110" workbookViewId="0">
      <selection activeCell="O11" sqref="O11"/>
    </sheetView>
  </sheetViews>
  <sheetFormatPr defaultColWidth="8.75" defaultRowHeight="16.5" x14ac:dyDescent="0.3"/>
  <cols>
    <col min="1" max="1" width="3.25" bestFit="1" customWidth="1"/>
    <col min="2" max="3" width="8.75" customWidth="1"/>
    <col min="4" max="7" width="8.125" customWidth="1"/>
    <col min="8" max="13" width="5.5" customWidth="1"/>
  </cols>
  <sheetData>
    <row r="1" spans="1:13" ht="16.5" customHeight="1" thickBot="1" x14ac:dyDescent="0.35">
      <c r="A1" s="40" t="s">
        <v>298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2"/>
    </row>
    <row r="2" spans="1:13" ht="16.5" customHeight="1" thickBot="1" x14ac:dyDescent="0.35">
      <c r="A2" s="3" t="s">
        <v>30</v>
      </c>
      <c r="B2" s="43" t="s">
        <v>31</v>
      </c>
      <c r="C2" s="43"/>
      <c r="D2" s="43" t="s">
        <v>32</v>
      </c>
      <c r="E2" s="43"/>
      <c r="F2" s="43"/>
      <c r="G2" s="43"/>
      <c r="H2" s="4" t="s">
        <v>33</v>
      </c>
      <c r="I2" s="6" t="s">
        <v>34</v>
      </c>
      <c r="J2" s="5" t="s">
        <v>35</v>
      </c>
      <c r="K2" s="5"/>
      <c r="L2" s="5"/>
      <c r="M2" s="5"/>
    </row>
    <row r="3" spans="1:13" s="2" customFormat="1" ht="14.1" customHeight="1" x14ac:dyDescent="0.3">
      <c r="A3" s="44">
        <v>1</v>
      </c>
      <c r="B3" s="45" t="s">
        <v>64</v>
      </c>
      <c r="C3" s="45"/>
      <c r="D3" s="48" t="s">
        <v>63</v>
      </c>
      <c r="E3" s="48"/>
      <c r="F3" s="48"/>
      <c r="G3" s="49"/>
      <c r="H3" s="50">
        <v>60</v>
      </c>
      <c r="I3" s="51">
        <f>SUM(H3)+4</f>
        <v>64</v>
      </c>
      <c r="J3" s="51">
        <f t="shared" ref="J3" si="0">SUM(I3)+4</f>
        <v>68</v>
      </c>
      <c r="K3" s="51"/>
      <c r="L3" s="52"/>
      <c r="M3" s="46"/>
    </row>
    <row r="4" spans="1:13" s="2" customFormat="1" ht="14.1" customHeight="1" x14ac:dyDescent="0.3">
      <c r="A4" s="7"/>
      <c r="B4" s="25" t="s">
        <v>62</v>
      </c>
      <c r="C4" s="25"/>
      <c r="D4" s="26" t="s">
        <v>61</v>
      </c>
      <c r="E4" s="27"/>
      <c r="F4" s="27"/>
      <c r="G4" s="27"/>
      <c r="H4" s="14"/>
      <c r="I4" s="16"/>
      <c r="J4" s="16"/>
      <c r="K4" s="16"/>
      <c r="L4" s="39"/>
      <c r="M4" s="47"/>
    </row>
    <row r="5" spans="1:13" s="2" customFormat="1" ht="14.1" customHeight="1" x14ac:dyDescent="0.3">
      <c r="A5" s="7">
        <v>2</v>
      </c>
      <c r="B5" s="55" t="s">
        <v>207</v>
      </c>
      <c r="C5" s="56"/>
      <c r="D5" s="57" t="s">
        <v>208</v>
      </c>
      <c r="E5" s="58"/>
      <c r="F5" s="58"/>
      <c r="G5" s="59"/>
      <c r="H5" s="37">
        <v>73</v>
      </c>
      <c r="I5" s="17">
        <f>SUM(H5)+4</f>
        <v>77</v>
      </c>
      <c r="J5" s="17">
        <f>SUM(I5)+4</f>
        <v>81</v>
      </c>
      <c r="K5" s="16"/>
      <c r="L5" s="16"/>
      <c r="M5" s="24"/>
    </row>
    <row r="6" spans="1:13" s="2" customFormat="1" ht="14.1" customHeight="1" x14ac:dyDescent="0.3">
      <c r="A6" s="7"/>
      <c r="B6" s="53" t="s">
        <v>209</v>
      </c>
      <c r="C6" s="54"/>
      <c r="D6" s="26" t="s">
        <v>210</v>
      </c>
      <c r="E6" s="27"/>
      <c r="F6" s="27"/>
      <c r="G6" s="28"/>
      <c r="H6" s="38"/>
      <c r="I6" s="39"/>
      <c r="J6" s="39"/>
      <c r="K6" s="16"/>
      <c r="L6" s="16"/>
      <c r="M6" s="24"/>
    </row>
    <row r="7" spans="1:13" s="2" customFormat="1" ht="14.1" customHeight="1" x14ac:dyDescent="0.3">
      <c r="A7" s="7">
        <v>3</v>
      </c>
      <c r="B7" s="20" t="s">
        <v>20</v>
      </c>
      <c r="C7" s="20"/>
      <c r="D7" s="36" t="s">
        <v>11</v>
      </c>
      <c r="E7" s="36"/>
      <c r="F7" s="36"/>
      <c r="G7" s="36"/>
      <c r="H7" s="37">
        <v>53</v>
      </c>
      <c r="I7" s="17">
        <f>SUM(H7)+4</f>
        <v>57</v>
      </c>
      <c r="J7" s="17">
        <f>SUM(I7)+4</f>
        <v>61</v>
      </c>
      <c r="K7" s="16"/>
      <c r="L7" s="16"/>
      <c r="M7" s="24"/>
    </row>
    <row r="8" spans="1:13" s="2" customFormat="1" ht="14.1" customHeight="1" x14ac:dyDescent="0.3">
      <c r="A8" s="7"/>
      <c r="B8" s="25" t="s">
        <v>23</v>
      </c>
      <c r="C8" s="25"/>
      <c r="D8" s="26" t="s">
        <v>26</v>
      </c>
      <c r="E8" s="27"/>
      <c r="F8" s="27"/>
      <c r="G8" s="28"/>
      <c r="H8" s="38"/>
      <c r="I8" s="39"/>
      <c r="J8" s="39"/>
      <c r="K8" s="16"/>
      <c r="L8" s="16"/>
      <c r="M8" s="24"/>
    </row>
    <row r="9" spans="1:13" s="2" customFormat="1" ht="14.1" customHeight="1" x14ac:dyDescent="0.3">
      <c r="A9" s="7">
        <v>4</v>
      </c>
      <c r="B9" s="20" t="s">
        <v>24</v>
      </c>
      <c r="C9" s="20"/>
      <c r="D9" s="36" t="s">
        <v>9</v>
      </c>
      <c r="E9" s="36"/>
      <c r="F9" s="36"/>
      <c r="G9" s="36"/>
      <c r="H9" s="37">
        <v>40</v>
      </c>
      <c r="I9" s="17">
        <f>SUM(H9)+3.2</f>
        <v>43.2</v>
      </c>
      <c r="J9" s="17">
        <f>SUM(I9)+3.2</f>
        <v>46.400000000000006</v>
      </c>
      <c r="K9" s="16"/>
      <c r="L9" s="16"/>
      <c r="M9" s="24"/>
    </row>
    <row r="10" spans="1:13" s="2" customFormat="1" ht="14.1" customHeight="1" x14ac:dyDescent="0.3">
      <c r="A10" s="7"/>
      <c r="B10" s="25" t="s">
        <v>13</v>
      </c>
      <c r="C10" s="25"/>
      <c r="D10" s="26" t="s">
        <v>27</v>
      </c>
      <c r="E10" s="27"/>
      <c r="F10" s="27"/>
      <c r="G10" s="28"/>
      <c r="H10" s="38"/>
      <c r="I10" s="39"/>
      <c r="J10" s="39"/>
      <c r="K10" s="16"/>
      <c r="L10" s="16"/>
      <c r="M10" s="24"/>
    </row>
    <row r="11" spans="1:13" s="2" customFormat="1" ht="14.1" customHeight="1" x14ac:dyDescent="0.3">
      <c r="A11" s="7">
        <v>5</v>
      </c>
      <c r="B11" s="20" t="s">
        <v>10</v>
      </c>
      <c r="C11" s="20"/>
      <c r="D11" s="36" t="s">
        <v>0</v>
      </c>
      <c r="E11" s="36"/>
      <c r="F11" s="36"/>
      <c r="G11" s="36"/>
      <c r="H11" s="14"/>
      <c r="I11" s="16"/>
      <c r="J11" s="16"/>
      <c r="K11" s="16"/>
      <c r="L11" s="16"/>
      <c r="M11" s="24"/>
    </row>
    <row r="12" spans="1:13" s="2" customFormat="1" ht="14.1" customHeight="1" x14ac:dyDescent="0.3">
      <c r="A12" s="7"/>
      <c r="B12" s="25" t="s">
        <v>14</v>
      </c>
      <c r="C12" s="25"/>
      <c r="D12" s="26" t="s">
        <v>28</v>
      </c>
      <c r="E12" s="27"/>
      <c r="F12" s="27"/>
      <c r="G12" s="28"/>
      <c r="H12" s="14"/>
      <c r="I12" s="16"/>
      <c r="J12" s="16"/>
      <c r="K12" s="16"/>
      <c r="L12" s="16"/>
      <c r="M12" s="24"/>
    </row>
    <row r="13" spans="1:13" s="2" customFormat="1" ht="14.1" customHeight="1" x14ac:dyDescent="0.3">
      <c r="A13" s="7">
        <v>6</v>
      </c>
      <c r="B13" s="20" t="s">
        <v>1</v>
      </c>
      <c r="C13" s="20"/>
      <c r="D13" s="36" t="s">
        <v>149</v>
      </c>
      <c r="E13" s="36"/>
      <c r="F13" s="36"/>
      <c r="G13" s="36"/>
      <c r="H13" s="14">
        <v>21</v>
      </c>
      <c r="I13" s="16">
        <f>SUM(H13)+0.6</f>
        <v>21.6</v>
      </c>
      <c r="J13" s="16">
        <f>SUM(I13)+0.6</f>
        <v>22.200000000000003</v>
      </c>
      <c r="K13" s="16"/>
      <c r="L13" s="16"/>
      <c r="M13" s="24"/>
    </row>
    <row r="14" spans="1:13" s="2" customFormat="1" ht="14.1" customHeight="1" x14ac:dyDescent="0.3">
      <c r="A14" s="7"/>
      <c r="B14" s="25" t="s">
        <v>15</v>
      </c>
      <c r="C14" s="25"/>
      <c r="D14" s="26" t="s">
        <v>95</v>
      </c>
      <c r="E14" s="27"/>
      <c r="F14" s="27"/>
      <c r="G14" s="28"/>
      <c r="H14" s="14"/>
      <c r="I14" s="16"/>
      <c r="J14" s="16"/>
      <c r="K14" s="16"/>
      <c r="L14" s="16"/>
      <c r="M14" s="24"/>
    </row>
    <row r="15" spans="1:13" s="2" customFormat="1" ht="14.1" customHeight="1" x14ac:dyDescent="0.3">
      <c r="A15" s="7">
        <v>7</v>
      </c>
      <c r="B15" s="20" t="s">
        <v>3</v>
      </c>
      <c r="C15" s="20"/>
      <c r="D15" s="36" t="s">
        <v>4</v>
      </c>
      <c r="E15" s="36"/>
      <c r="F15" s="36"/>
      <c r="G15" s="36"/>
      <c r="H15" s="14">
        <v>8.8000000000000007</v>
      </c>
      <c r="I15" s="16">
        <f>SUM(H15)+0.3</f>
        <v>9.1000000000000014</v>
      </c>
      <c r="J15" s="16">
        <f>SUM(I15)+0.3</f>
        <v>9.4000000000000021</v>
      </c>
      <c r="K15" s="16"/>
      <c r="L15" s="16"/>
      <c r="M15" s="24"/>
    </row>
    <row r="16" spans="1:13" s="2" customFormat="1" ht="14.1" customHeight="1" x14ac:dyDescent="0.3">
      <c r="A16" s="7"/>
      <c r="B16" s="25" t="s">
        <v>16</v>
      </c>
      <c r="C16" s="25"/>
      <c r="D16" s="26" t="s">
        <v>94</v>
      </c>
      <c r="E16" s="27"/>
      <c r="F16" s="27"/>
      <c r="G16" s="28"/>
      <c r="H16" s="14"/>
      <c r="I16" s="16"/>
      <c r="J16" s="16"/>
      <c r="K16" s="16"/>
      <c r="L16" s="16"/>
      <c r="M16" s="24"/>
    </row>
    <row r="17" spans="1:13" s="2" customFormat="1" ht="14.1" customHeight="1" x14ac:dyDescent="0.3">
      <c r="A17" s="7">
        <v>8</v>
      </c>
      <c r="B17" s="9" t="s">
        <v>56</v>
      </c>
      <c r="C17" s="10"/>
      <c r="D17" s="21" t="s">
        <v>58</v>
      </c>
      <c r="E17" s="22"/>
      <c r="F17" s="22"/>
      <c r="G17" s="23"/>
      <c r="H17" s="14">
        <v>52.8</v>
      </c>
      <c r="I17" s="16">
        <f>SUM(H17)+1.6</f>
        <v>54.4</v>
      </c>
      <c r="J17" s="16">
        <f>SUM(I17)+1.6</f>
        <v>56</v>
      </c>
      <c r="K17" s="16"/>
      <c r="L17" s="16"/>
      <c r="M17" s="24"/>
    </row>
    <row r="18" spans="1:13" s="2" customFormat="1" ht="14.1" customHeight="1" x14ac:dyDescent="0.3">
      <c r="A18" s="7"/>
      <c r="B18" s="25" t="s">
        <v>57</v>
      </c>
      <c r="C18" s="25"/>
      <c r="D18" s="26" t="s">
        <v>150</v>
      </c>
      <c r="E18" s="27"/>
      <c r="F18" s="27"/>
      <c r="G18" s="28"/>
      <c r="H18" s="14"/>
      <c r="I18" s="16"/>
      <c r="J18" s="16"/>
      <c r="K18" s="16"/>
      <c r="L18" s="16"/>
      <c r="M18" s="24"/>
    </row>
    <row r="19" spans="1:13" s="2" customFormat="1" ht="14.1" customHeight="1" x14ac:dyDescent="0.3">
      <c r="A19" s="7">
        <v>9</v>
      </c>
      <c r="B19" s="20" t="s">
        <v>5</v>
      </c>
      <c r="C19" s="20"/>
      <c r="D19" s="36" t="s">
        <v>6</v>
      </c>
      <c r="E19" s="36"/>
      <c r="F19" s="36"/>
      <c r="G19" s="36"/>
      <c r="H19" s="14"/>
      <c r="I19" s="16"/>
      <c r="J19" s="16"/>
      <c r="K19" s="16"/>
      <c r="L19" s="16"/>
      <c r="M19" s="24"/>
    </row>
    <row r="20" spans="1:13" s="2" customFormat="1" ht="14.1" customHeight="1" x14ac:dyDescent="0.3">
      <c r="A20" s="7"/>
      <c r="B20" s="25" t="s">
        <v>17</v>
      </c>
      <c r="C20" s="25"/>
      <c r="D20" s="26" t="s">
        <v>29</v>
      </c>
      <c r="E20" s="27"/>
      <c r="F20" s="27"/>
      <c r="G20" s="28"/>
      <c r="H20" s="14"/>
      <c r="I20" s="16"/>
      <c r="J20" s="16"/>
      <c r="K20" s="16"/>
      <c r="L20" s="16"/>
      <c r="M20" s="24"/>
    </row>
    <row r="21" spans="1:13" s="2" customFormat="1" ht="14.1" customHeight="1" x14ac:dyDescent="0.3">
      <c r="A21" s="7">
        <v>10</v>
      </c>
      <c r="B21" s="20" t="s">
        <v>7</v>
      </c>
      <c r="C21" s="20"/>
      <c r="D21" s="21" t="s">
        <v>8</v>
      </c>
      <c r="E21" s="22"/>
      <c r="F21" s="22"/>
      <c r="G21" s="23"/>
      <c r="H21" s="14">
        <v>41.3</v>
      </c>
      <c r="I21" s="16">
        <f>SUM(H21)+2</f>
        <v>43.3</v>
      </c>
      <c r="J21" s="16">
        <f>SUM(I21)+2</f>
        <v>45.3</v>
      </c>
      <c r="K21" s="16"/>
      <c r="L21" s="16"/>
      <c r="M21" s="24"/>
    </row>
    <row r="22" spans="1:13" s="2" customFormat="1" ht="14.1" customHeight="1" x14ac:dyDescent="0.3">
      <c r="A22" s="7"/>
      <c r="B22" s="25" t="s">
        <v>18</v>
      </c>
      <c r="C22" s="25"/>
      <c r="D22" s="26" t="s">
        <v>36</v>
      </c>
      <c r="E22" s="27"/>
      <c r="F22" s="27"/>
      <c r="G22" s="28"/>
      <c r="H22" s="14"/>
      <c r="I22" s="16"/>
      <c r="J22" s="16"/>
      <c r="K22" s="16"/>
      <c r="L22" s="16"/>
      <c r="M22" s="24"/>
    </row>
    <row r="23" spans="1:13" s="2" customFormat="1" ht="14.1" customHeight="1" x14ac:dyDescent="0.3">
      <c r="A23" s="7">
        <v>11</v>
      </c>
      <c r="B23" s="9" t="s">
        <v>59</v>
      </c>
      <c r="C23" s="10"/>
      <c r="D23" s="36" t="s">
        <v>37</v>
      </c>
      <c r="E23" s="36"/>
      <c r="F23" s="36"/>
      <c r="G23" s="36"/>
      <c r="H23" s="14">
        <v>19</v>
      </c>
      <c r="I23" s="16">
        <f>SUM(H23)+0.8</f>
        <v>19.8</v>
      </c>
      <c r="J23" s="16">
        <f>SUM(I23)+0.8</f>
        <v>20.6</v>
      </c>
      <c r="K23" s="16"/>
      <c r="L23" s="16"/>
      <c r="M23" s="24"/>
    </row>
    <row r="24" spans="1:13" s="2" customFormat="1" ht="14.1" customHeight="1" x14ac:dyDescent="0.3">
      <c r="A24" s="7"/>
      <c r="B24" s="25" t="s">
        <v>19</v>
      </c>
      <c r="C24" s="25"/>
      <c r="D24" s="26" t="s">
        <v>38</v>
      </c>
      <c r="E24" s="27"/>
      <c r="F24" s="27"/>
      <c r="G24" s="28"/>
      <c r="H24" s="14"/>
      <c r="I24" s="16"/>
      <c r="J24" s="16"/>
      <c r="K24" s="16"/>
      <c r="L24" s="16"/>
      <c r="M24" s="24"/>
    </row>
    <row r="25" spans="1:13" s="2" customFormat="1" ht="14.1" customHeight="1" x14ac:dyDescent="0.3">
      <c r="A25" s="7">
        <v>12</v>
      </c>
      <c r="B25" s="20" t="s">
        <v>164</v>
      </c>
      <c r="C25" s="20"/>
      <c r="D25" s="21" t="s">
        <v>163</v>
      </c>
      <c r="E25" s="22"/>
      <c r="F25" s="22"/>
      <c r="G25" s="23"/>
      <c r="H25" s="14">
        <v>37</v>
      </c>
      <c r="I25" s="16">
        <f>SUM(H25)+1</f>
        <v>38</v>
      </c>
      <c r="J25" s="16">
        <f>SUM(I25)+1</f>
        <v>39</v>
      </c>
      <c r="K25" s="16"/>
      <c r="L25" s="16"/>
      <c r="M25" s="24"/>
    </row>
    <row r="26" spans="1:13" s="2" customFormat="1" ht="14.1" customHeight="1" x14ac:dyDescent="0.3">
      <c r="A26" s="7"/>
      <c r="B26" s="25" t="s">
        <v>162</v>
      </c>
      <c r="C26" s="25"/>
      <c r="D26" s="26" t="s">
        <v>161</v>
      </c>
      <c r="E26" s="27"/>
      <c r="F26" s="27"/>
      <c r="G26" s="28"/>
      <c r="H26" s="14"/>
      <c r="I26" s="16"/>
      <c r="J26" s="16"/>
      <c r="K26" s="16"/>
      <c r="L26" s="16"/>
      <c r="M26" s="24"/>
    </row>
    <row r="27" spans="1:13" s="2" customFormat="1" ht="14.1" customHeight="1" x14ac:dyDescent="0.3">
      <c r="A27" s="7">
        <v>13</v>
      </c>
      <c r="B27" s="20" t="s">
        <v>160</v>
      </c>
      <c r="C27" s="20"/>
      <c r="D27" s="21" t="s">
        <v>159</v>
      </c>
      <c r="E27" s="22"/>
      <c r="F27" s="22"/>
      <c r="G27" s="23"/>
      <c r="H27" s="14">
        <v>27</v>
      </c>
      <c r="I27" s="16">
        <f>SUM(H27)+0.8</f>
        <v>27.8</v>
      </c>
      <c r="J27" s="16">
        <f>SUM(I27)+0.8</f>
        <v>28.6</v>
      </c>
      <c r="K27" s="17"/>
      <c r="L27" s="17"/>
      <c r="M27" s="29"/>
    </row>
    <row r="28" spans="1:13" s="2" customFormat="1" ht="14.1" customHeight="1" x14ac:dyDescent="0.3">
      <c r="A28" s="7"/>
      <c r="B28" s="25" t="s">
        <v>158</v>
      </c>
      <c r="C28" s="25"/>
      <c r="D28" s="26" t="s">
        <v>157</v>
      </c>
      <c r="E28" s="27"/>
      <c r="F28" s="27"/>
      <c r="G28" s="28"/>
      <c r="H28" s="14"/>
      <c r="I28" s="16"/>
      <c r="J28" s="16"/>
      <c r="K28" s="39"/>
      <c r="L28" s="39"/>
      <c r="M28" s="47"/>
    </row>
    <row r="29" spans="1:13" s="2" customFormat="1" ht="14.1" customHeight="1" x14ac:dyDescent="0.3">
      <c r="A29" s="7">
        <v>14</v>
      </c>
      <c r="B29" s="9" t="s">
        <v>142</v>
      </c>
      <c r="C29" s="10"/>
      <c r="D29" s="11"/>
      <c r="E29" s="12"/>
      <c r="F29" s="12"/>
      <c r="G29" s="13"/>
      <c r="H29" s="14">
        <v>78</v>
      </c>
      <c r="I29" s="16">
        <f>SUM(H29)+2</f>
        <v>80</v>
      </c>
      <c r="J29" s="16">
        <f>SUM(I29)+2</f>
        <v>82</v>
      </c>
      <c r="K29" s="17"/>
      <c r="L29" s="17"/>
      <c r="M29" s="29"/>
    </row>
    <row r="30" spans="1:13" s="2" customFormat="1" ht="14.1" customHeight="1" x14ac:dyDescent="0.3">
      <c r="A30" s="7"/>
      <c r="B30" s="53" t="s">
        <v>143</v>
      </c>
      <c r="C30" s="54"/>
      <c r="D30" s="26"/>
      <c r="E30" s="27"/>
      <c r="F30" s="27"/>
      <c r="G30" s="28"/>
      <c r="H30" s="14"/>
      <c r="I30" s="16"/>
      <c r="J30" s="16"/>
      <c r="K30" s="39"/>
      <c r="L30" s="39"/>
      <c r="M30" s="47"/>
    </row>
    <row r="31" spans="1:13" ht="14.1" customHeight="1" x14ac:dyDescent="0.3">
      <c r="A31" s="7">
        <v>15</v>
      </c>
      <c r="B31" s="61" t="s">
        <v>156</v>
      </c>
      <c r="C31" s="62"/>
      <c r="D31" s="70"/>
      <c r="E31" s="70"/>
      <c r="F31" s="70"/>
      <c r="G31" s="70"/>
      <c r="H31" s="14">
        <v>32</v>
      </c>
      <c r="I31" s="16">
        <f>SUM(H31)+1.6</f>
        <v>33.6</v>
      </c>
      <c r="J31" s="16">
        <f>SUM(I31)+1.6</f>
        <v>35.200000000000003</v>
      </c>
      <c r="K31" s="68"/>
      <c r="L31" s="68"/>
      <c r="M31" s="69"/>
    </row>
    <row r="32" spans="1:13" ht="14.1" customHeight="1" x14ac:dyDescent="0.3">
      <c r="A32" s="7"/>
      <c r="B32" s="53" t="s">
        <v>155</v>
      </c>
      <c r="C32" s="54"/>
      <c r="D32" s="26" t="s">
        <v>154</v>
      </c>
      <c r="E32" s="27"/>
      <c r="F32" s="27"/>
      <c r="G32" s="28"/>
      <c r="H32" s="14"/>
      <c r="I32" s="16"/>
      <c r="J32" s="16"/>
      <c r="K32" s="39"/>
      <c r="L32" s="39"/>
      <c r="M32" s="47"/>
    </row>
    <row r="33" spans="1:13" ht="14.1" customHeight="1" x14ac:dyDescent="0.3">
      <c r="A33" s="7">
        <v>16</v>
      </c>
      <c r="B33" s="9" t="s">
        <v>153</v>
      </c>
      <c r="C33" s="10"/>
      <c r="D33" s="36"/>
      <c r="E33" s="36"/>
      <c r="F33" s="36"/>
      <c r="G33" s="36"/>
      <c r="H33" s="14">
        <v>19.5</v>
      </c>
      <c r="I33" s="16">
        <f>SUM(H33)+1</f>
        <v>20.5</v>
      </c>
      <c r="J33" s="16">
        <f>SUM(I33)+1</f>
        <v>21.5</v>
      </c>
      <c r="K33" s="17"/>
      <c r="L33" s="17"/>
      <c r="M33" s="29"/>
    </row>
    <row r="34" spans="1:13" ht="14.1" customHeight="1" x14ac:dyDescent="0.3">
      <c r="A34" s="7"/>
      <c r="B34" s="25" t="s">
        <v>152</v>
      </c>
      <c r="C34" s="25"/>
      <c r="D34" s="26"/>
      <c r="E34" s="27"/>
      <c r="F34" s="27"/>
      <c r="G34" s="28"/>
      <c r="H34" s="14"/>
      <c r="I34" s="16"/>
      <c r="J34" s="16"/>
      <c r="K34" s="39"/>
      <c r="L34" s="39"/>
      <c r="M34" s="47"/>
    </row>
    <row r="35" spans="1:13" s="2" customFormat="1" ht="14.1" customHeight="1" x14ac:dyDescent="0.3">
      <c r="A35" s="7">
        <v>17</v>
      </c>
      <c r="B35" s="9" t="s">
        <v>39</v>
      </c>
      <c r="C35" s="10"/>
      <c r="D35" s="11"/>
      <c r="E35" s="12"/>
      <c r="F35" s="12"/>
      <c r="G35" s="13"/>
      <c r="H35" s="14">
        <v>8.5</v>
      </c>
      <c r="I35" s="16">
        <f>SUM(H35)+0.4</f>
        <v>8.9</v>
      </c>
      <c r="J35" s="16">
        <f>SUM(I35)+0.4</f>
        <v>9.3000000000000007</v>
      </c>
      <c r="K35" s="17"/>
      <c r="L35" s="17"/>
      <c r="M35" s="29"/>
    </row>
    <row r="36" spans="1:13" s="2" customFormat="1" ht="14.1" customHeight="1" x14ac:dyDescent="0.3">
      <c r="A36" s="7"/>
      <c r="B36" s="53" t="s">
        <v>40</v>
      </c>
      <c r="C36" s="54"/>
      <c r="D36" s="26" t="s">
        <v>213</v>
      </c>
      <c r="E36" s="27"/>
      <c r="F36" s="27"/>
      <c r="G36" s="28"/>
      <c r="H36" s="14"/>
      <c r="I36" s="16"/>
      <c r="J36" s="16"/>
      <c r="K36" s="39"/>
      <c r="L36" s="39"/>
      <c r="M36" s="47"/>
    </row>
    <row r="37" spans="1:13" s="2" customFormat="1" ht="14.1" customHeight="1" x14ac:dyDescent="0.3">
      <c r="A37" s="7">
        <v>18</v>
      </c>
      <c r="B37" s="9" t="s">
        <v>86</v>
      </c>
      <c r="C37" s="10"/>
      <c r="D37" s="11"/>
      <c r="E37" s="12"/>
      <c r="F37" s="12"/>
      <c r="G37" s="13"/>
      <c r="H37" s="14">
        <v>5</v>
      </c>
      <c r="I37" s="16">
        <f>SUM(H37)+0.6</f>
        <v>5.6</v>
      </c>
      <c r="J37" s="16">
        <f>SUM(I37)+0.6</f>
        <v>6.1999999999999993</v>
      </c>
      <c r="K37" s="17"/>
      <c r="L37" s="17"/>
      <c r="M37" s="29"/>
    </row>
    <row r="38" spans="1:13" s="2" customFormat="1" ht="14.1" customHeight="1" x14ac:dyDescent="0.3">
      <c r="A38" s="7"/>
      <c r="B38" s="53" t="s">
        <v>87</v>
      </c>
      <c r="C38" s="54"/>
      <c r="D38" s="26" t="s">
        <v>235</v>
      </c>
      <c r="E38" s="27"/>
      <c r="F38" s="27"/>
      <c r="G38" s="28"/>
      <c r="H38" s="14"/>
      <c r="I38" s="16"/>
      <c r="J38" s="16"/>
      <c r="K38" s="39"/>
      <c r="L38" s="39"/>
      <c r="M38" s="47"/>
    </row>
    <row r="39" spans="1:13" s="2" customFormat="1" ht="14.1" customHeight="1" x14ac:dyDescent="0.3">
      <c r="A39" s="60">
        <v>19</v>
      </c>
      <c r="B39" s="61"/>
      <c r="C39" s="62"/>
      <c r="D39" s="63"/>
      <c r="E39" s="64"/>
      <c r="F39" s="64"/>
      <c r="G39" s="65"/>
      <c r="H39" s="38"/>
      <c r="I39" s="66"/>
      <c r="J39" s="39"/>
      <c r="K39" s="68"/>
      <c r="L39" s="68"/>
      <c r="M39" s="69"/>
    </row>
    <row r="40" spans="1:13" s="2" customFormat="1" ht="14.1" customHeight="1" thickBot="1" x14ac:dyDescent="0.35">
      <c r="A40" s="8"/>
      <c r="B40" s="31"/>
      <c r="C40" s="32"/>
      <c r="D40" s="33"/>
      <c r="E40" s="34"/>
      <c r="F40" s="34"/>
      <c r="G40" s="35"/>
      <c r="H40" s="15"/>
      <c r="I40" s="67"/>
      <c r="J40" s="19"/>
      <c r="K40" s="18"/>
      <c r="L40" s="18"/>
      <c r="M40" s="30"/>
    </row>
    <row r="41" spans="1:13" s="2" customFormat="1" ht="14.1" customHeight="1" x14ac:dyDescent="0.3"/>
    <row r="42" spans="1:13" s="2" customFormat="1" ht="14.1" customHeight="1" x14ac:dyDescent="0.3"/>
    <row r="43" spans="1:13" s="2" customFormat="1" ht="14.1" customHeight="1" x14ac:dyDescent="0.3"/>
    <row r="44" spans="1:13" s="2" customFormat="1" ht="14.1" customHeight="1" x14ac:dyDescent="0.3"/>
    <row r="45" spans="1:13" s="2" customFormat="1" ht="14.1" customHeight="1" x14ac:dyDescent="0.3"/>
    <row r="46" spans="1:13" s="2" customFormat="1" ht="14.1" customHeight="1" x14ac:dyDescent="0.3"/>
    <row r="47" spans="1:13" s="2" customFormat="1" ht="14.1" customHeight="1" x14ac:dyDescent="0.3"/>
    <row r="48" spans="1:13" s="2" customFormat="1" ht="14.1" customHeight="1" x14ac:dyDescent="0.3"/>
    <row r="49" spans="1:13" ht="14.1" customHeight="1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</row>
    <row r="50" spans="1:13" ht="14.1" customHeight="1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</row>
    <row r="51" spans="1:13" ht="14.1" customHeight="1" x14ac:dyDescent="0.3"/>
    <row r="52" spans="1:13" ht="14.1" customHeight="1" x14ac:dyDescent="0.3"/>
    <row r="53" spans="1:13" ht="14.1" customHeight="1" x14ac:dyDescent="0.3"/>
    <row r="54" spans="1:13" ht="14.1" customHeight="1" x14ac:dyDescent="0.3"/>
    <row r="55" spans="1:13" ht="14.1" customHeight="1" x14ac:dyDescent="0.3"/>
    <row r="56" spans="1:13" ht="14.1" customHeight="1" x14ac:dyDescent="0.3"/>
    <row r="57" spans="1:13" ht="14.1" customHeight="1" x14ac:dyDescent="0.3"/>
    <row r="58" spans="1:13" ht="14.1" customHeight="1" x14ac:dyDescent="0.3"/>
    <row r="59" spans="1:13" ht="14.1" customHeight="1" x14ac:dyDescent="0.3">
      <c r="B59" s="1"/>
      <c r="C59" s="1"/>
      <c r="D59" s="1"/>
      <c r="E59" s="1"/>
      <c r="F59" s="1"/>
      <c r="G59" s="1"/>
    </row>
    <row r="60" spans="1:13" x14ac:dyDescent="0.3">
      <c r="B60" s="1"/>
      <c r="C60" s="1"/>
      <c r="D60" s="1"/>
      <c r="E60" s="1"/>
      <c r="F60" s="1"/>
      <c r="G60" s="1"/>
    </row>
    <row r="61" spans="1:13" x14ac:dyDescent="0.3">
      <c r="B61" s="1"/>
      <c r="C61" s="1"/>
      <c r="D61" s="1"/>
      <c r="E61" s="1"/>
      <c r="F61" s="1"/>
      <c r="G61" s="1"/>
    </row>
    <row r="62" spans="1:13" x14ac:dyDescent="0.3">
      <c r="B62" s="1"/>
      <c r="C62" s="1"/>
      <c r="D62" s="1"/>
      <c r="E62" s="1"/>
      <c r="F62" s="1"/>
      <c r="G62" s="1"/>
    </row>
  </sheetData>
  <mergeCells count="212">
    <mergeCell ref="A1:M1"/>
    <mergeCell ref="B2:C2"/>
    <mergeCell ref="D2:G2"/>
    <mergeCell ref="A3:A4"/>
    <mergeCell ref="B3:C3"/>
    <mergeCell ref="D3:G3"/>
    <mergeCell ref="H3:H4"/>
    <mergeCell ref="I3:I4"/>
    <mergeCell ref="J3:J4"/>
    <mergeCell ref="K3:K4"/>
    <mergeCell ref="L3:L4"/>
    <mergeCell ref="M3:M4"/>
    <mergeCell ref="B4:C4"/>
    <mergeCell ref="D4:G4"/>
    <mergeCell ref="J7:J8"/>
    <mergeCell ref="K7:K8"/>
    <mergeCell ref="L7:L8"/>
    <mergeCell ref="M7:M8"/>
    <mergeCell ref="B8:C8"/>
    <mergeCell ref="D8:G8"/>
    <mergeCell ref="K5:K6"/>
    <mergeCell ref="L5:L6"/>
    <mergeCell ref="M5:M6"/>
    <mergeCell ref="A5:A6"/>
    <mergeCell ref="B5:C5"/>
    <mergeCell ref="D5:G5"/>
    <mergeCell ref="H5:H6"/>
    <mergeCell ref="I5:I6"/>
    <mergeCell ref="J5:J6"/>
    <mergeCell ref="B6:C6"/>
    <mergeCell ref="D6:G6"/>
    <mergeCell ref="A11:A12"/>
    <mergeCell ref="B11:C11"/>
    <mergeCell ref="D11:G11"/>
    <mergeCell ref="H11:H12"/>
    <mergeCell ref="I11:I12"/>
    <mergeCell ref="A9:A10"/>
    <mergeCell ref="B9:C9"/>
    <mergeCell ref="D9:G9"/>
    <mergeCell ref="H9:H10"/>
    <mergeCell ref="I9:I10"/>
    <mergeCell ref="A7:A8"/>
    <mergeCell ref="B7:C7"/>
    <mergeCell ref="D7:G7"/>
    <mergeCell ref="H7:H8"/>
    <mergeCell ref="I7:I8"/>
    <mergeCell ref="J11:J12"/>
    <mergeCell ref="K11:K12"/>
    <mergeCell ref="L11:L12"/>
    <mergeCell ref="M11:M12"/>
    <mergeCell ref="B12:C12"/>
    <mergeCell ref="D12:G12"/>
    <mergeCell ref="K9:K10"/>
    <mergeCell ref="L9:L10"/>
    <mergeCell ref="M9:M10"/>
    <mergeCell ref="B10:C10"/>
    <mergeCell ref="D10:G10"/>
    <mergeCell ref="J9:J10"/>
    <mergeCell ref="A15:A16"/>
    <mergeCell ref="B15:C15"/>
    <mergeCell ref="D15:G15"/>
    <mergeCell ref="H15:H16"/>
    <mergeCell ref="I15:I16"/>
    <mergeCell ref="A13:A14"/>
    <mergeCell ref="B13:C13"/>
    <mergeCell ref="D13:G13"/>
    <mergeCell ref="H13:H14"/>
    <mergeCell ref="I13:I14"/>
    <mergeCell ref="J15:J16"/>
    <mergeCell ref="K15:K16"/>
    <mergeCell ref="L15:L16"/>
    <mergeCell ref="M15:M16"/>
    <mergeCell ref="B16:C16"/>
    <mergeCell ref="D16:G16"/>
    <mergeCell ref="K13:K14"/>
    <mergeCell ref="L13:L14"/>
    <mergeCell ref="M13:M14"/>
    <mergeCell ref="B14:C14"/>
    <mergeCell ref="D14:G14"/>
    <mergeCell ref="J13:J14"/>
    <mergeCell ref="A19:A20"/>
    <mergeCell ref="B19:C19"/>
    <mergeCell ref="D19:G19"/>
    <mergeCell ref="H19:H20"/>
    <mergeCell ref="I19:I20"/>
    <mergeCell ref="A17:A18"/>
    <mergeCell ref="B17:C17"/>
    <mergeCell ref="D17:G17"/>
    <mergeCell ref="H17:H18"/>
    <mergeCell ref="I17:I18"/>
    <mergeCell ref="J19:J20"/>
    <mergeCell ref="K19:K20"/>
    <mergeCell ref="L19:L20"/>
    <mergeCell ref="M19:M20"/>
    <mergeCell ref="B20:C20"/>
    <mergeCell ref="D20:G20"/>
    <mergeCell ref="K17:K18"/>
    <mergeCell ref="L17:L18"/>
    <mergeCell ref="M17:M18"/>
    <mergeCell ref="B18:C18"/>
    <mergeCell ref="D18:G18"/>
    <mergeCell ref="J17:J18"/>
    <mergeCell ref="A23:A24"/>
    <mergeCell ref="B23:C23"/>
    <mergeCell ref="D23:G23"/>
    <mergeCell ref="H23:H24"/>
    <mergeCell ref="I23:I24"/>
    <mergeCell ref="A21:A22"/>
    <mergeCell ref="B21:C21"/>
    <mergeCell ref="D21:G21"/>
    <mergeCell ref="H21:H22"/>
    <mergeCell ref="I21:I22"/>
    <mergeCell ref="J23:J24"/>
    <mergeCell ref="K23:K24"/>
    <mergeCell ref="L23:L24"/>
    <mergeCell ref="M23:M24"/>
    <mergeCell ref="B24:C24"/>
    <mergeCell ref="D24:G24"/>
    <mergeCell ref="K21:K22"/>
    <mergeCell ref="L21:L22"/>
    <mergeCell ref="M21:M22"/>
    <mergeCell ref="B22:C22"/>
    <mergeCell ref="D22:G22"/>
    <mergeCell ref="J21:J22"/>
    <mergeCell ref="A27:A28"/>
    <mergeCell ref="B27:C27"/>
    <mergeCell ref="D27:G27"/>
    <mergeCell ref="H27:H28"/>
    <mergeCell ref="I27:I28"/>
    <mergeCell ref="A25:A26"/>
    <mergeCell ref="B25:C25"/>
    <mergeCell ref="D25:G25"/>
    <mergeCell ref="H25:H26"/>
    <mergeCell ref="I25:I26"/>
    <mergeCell ref="J27:J28"/>
    <mergeCell ref="K27:K28"/>
    <mergeCell ref="L27:L28"/>
    <mergeCell ref="M27:M28"/>
    <mergeCell ref="B28:C28"/>
    <mergeCell ref="D28:G28"/>
    <mergeCell ref="K25:K26"/>
    <mergeCell ref="L25:L26"/>
    <mergeCell ref="M25:M26"/>
    <mergeCell ref="B26:C26"/>
    <mergeCell ref="D26:G26"/>
    <mergeCell ref="J25:J26"/>
    <mergeCell ref="A31:A32"/>
    <mergeCell ref="B31:C31"/>
    <mergeCell ref="D31:G31"/>
    <mergeCell ref="H31:H32"/>
    <mergeCell ref="I31:I32"/>
    <mergeCell ref="A29:A30"/>
    <mergeCell ref="B29:C29"/>
    <mergeCell ref="D29:G29"/>
    <mergeCell ref="H29:H30"/>
    <mergeCell ref="I29:I30"/>
    <mergeCell ref="J31:J32"/>
    <mergeCell ref="K31:K32"/>
    <mergeCell ref="L31:L32"/>
    <mergeCell ref="M31:M32"/>
    <mergeCell ref="B32:C32"/>
    <mergeCell ref="D32:G32"/>
    <mergeCell ref="K29:K30"/>
    <mergeCell ref="L29:L30"/>
    <mergeCell ref="M29:M30"/>
    <mergeCell ref="B30:C30"/>
    <mergeCell ref="D30:G30"/>
    <mergeCell ref="J29:J30"/>
    <mergeCell ref="A35:A36"/>
    <mergeCell ref="B35:C35"/>
    <mergeCell ref="D35:G35"/>
    <mergeCell ref="H35:H36"/>
    <mergeCell ref="I35:I36"/>
    <mergeCell ref="A33:A34"/>
    <mergeCell ref="B33:C33"/>
    <mergeCell ref="D33:G33"/>
    <mergeCell ref="H33:H34"/>
    <mergeCell ref="I33:I34"/>
    <mergeCell ref="J35:J36"/>
    <mergeCell ref="K35:K36"/>
    <mergeCell ref="L35:L36"/>
    <mergeCell ref="M35:M36"/>
    <mergeCell ref="B36:C36"/>
    <mergeCell ref="D36:G36"/>
    <mergeCell ref="K33:K34"/>
    <mergeCell ref="L33:L34"/>
    <mergeCell ref="M33:M34"/>
    <mergeCell ref="B34:C34"/>
    <mergeCell ref="D34:G34"/>
    <mergeCell ref="J33:J34"/>
    <mergeCell ref="A39:A40"/>
    <mergeCell ref="B39:C39"/>
    <mergeCell ref="D39:G39"/>
    <mergeCell ref="H39:H40"/>
    <mergeCell ref="I39:I40"/>
    <mergeCell ref="A37:A38"/>
    <mergeCell ref="B37:C37"/>
    <mergeCell ref="D37:G37"/>
    <mergeCell ref="H37:H38"/>
    <mergeCell ref="I37:I38"/>
    <mergeCell ref="J39:J40"/>
    <mergeCell ref="K39:K40"/>
    <mergeCell ref="L39:L40"/>
    <mergeCell ref="M39:M40"/>
    <mergeCell ref="B40:C40"/>
    <mergeCell ref="D40:G40"/>
    <mergeCell ref="K37:K38"/>
    <mergeCell ref="L37:L38"/>
    <mergeCell ref="M37:M38"/>
    <mergeCell ref="B38:C38"/>
    <mergeCell ref="D38:G38"/>
    <mergeCell ref="J37:J38"/>
  </mergeCells>
  <phoneticPr fontId="21" type="noConversion"/>
  <pageMargins left="0.46875" right="0.46875" top="0.75" bottom="0.75" header="0.3" footer="0.3"/>
  <pageSetup paperSize="9" scale="9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E54C9-A90E-4269-8F45-1485058E2921}">
  <sheetPr>
    <tabColor theme="9"/>
  </sheetPr>
  <dimension ref="A1:O52"/>
  <sheetViews>
    <sheetView zoomScale="110" zoomScaleNormal="110" zoomScalePageLayoutView="110" workbookViewId="0">
      <selection activeCell="O9" sqref="O9"/>
    </sheetView>
  </sheetViews>
  <sheetFormatPr defaultColWidth="8.75" defaultRowHeight="16.5" x14ac:dyDescent="0.3"/>
  <cols>
    <col min="1" max="1" width="3.25" bestFit="1" customWidth="1"/>
    <col min="2" max="3" width="8.75" customWidth="1"/>
    <col min="4" max="7" width="8.125" customWidth="1"/>
    <col min="8" max="13" width="5.5" customWidth="1"/>
  </cols>
  <sheetData>
    <row r="1" spans="1:15" ht="16.5" customHeight="1" thickBot="1" x14ac:dyDescent="0.35">
      <c r="A1" s="40" t="s">
        <v>288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2"/>
    </row>
    <row r="2" spans="1:15" ht="16.5" customHeight="1" thickBot="1" x14ac:dyDescent="0.35">
      <c r="A2" s="3" t="s">
        <v>30</v>
      </c>
      <c r="B2" s="43" t="s">
        <v>31</v>
      </c>
      <c r="C2" s="43"/>
      <c r="D2" s="43" t="s">
        <v>32</v>
      </c>
      <c r="E2" s="43"/>
      <c r="F2" s="43"/>
      <c r="G2" s="43"/>
      <c r="H2" s="5" t="s">
        <v>302</v>
      </c>
      <c r="I2" s="5" t="s">
        <v>301</v>
      </c>
      <c r="J2" s="4" t="s">
        <v>33</v>
      </c>
      <c r="K2" s="5" t="s">
        <v>34</v>
      </c>
      <c r="L2" s="5" t="s">
        <v>35</v>
      </c>
      <c r="M2" s="5"/>
    </row>
    <row r="3" spans="1:15" s="2" customFormat="1" ht="14.1" customHeight="1" x14ac:dyDescent="0.3">
      <c r="A3" s="44">
        <v>1</v>
      </c>
      <c r="B3" s="45" t="s">
        <v>243</v>
      </c>
      <c r="C3" s="45"/>
      <c r="D3" s="48"/>
      <c r="E3" s="48"/>
      <c r="F3" s="48"/>
      <c r="G3" s="49"/>
      <c r="H3" s="52">
        <f>SUM(I3-1.8)</f>
        <v>21.4</v>
      </c>
      <c r="I3" s="52">
        <f>SUM(J3-1.8)</f>
        <v>23.2</v>
      </c>
      <c r="J3" s="50">
        <v>25</v>
      </c>
      <c r="K3" s="52">
        <f>SUM(J3)+1.8</f>
        <v>26.8</v>
      </c>
      <c r="L3" s="52">
        <f>SUM(K3)+1.8</f>
        <v>28.6</v>
      </c>
      <c r="M3" s="46"/>
    </row>
    <row r="4" spans="1:15" s="2" customFormat="1" ht="14.1" customHeight="1" x14ac:dyDescent="0.3">
      <c r="A4" s="79"/>
      <c r="B4" s="78" t="s">
        <v>294</v>
      </c>
      <c r="C4" s="78"/>
      <c r="D4" s="57"/>
      <c r="E4" s="58"/>
      <c r="F4" s="58"/>
      <c r="G4" s="58"/>
      <c r="H4" s="39"/>
      <c r="I4" s="39"/>
      <c r="J4" s="37"/>
      <c r="K4" s="39"/>
      <c r="L4" s="39"/>
      <c r="M4" s="47"/>
    </row>
    <row r="5" spans="1:15" s="2" customFormat="1" ht="14.1" customHeight="1" x14ac:dyDescent="0.3">
      <c r="A5" s="7">
        <v>2</v>
      </c>
      <c r="B5" s="20" t="s">
        <v>242</v>
      </c>
      <c r="C5" s="20"/>
      <c r="D5" s="36"/>
      <c r="E5" s="36"/>
      <c r="F5" s="36"/>
      <c r="G5" s="21"/>
      <c r="H5" s="17">
        <f>SUM(I5-1.8)</f>
        <v>22.9</v>
      </c>
      <c r="I5" s="17">
        <f>SUM(J5-1.8)</f>
        <v>24.7</v>
      </c>
      <c r="J5" s="14">
        <v>26.5</v>
      </c>
      <c r="K5" s="17">
        <f>SUM(J5)+1.8</f>
        <v>28.3</v>
      </c>
      <c r="L5" s="17">
        <f>SUM(K5)+1.8</f>
        <v>30.1</v>
      </c>
      <c r="M5" s="29"/>
    </row>
    <row r="6" spans="1:15" s="2" customFormat="1" ht="14.1" customHeight="1" x14ac:dyDescent="0.3">
      <c r="A6" s="7"/>
      <c r="B6" s="25" t="s">
        <v>297</v>
      </c>
      <c r="C6" s="25"/>
      <c r="D6" s="26"/>
      <c r="E6" s="27"/>
      <c r="F6" s="27"/>
      <c r="G6" s="27"/>
      <c r="H6" s="39"/>
      <c r="I6" s="39"/>
      <c r="J6" s="14"/>
      <c r="K6" s="39"/>
      <c r="L6" s="39"/>
      <c r="M6" s="47"/>
    </row>
    <row r="7" spans="1:15" s="2" customFormat="1" ht="14.1" customHeight="1" x14ac:dyDescent="0.3">
      <c r="A7" s="79">
        <v>2</v>
      </c>
      <c r="B7" s="9" t="s">
        <v>289</v>
      </c>
      <c r="C7" s="10"/>
      <c r="D7" s="21"/>
      <c r="E7" s="22"/>
      <c r="F7" s="22"/>
      <c r="G7" s="23"/>
      <c r="H7" s="17">
        <f>SUM(I7)-1.3</f>
        <v>21.4</v>
      </c>
      <c r="I7" s="17">
        <f>SUM(J7)-1.3</f>
        <v>22.7</v>
      </c>
      <c r="J7" s="37">
        <v>24</v>
      </c>
      <c r="K7" s="17">
        <f>SUM(J7)+1.3</f>
        <v>25.3</v>
      </c>
      <c r="L7" s="17">
        <f>SUM(K7)+1.3</f>
        <v>26.6</v>
      </c>
      <c r="M7" s="29"/>
    </row>
    <row r="8" spans="1:15" s="2" customFormat="1" ht="14.1" customHeight="1" x14ac:dyDescent="0.3">
      <c r="A8" s="60"/>
      <c r="B8" s="53" t="s">
        <v>290</v>
      </c>
      <c r="C8" s="54"/>
      <c r="D8" s="26"/>
      <c r="E8" s="27"/>
      <c r="F8" s="27"/>
      <c r="G8" s="28"/>
      <c r="H8" s="39"/>
      <c r="I8" s="39"/>
      <c r="J8" s="38"/>
      <c r="K8" s="39"/>
      <c r="L8" s="39"/>
      <c r="M8" s="47"/>
    </row>
    <row r="9" spans="1:15" s="2" customFormat="1" ht="14.1" customHeight="1" x14ac:dyDescent="0.3">
      <c r="A9" s="79">
        <v>3</v>
      </c>
      <c r="B9" s="20" t="s">
        <v>20</v>
      </c>
      <c r="C9" s="20"/>
      <c r="D9" s="36" t="s">
        <v>11</v>
      </c>
      <c r="E9" s="36"/>
      <c r="F9" s="36"/>
      <c r="G9" s="36"/>
      <c r="H9" s="17">
        <f>SUM(I9)-2</f>
        <v>34</v>
      </c>
      <c r="I9" s="17">
        <f>SUM(J9)-2</f>
        <v>36</v>
      </c>
      <c r="J9" s="37">
        <v>38</v>
      </c>
      <c r="K9" s="17">
        <f>SUM(J9)+4</f>
        <v>42</v>
      </c>
      <c r="L9" s="17">
        <f>SUM(K9)+4</f>
        <v>46</v>
      </c>
      <c r="M9" s="29"/>
      <c r="O9" s="2" t="s">
        <v>327</v>
      </c>
    </row>
    <row r="10" spans="1:15" s="2" customFormat="1" ht="14.1" customHeight="1" x14ac:dyDescent="0.3">
      <c r="A10" s="60"/>
      <c r="B10" s="25" t="s">
        <v>23</v>
      </c>
      <c r="C10" s="25"/>
      <c r="D10" s="26" t="s">
        <v>26</v>
      </c>
      <c r="E10" s="27"/>
      <c r="F10" s="27"/>
      <c r="G10" s="28"/>
      <c r="H10" s="39"/>
      <c r="I10" s="39"/>
      <c r="J10" s="38"/>
      <c r="K10" s="39"/>
      <c r="L10" s="39"/>
      <c r="M10" s="47"/>
    </row>
    <row r="11" spans="1:15" s="2" customFormat="1" ht="14.1" customHeight="1" x14ac:dyDescent="0.3">
      <c r="A11" s="79">
        <v>4</v>
      </c>
      <c r="B11" s="20" t="s">
        <v>24</v>
      </c>
      <c r="C11" s="20"/>
      <c r="D11" s="36" t="s">
        <v>9</v>
      </c>
      <c r="E11" s="36"/>
      <c r="F11" s="36"/>
      <c r="G11" s="36"/>
      <c r="H11" s="17">
        <f>SUM(I11)-2</f>
        <v>32</v>
      </c>
      <c r="I11" s="17">
        <f>SUM(J11)-2</f>
        <v>34</v>
      </c>
      <c r="J11" s="37">
        <v>36</v>
      </c>
      <c r="K11" s="17">
        <f>SUM(J11)+4</f>
        <v>40</v>
      </c>
      <c r="L11" s="17">
        <f>SUM(K11)+4</f>
        <v>44</v>
      </c>
      <c r="M11" s="29"/>
    </row>
    <row r="12" spans="1:15" s="2" customFormat="1" ht="14.1" customHeight="1" x14ac:dyDescent="0.3">
      <c r="A12" s="60"/>
      <c r="B12" s="25" t="s">
        <v>13</v>
      </c>
      <c r="C12" s="25"/>
      <c r="D12" s="26" t="s">
        <v>27</v>
      </c>
      <c r="E12" s="27"/>
      <c r="F12" s="27"/>
      <c r="G12" s="28"/>
      <c r="H12" s="39"/>
      <c r="I12" s="39"/>
      <c r="J12" s="38"/>
      <c r="K12" s="39"/>
      <c r="L12" s="39"/>
      <c r="M12" s="47"/>
    </row>
    <row r="13" spans="1:15" s="2" customFormat="1" ht="14.1" customHeight="1" x14ac:dyDescent="0.3">
      <c r="A13" s="79">
        <v>5</v>
      </c>
      <c r="B13" s="9" t="s">
        <v>291</v>
      </c>
      <c r="C13" s="10"/>
      <c r="D13" s="21"/>
      <c r="E13" s="22"/>
      <c r="F13" s="22"/>
      <c r="G13" s="23"/>
      <c r="H13" s="17">
        <f>SUM(I13)-1.1</f>
        <v>18.299999999999997</v>
      </c>
      <c r="I13" s="17">
        <f>SUM(J13)-1.1</f>
        <v>19.399999999999999</v>
      </c>
      <c r="J13" s="14">
        <v>20.5</v>
      </c>
      <c r="K13" s="17">
        <f>SUM(J13)+2.1</f>
        <v>22.6</v>
      </c>
      <c r="L13" s="17">
        <f>SUM(K13)+2.1</f>
        <v>24.700000000000003</v>
      </c>
      <c r="M13" s="29"/>
    </row>
    <row r="14" spans="1:15" s="2" customFormat="1" ht="14.1" customHeight="1" x14ac:dyDescent="0.3">
      <c r="A14" s="60"/>
      <c r="B14" s="53" t="s">
        <v>292</v>
      </c>
      <c r="C14" s="54"/>
      <c r="D14" s="26" t="s">
        <v>293</v>
      </c>
      <c r="E14" s="27"/>
      <c r="F14" s="27"/>
      <c r="G14" s="28"/>
      <c r="H14" s="39"/>
      <c r="I14" s="39"/>
      <c r="J14" s="14"/>
      <c r="K14" s="39"/>
      <c r="L14" s="39"/>
      <c r="M14" s="47"/>
    </row>
    <row r="15" spans="1:15" s="2" customFormat="1" ht="14.1" customHeight="1" x14ac:dyDescent="0.3">
      <c r="A15" s="79">
        <v>6</v>
      </c>
      <c r="B15" s="20" t="s">
        <v>227</v>
      </c>
      <c r="C15" s="20"/>
      <c r="D15" s="36"/>
      <c r="E15" s="36"/>
      <c r="F15" s="36"/>
      <c r="G15" s="36"/>
      <c r="H15" s="17">
        <v>2</v>
      </c>
      <c r="I15" s="17">
        <v>2</v>
      </c>
      <c r="J15" s="14">
        <v>2</v>
      </c>
      <c r="K15" s="17">
        <v>2</v>
      </c>
      <c r="L15" s="17">
        <v>2</v>
      </c>
      <c r="M15" s="29"/>
    </row>
    <row r="16" spans="1:15" s="2" customFormat="1" ht="14.1" customHeight="1" x14ac:dyDescent="0.3">
      <c r="A16" s="60"/>
      <c r="B16" s="25" t="s">
        <v>228</v>
      </c>
      <c r="C16" s="25"/>
      <c r="D16" s="26"/>
      <c r="E16" s="27"/>
      <c r="F16" s="27"/>
      <c r="G16" s="28"/>
      <c r="H16" s="39"/>
      <c r="I16" s="39"/>
      <c r="J16" s="14"/>
      <c r="K16" s="39"/>
      <c r="L16" s="39"/>
      <c r="M16" s="47"/>
    </row>
    <row r="17" spans="1:13" s="2" customFormat="1" ht="12.95" customHeight="1" x14ac:dyDescent="0.3">
      <c r="A17" s="79">
        <v>7</v>
      </c>
      <c r="B17" s="20" t="s">
        <v>295</v>
      </c>
      <c r="C17" s="20"/>
      <c r="D17" s="36"/>
      <c r="E17" s="36"/>
      <c r="F17" s="36"/>
      <c r="G17" s="36"/>
      <c r="H17" s="17">
        <v>2</v>
      </c>
      <c r="I17" s="17">
        <v>2</v>
      </c>
      <c r="J17" s="14">
        <v>2</v>
      </c>
      <c r="K17" s="17">
        <v>2</v>
      </c>
      <c r="L17" s="17">
        <v>2</v>
      </c>
      <c r="M17" s="29"/>
    </row>
    <row r="18" spans="1:13" s="2" customFormat="1" ht="12.95" customHeight="1" x14ac:dyDescent="0.3">
      <c r="A18" s="60"/>
      <c r="B18" s="25" t="s">
        <v>296</v>
      </c>
      <c r="C18" s="25"/>
      <c r="D18" s="26"/>
      <c r="E18" s="27"/>
      <c r="F18" s="27"/>
      <c r="G18" s="28"/>
      <c r="H18" s="39"/>
      <c r="I18" s="39"/>
      <c r="J18" s="14"/>
      <c r="K18" s="39"/>
      <c r="L18" s="39"/>
      <c r="M18" s="47"/>
    </row>
    <row r="19" spans="1:13" s="2" customFormat="1" ht="14.1" customHeight="1" x14ac:dyDescent="0.3">
      <c r="A19" s="79">
        <v>8</v>
      </c>
      <c r="B19" s="9"/>
      <c r="C19" s="10"/>
      <c r="D19" s="21"/>
      <c r="E19" s="22"/>
      <c r="F19" s="22"/>
      <c r="G19" s="23"/>
      <c r="H19" s="17"/>
      <c r="I19" s="17"/>
      <c r="J19" s="14"/>
      <c r="K19" s="17"/>
      <c r="L19" s="17"/>
      <c r="M19" s="29"/>
    </row>
    <row r="20" spans="1:13" s="2" customFormat="1" ht="14.1" customHeight="1" x14ac:dyDescent="0.3">
      <c r="A20" s="60"/>
      <c r="B20" s="25"/>
      <c r="C20" s="25"/>
      <c r="D20" s="26"/>
      <c r="E20" s="27"/>
      <c r="F20" s="27"/>
      <c r="G20" s="28"/>
      <c r="H20" s="39"/>
      <c r="I20" s="39"/>
      <c r="J20" s="14"/>
      <c r="K20" s="39"/>
      <c r="L20" s="39"/>
      <c r="M20" s="47"/>
    </row>
    <row r="21" spans="1:13" s="2" customFormat="1" ht="14.1" customHeight="1" x14ac:dyDescent="0.3">
      <c r="A21" s="79">
        <v>9</v>
      </c>
      <c r="B21" s="20"/>
      <c r="C21" s="20"/>
      <c r="D21" s="36"/>
      <c r="E21" s="36"/>
      <c r="F21" s="36"/>
      <c r="G21" s="36"/>
      <c r="H21" s="17"/>
      <c r="I21" s="17"/>
      <c r="J21" s="37"/>
      <c r="K21" s="17"/>
      <c r="L21" s="17"/>
      <c r="M21" s="29"/>
    </row>
    <row r="22" spans="1:13" s="2" customFormat="1" ht="14.1" customHeight="1" x14ac:dyDescent="0.3">
      <c r="A22" s="60"/>
      <c r="B22" s="25"/>
      <c r="C22" s="25"/>
      <c r="D22" s="26"/>
      <c r="E22" s="27"/>
      <c r="F22" s="27"/>
      <c r="G22" s="28"/>
      <c r="H22" s="39"/>
      <c r="I22" s="39"/>
      <c r="J22" s="38"/>
      <c r="K22" s="39"/>
      <c r="L22" s="39"/>
      <c r="M22" s="47"/>
    </row>
    <row r="23" spans="1:13" s="2" customFormat="1" ht="14.1" customHeight="1" x14ac:dyDescent="0.3">
      <c r="A23" s="79">
        <v>10</v>
      </c>
      <c r="B23" s="20"/>
      <c r="C23" s="20"/>
      <c r="D23" s="21"/>
      <c r="E23" s="22"/>
      <c r="F23" s="22"/>
      <c r="G23" s="23"/>
      <c r="H23" s="17"/>
      <c r="I23" s="17"/>
      <c r="J23" s="37"/>
      <c r="K23" s="17"/>
      <c r="L23" s="17"/>
      <c r="M23" s="29"/>
    </row>
    <row r="24" spans="1:13" s="2" customFormat="1" ht="14.1" customHeight="1" x14ac:dyDescent="0.3">
      <c r="A24" s="60"/>
      <c r="B24" s="25"/>
      <c r="C24" s="25"/>
      <c r="D24" s="26"/>
      <c r="E24" s="27"/>
      <c r="F24" s="27"/>
      <c r="G24" s="28"/>
      <c r="H24" s="39"/>
      <c r="I24" s="39"/>
      <c r="J24" s="38"/>
      <c r="K24" s="39"/>
      <c r="L24" s="39"/>
      <c r="M24" s="47"/>
    </row>
    <row r="25" spans="1:13" s="2" customFormat="1" ht="14.1" customHeight="1" x14ac:dyDescent="0.3">
      <c r="A25" s="79">
        <v>11</v>
      </c>
      <c r="B25" s="9"/>
      <c r="C25" s="10"/>
      <c r="D25" s="36"/>
      <c r="E25" s="36"/>
      <c r="F25" s="36"/>
      <c r="G25" s="36"/>
      <c r="H25" s="17"/>
      <c r="I25" s="17"/>
      <c r="J25" s="37"/>
      <c r="K25" s="17"/>
      <c r="L25" s="17"/>
      <c r="M25" s="29"/>
    </row>
    <row r="26" spans="1:13" s="2" customFormat="1" ht="14.1" customHeight="1" thickBot="1" x14ac:dyDescent="0.35">
      <c r="A26" s="93"/>
      <c r="B26" s="95"/>
      <c r="C26" s="95"/>
      <c r="D26" s="33"/>
      <c r="E26" s="34"/>
      <c r="F26" s="34"/>
      <c r="G26" s="35"/>
      <c r="H26" s="18"/>
      <c r="I26" s="18"/>
      <c r="J26" s="94"/>
      <c r="K26" s="18"/>
      <c r="L26" s="18"/>
      <c r="M26" s="30"/>
    </row>
    <row r="27" spans="1:13" s="2" customFormat="1" ht="14.1" customHeight="1" x14ac:dyDescent="0.3"/>
    <row r="28" spans="1:13" s="2" customFormat="1" ht="14.1" customHeight="1" x14ac:dyDescent="0.3"/>
    <row r="29" spans="1:13" s="2" customFormat="1" ht="14.1" customHeight="1" x14ac:dyDescent="0.3"/>
    <row r="30" spans="1:13" s="2" customFormat="1" ht="14.1" customHeight="1" x14ac:dyDescent="0.3"/>
    <row r="31" spans="1:13" s="2" customFormat="1" ht="14.1" customHeight="1" x14ac:dyDescent="0.3"/>
    <row r="32" spans="1:13" s="2" customFormat="1" ht="14.1" customHeight="1" x14ac:dyDescent="0.3"/>
    <row r="33" spans="1:13" s="2" customFormat="1" ht="14.1" customHeight="1" x14ac:dyDescent="0.3"/>
    <row r="34" spans="1:13" s="2" customFormat="1" ht="14.1" customHeight="1" x14ac:dyDescent="0.3"/>
    <row r="35" spans="1:13" s="2" customFormat="1" ht="14.1" customHeight="1" x14ac:dyDescent="0.3"/>
    <row r="36" spans="1:13" s="2" customFormat="1" ht="14.1" customHeight="1" x14ac:dyDescent="0.3"/>
    <row r="37" spans="1:13" s="2" customFormat="1" ht="14.1" customHeight="1" x14ac:dyDescent="0.3"/>
    <row r="38" spans="1:13" s="2" customFormat="1" ht="14.1" customHeight="1" x14ac:dyDescent="0.3"/>
    <row r="39" spans="1:13" ht="14.1" customHeight="1" x14ac:dyDescent="0.3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</row>
    <row r="40" spans="1:13" ht="14.1" customHeight="1" x14ac:dyDescent="0.3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</row>
    <row r="41" spans="1:13" ht="14.1" customHeight="1" x14ac:dyDescent="0.3"/>
    <row r="42" spans="1:13" ht="14.1" customHeight="1" x14ac:dyDescent="0.3"/>
    <row r="43" spans="1:13" ht="14.1" customHeight="1" x14ac:dyDescent="0.3"/>
    <row r="44" spans="1:13" ht="14.1" customHeight="1" x14ac:dyDescent="0.3"/>
    <row r="45" spans="1:13" ht="14.1" customHeight="1" x14ac:dyDescent="0.3"/>
    <row r="46" spans="1:13" ht="14.1" customHeight="1" x14ac:dyDescent="0.3"/>
    <row r="47" spans="1:13" ht="14.1" customHeight="1" x14ac:dyDescent="0.3"/>
    <row r="49" spans="2:7" x14ac:dyDescent="0.3">
      <c r="B49" s="1"/>
      <c r="C49" s="1"/>
      <c r="D49" s="1"/>
      <c r="E49" s="1"/>
      <c r="F49" s="1"/>
      <c r="G49" s="1"/>
    </row>
    <row r="50" spans="2:7" x14ac:dyDescent="0.3">
      <c r="B50" s="1"/>
      <c r="C50" s="1"/>
      <c r="D50" s="1"/>
      <c r="E50" s="1"/>
      <c r="F50" s="1"/>
      <c r="G50" s="1"/>
    </row>
    <row r="51" spans="2:7" x14ac:dyDescent="0.3">
      <c r="B51" s="1"/>
      <c r="C51" s="1"/>
      <c r="D51" s="1"/>
      <c r="E51" s="1"/>
      <c r="F51" s="1"/>
      <c r="G51" s="1"/>
    </row>
    <row r="52" spans="2:7" x14ac:dyDescent="0.3">
      <c r="B52" s="1"/>
      <c r="C52" s="1"/>
      <c r="D52" s="1"/>
      <c r="E52" s="1"/>
      <c r="F52" s="1"/>
      <c r="G52" s="1"/>
    </row>
  </sheetData>
  <mergeCells count="135">
    <mergeCell ref="M5:M6"/>
    <mergeCell ref="B6:C6"/>
    <mergeCell ref="D6:G6"/>
    <mergeCell ref="A5:A6"/>
    <mergeCell ref="B5:C5"/>
    <mergeCell ref="D5:G5"/>
    <mergeCell ref="J5:J6"/>
    <mergeCell ref="K5:K6"/>
    <mergeCell ref="L5:L6"/>
    <mergeCell ref="I5:I6"/>
    <mergeCell ref="H5:H6"/>
    <mergeCell ref="L25:L26"/>
    <mergeCell ref="M25:M26"/>
    <mergeCell ref="B26:C26"/>
    <mergeCell ref="D26:G26"/>
    <mergeCell ref="M23:M24"/>
    <mergeCell ref="B24:C24"/>
    <mergeCell ref="D24:G24"/>
    <mergeCell ref="L23:L24"/>
    <mergeCell ref="I23:I24"/>
    <mergeCell ref="I25:I26"/>
    <mergeCell ref="H23:H24"/>
    <mergeCell ref="H25:H26"/>
    <mergeCell ref="A25:A26"/>
    <mergeCell ref="B25:C25"/>
    <mergeCell ref="D25:G25"/>
    <mergeCell ref="J25:J26"/>
    <mergeCell ref="K25:K26"/>
    <mergeCell ref="A23:A24"/>
    <mergeCell ref="B23:C23"/>
    <mergeCell ref="D23:G23"/>
    <mergeCell ref="J23:J24"/>
    <mergeCell ref="K23:K24"/>
    <mergeCell ref="L21:L22"/>
    <mergeCell ref="M21:M22"/>
    <mergeCell ref="B22:C22"/>
    <mergeCell ref="D22:G22"/>
    <mergeCell ref="M19:M20"/>
    <mergeCell ref="B20:C20"/>
    <mergeCell ref="D20:G20"/>
    <mergeCell ref="L19:L20"/>
    <mergeCell ref="I19:I20"/>
    <mergeCell ref="I21:I22"/>
    <mergeCell ref="H19:H20"/>
    <mergeCell ref="H21:H22"/>
    <mergeCell ref="A21:A22"/>
    <mergeCell ref="B21:C21"/>
    <mergeCell ref="D21:G21"/>
    <mergeCell ref="J21:J22"/>
    <mergeCell ref="K21:K22"/>
    <mergeCell ref="A19:A20"/>
    <mergeCell ref="B19:C19"/>
    <mergeCell ref="D19:G19"/>
    <mergeCell ref="J19:J20"/>
    <mergeCell ref="K19:K20"/>
    <mergeCell ref="L17:L18"/>
    <mergeCell ref="M17:M18"/>
    <mergeCell ref="B18:C18"/>
    <mergeCell ref="D18:G18"/>
    <mergeCell ref="M15:M16"/>
    <mergeCell ref="B16:C16"/>
    <mergeCell ref="D16:G16"/>
    <mergeCell ref="L15:L16"/>
    <mergeCell ref="I15:I16"/>
    <mergeCell ref="I17:I18"/>
    <mergeCell ref="H15:H16"/>
    <mergeCell ref="H17:H18"/>
    <mergeCell ref="A17:A18"/>
    <mergeCell ref="B17:C17"/>
    <mergeCell ref="D17:G17"/>
    <mergeCell ref="J17:J18"/>
    <mergeCell ref="K17:K18"/>
    <mergeCell ref="A15:A16"/>
    <mergeCell ref="B15:C15"/>
    <mergeCell ref="D15:G15"/>
    <mergeCell ref="J15:J16"/>
    <mergeCell ref="K15:K16"/>
    <mergeCell ref="M13:M14"/>
    <mergeCell ref="B14:C14"/>
    <mergeCell ref="D14:G14"/>
    <mergeCell ref="M11:M12"/>
    <mergeCell ref="B12:C12"/>
    <mergeCell ref="D12:G12"/>
    <mergeCell ref="L11:L12"/>
    <mergeCell ref="I11:I12"/>
    <mergeCell ref="I13:I14"/>
    <mergeCell ref="H11:H12"/>
    <mergeCell ref="H13:H14"/>
    <mergeCell ref="A7:A8"/>
    <mergeCell ref="B7:C7"/>
    <mergeCell ref="D7:G7"/>
    <mergeCell ref="J7:J8"/>
    <mergeCell ref="K7:K8"/>
    <mergeCell ref="L7:L8"/>
    <mergeCell ref="B8:C8"/>
    <mergeCell ref="D8:G8"/>
    <mergeCell ref="A13:A14"/>
    <mergeCell ref="B13:C13"/>
    <mergeCell ref="D13:G13"/>
    <mergeCell ref="J13:J14"/>
    <mergeCell ref="K13:K14"/>
    <mergeCell ref="A11:A12"/>
    <mergeCell ref="B11:C11"/>
    <mergeCell ref="D11:G11"/>
    <mergeCell ref="J11:J12"/>
    <mergeCell ref="K11:K12"/>
    <mergeCell ref="A9:A10"/>
    <mergeCell ref="B9:C9"/>
    <mergeCell ref="D9:G9"/>
    <mergeCell ref="J9:J10"/>
    <mergeCell ref="K9:K10"/>
    <mergeCell ref="L13:L14"/>
    <mergeCell ref="L9:L10"/>
    <mergeCell ref="M9:M10"/>
    <mergeCell ref="B10:C10"/>
    <mergeCell ref="D10:G10"/>
    <mergeCell ref="M7:M8"/>
    <mergeCell ref="I7:I8"/>
    <mergeCell ref="I9:I10"/>
    <mergeCell ref="H7:H8"/>
    <mergeCell ref="H9:H10"/>
    <mergeCell ref="A1:M1"/>
    <mergeCell ref="B2:C2"/>
    <mergeCell ref="D2:G2"/>
    <mergeCell ref="A3:A4"/>
    <mergeCell ref="B3:C3"/>
    <mergeCell ref="D3:G3"/>
    <mergeCell ref="J3:J4"/>
    <mergeCell ref="K3:K4"/>
    <mergeCell ref="L3:L4"/>
    <mergeCell ref="M3:M4"/>
    <mergeCell ref="B4:C4"/>
    <mergeCell ref="D4:G4"/>
    <mergeCell ref="I3:I4"/>
    <mergeCell ref="H3:H4"/>
  </mergeCells>
  <phoneticPr fontId="21" type="noConversion"/>
  <pageMargins left="0.46875" right="0.46875" top="0.75" bottom="0.75" header="0.3" footer="0.3"/>
  <pageSetup paperSize="9" scale="9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27D851-7D3A-4FEC-8729-456BFE9A59CB}">
  <sheetPr>
    <tabColor theme="9"/>
  </sheetPr>
  <dimension ref="A1:M47"/>
  <sheetViews>
    <sheetView zoomScale="110" zoomScaleNormal="110" zoomScalePageLayoutView="110" workbookViewId="0">
      <selection activeCell="M25" sqref="A1:M26"/>
    </sheetView>
  </sheetViews>
  <sheetFormatPr defaultColWidth="8.75" defaultRowHeight="16.5" x14ac:dyDescent="0.3"/>
  <cols>
    <col min="1" max="1" width="3.25" bestFit="1" customWidth="1"/>
    <col min="2" max="3" width="8.75" customWidth="1"/>
    <col min="4" max="7" width="8.125" customWidth="1"/>
    <col min="8" max="13" width="5.5" customWidth="1"/>
  </cols>
  <sheetData>
    <row r="1" spans="1:13" ht="16.5" customHeight="1" thickBot="1" x14ac:dyDescent="0.35">
      <c r="A1" s="40" t="s">
        <v>326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2"/>
    </row>
    <row r="2" spans="1:13" ht="16.5" customHeight="1" thickBot="1" x14ac:dyDescent="0.35">
      <c r="A2" s="3" t="s">
        <v>30</v>
      </c>
      <c r="B2" s="43" t="s">
        <v>31</v>
      </c>
      <c r="C2" s="43"/>
      <c r="D2" s="43" t="s">
        <v>32</v>
      </c>
      <c r="E2" s="43"/>
      <c r="F2" s="43"/>
      <c r="G2" s="43"/>
      <c r="H2" s="4" t="s">
        <v>33</v>
      </c>
      <c r="I2" s="5" t="s">
        <v>34</v>
      </c>
      <c r="J2" s="5" t="s">
        <v>35</v>
      </c>
      <c r="K2" s="5"/>
      <c r="L2" s="5"/>
      <c r="M2" s="5"/>
    </row>
    <row r="3" spans="1:13" s="2" customFormat="1" ht="14.1" customHeight="1" x14ac:dyDescent="0.3">
      <c r="A3" s="44">
        <v>1</v>
      </c>
      <c r="B3" s="45" t="s">
        <v>64</v>
      </c>
      <c r="C3" s="45"/>
      <c r="D3" s="48" t="s">
        <v>63</v>
      </c>
      <c r="E3" s="48"/>
      <c r="F3" s="48"/>
      <c r="G3" s="49"/>
      <c r="H3" s="50">
        <v>58</v>
      </c>
      <c r="I3" s="51">
        <f>SUM(H3)+3</f>
        <v>61</v>
      </c>
      <c r="J3" s="51">
        <f>SUM(I3)+3</f>
        <v>64</v>
      </c>
      <c r="K3" s="52"/>
      <c r="L3" s="52"/>
      <c r="M3" s="46"/>
    </row>
    <row r="4" spans="1:13" s="2" customFormat="1" ht="14.1" customHeight="1" x14ac:dyDescent="0.3">
      <c r="A4" s="7"/>
      <c r="B4" s="25" t="s">
        <v>62</v>
      </c>
      <c r="C4" s="25"/>
      <c r="D4" s="26" t="s">
        <v>61</v>
      </c>
      <c r="E4" s="27"/>
      <c r="F4" s="27"/>
      <c r="G4" s="27"/>
      <c r="H4" s="14"/>
      <c r="I4" s="16"/>
      <c r="J4" s="16"/>
      <c r="K4" s="39"/>
      <c r="L4" s="39"/>
      <c r="M4" s="47"/>
    </row>
    <row r="5" spans="1:13" s="2" customFormat="1" ht="14.1" customHeight="1" x14ac:dyDescent="0.3">
      <c r="A5" s="7">
        <v>2</v>
      </c>
      <c r="B5" s="9" t="s">
        <v>21</v>
      </c>
      <c r="C5" s="10"/>
      <c r="D5" s="21" t="s">
        <v>22</v>
      </c>
      <c r="E5" s="22"/>
      <c r="F5" s="22"/>
      <c r="G5" s="23"/>
      <c r="H5" s="37">
        <v>52.8</v>
      </c>
      <c r="I5" s="17">
        <f>SUM(H5)+4</f>
        <v>56.8</v>
      </c>
      <c r="J5" s="17">
        <f>SUM(I5)+4</f>
        <v>60.8</v>
      </c>
      <c r="K5" s="16"/>
      <c r="L5" s="16"/>
      <c r="M5" s="24"/>
    </row>
    <row r="6" spans="1:13" s="2" customFormat="1" ht="14.1" customHeight="1" x14ac:dyDescent="0.3">
      <c r="A6" s="7"/>
      <c r="B6" s="53" t="s">
        <v>12</v>
      </c>
      <c r="C6" s="54"/>
      <c r="D6" s="26" t="s">
        <v>25</v>
      </c>
      <c r="E6" s="27"/>
      <c r="F6" s="27"/>
      <c r="G6" s="28"/>
      <c r="H6" s="38"/>
      <c r="I6" s="39"/>
      <c r="J6" s="39"/>
      <c r="K6" s="16"/>
      <c r="L6" s="16"/>
      <c r="M6" s="24"/>
    </row>
    <row r="7" spans="1:13" s="2" customFormat="1" ht="14.1" customHeight="1" x14ac:dyDescent="0.3">
      <c r="A7" s="7">
        <v>3</v>
      </c>
      <c r="B7" s="20" t="s">
        <v>20</v>
      </c>
      <c r="C7" s="20"/>
      <c r="D7" s="36" t="s">
        <v>11</v>
      </c>
      <c r="E7" s="36"/>
      <c r="F7" s="36"/>
      <c r="G7" s="36"/>
      <c r="H7" s="37">
        <v>51</v>
      </c>
      <c r="I7" s="17">
        <f>SUM(H7)+4</f>
        <v>55</v>
      </c>
      <c r="J7" s="17">
        <f>SUM(I7)+4</f>
        <v>59</v>
      </c>
      <c r="K7" s="16"/>
      <c r="L7" s="16"/>
      <c r="M7" s="24"/>
    </row>
    <row r="8" spans="1:13" s="2" customFormat="1" ht="14.1" customHeight="1" x14ac:dyDescent="0.3">
      <c r="A8" s="7"/>
      <c r="B8" s="25" t="s">
        <v>23</v>
      </c>
      <c r="C8" s="25"/>
      <c r="D8" s="26" t="s">
        <v>26</v>
      </c>
      <c r="E8" s="27"/>
      <c r="F8" s="27"/>
      <c r="G8" s="28"/>
      <c r="H8" s="38"/>
      <c r="I8" s="39"/>
      <c r="J8" s="39"/>
      <c r="K8" s="16"/>
      <c r="L8" s="16"/>
      <c r="M8" s="24"/>
    </row>
    <row r="9" spans="1:13" s="2" customFormat="1" ht="14.1" customHeight="1" x14ac:dyDescent="0.3">
      <c r="A9" s="7">
        <v>4</v>
      </c>
      <c r="B9" s="20" t="s">
        <v>24</v>
      </c>
      <c r="C9" s="20"/>
      <c r="D9" s="36" t="s">
        <v>9</v>
      </c>
      <c r="E9" s="36"/>
      <c r="F9" s="36"/>
      <c r="G9" s="36"/>
      <c r="H9" s="37">
        <v>39</v>
      </c>
      <c r="I9" s="17">
        <f>SUM(H9)+3.2</f>
        <v>42.2</v>
      </c>
      <c r="J9" s="17">
        <f>SUM(I9)+3.2</f>
        <v>45.400000000000006</v>
      </c>
      <c r="K9" s="16"/>
      <c r="L9" s="16"/>
      <c r="M9" s="24"/>
    </row>
    <row r="10" spans="1:13" s="2" customFormat="1" ht="14.1" customHeight="1" x14ac:dyDescent="0.3">
      <c r="A10" s="7"/>
      <c r="B10" s="25" t="s">
        <v>13</v>
      </c>
      <c r="C10" s="25"/>
      <c r="D10" s="26" t="s">
        <v>27</v>
      </c>
      <c r="E10" s="27"/>
      <c r="F10" s="27"/>
      <c r="G10" s="28"/>
      <c r="H10" s="38"/>
      <c r="I10" s="39"/>
      <c r="J10" s="39"/>
      <c r="K10" s="16"/>
      <c r="L10" s="16"/>
      <c r="M10" s="24"/>
    </row>
    <row r="11" spans="1:13" s="2" customFormat="1" ht="14.1" customHeight="1" x14ac:dyDescent="0.3">
      <c r="A11" s="7">
        <v>5</v>
      </c>
      <c r="B11" s="20" t="s">
        <v>10</v>
      </c>
      <c r="C11" s="20"/>
      <c r="D11" s="36" t="s">
        <v>0</v>
      </c>
      <c r="E11" s="36"/>
      <c r="F11" s="36"/>
      <c r="G11" s="36"/>
      <c r="H11" s="14">
        <v>20.5</v>
      </c>
      <c r="I11" s="16">
        <f>SUM(H11)+1</f>
        <v>21.5</v>
      </c>
      <c r="J11" s="16">
        <f>SUM(I11)+1</f>
        <v>22.5</v>
      </c>
      <c r="K11" s="16"/>
      <c r="L11" s="16"/>
      <c r="M11" s="24"/>
    </row>
    <row r="12" spans="1:13" s="2" customFormat="1" ht="14.1" customHeight="1" x14ac:dyDescent="0.3">
      <c r="A12" s="7"/>
      <c r="B12" s="25" t="s">
        <v>14</v>
      </c>
      <c r="C12" s="25"/>
      <c r="D12" s="26" t="s">
        <v>28</v>
      </c>
      <c r="E12" s="27"/>
      <c r="F12" s="27"/>
      <c r="G12" s="28"/>
      <c r="H12" s="14"/>
      <c r="I12" s="16"/>
      <c r="J12" s="16"/>
      <c r="K12" s="16"/>
      <c r="L12" s="16"/>
      <c r="M12" s="24"/>
    </row>
    <row r="13" spans="1:13" s="2" customFormat="1" ht="14.1" customHeight="1" x14ac:dyDescent="0.3">
      <c r="A13" s="7">
        <v>6</v>
      </c>
      <c r="B13" s="20" t="s">
        <v>1</v>
      </c>
      <c r="C13" s="20"/>
      <c r="D13" s="36" t="s">
        <v>149</v>
      </c>
      <c r="E13" s="36"/>
      <c r="F13" s="36"/>
      <c r="G13" s="36"/>
      <c r="H13" s="14">
        <v>18.5</v>
      </c>
      <c r="I13" s="16">
        <f>SUM(H13)+0.6</f>
        <v>19.100000000000001</v>
      </c>
      <c r="J13" s="16">
        <f>SUM(I13)+0.6</f>
        <v>19.700000000000003</v>
      </c>
      <c r="K13" s="16"/>
      <c r="L13" s="16"/>
      <c r="M13" s="24"/>
    </row>
    <row r="14" spans="1:13" s="2" customFormat="1" ht="14.1" customHeight="1" x14ac:dyDescent="0.3">
      <c r="A14" s="7"/>
      <c r="B14" s="25" t="s">
        <v>15</v>
      </c>
      <c r="C14" s="25"/>
      <c r="D14" s="26" t="s">
        <v>140</v>
      </c>
      <c r="E14" s="27"/>
      <c r="F14" s="27"/>
      <c r="G14" s="28"/>
      <c r="H14" s="14"/>
      <c r="I14" s="16"/>
      <c r="J14" s="16"/>
      <c r="K14" s="16"/>
      <c r="L14" s="16"/>
      <c r="M14" s="24"/>
    </row>
    <row r="15" spans="1:13" s="2" customFormat="1" ht="14.1" customHeight="1" x14ac:dyDescent="0.3">
      <c r="A15" s="7">
        <v>7</v>
      </c>
      <c r="B15" s="20" t="s">
        <v>3</v>
      </c>
      <c r="C15" s="20"/>
      <c r="D15" s="36" t="s">
        <v>4</v>
      </c>
      <c r="E15" s="36"/>
      <c r="F15" s="36"/>
      <c r="G15" s="36"/>
      <c r="H15" s="14">
        <v>8.5</v>
      </c>
      <c r="I15" s="16">
        <f>SUM(H15)+0.3</f>
        <v>8.8000000000000007</v>
      </c>
      <c r="J15" s="16">
        <f>SUM(I15)+0.3</f>
        <v>9.1000000000000014</v>
      </c>
      <c r="K15" s="16"/>
      <c r="L15" s="16"/>
      <c r="M15" s="24"/>
    </row>
    <row r="16" spans="1:13" s="2" customFormat="1" ht="14.1" customHeight="1" x14ac:dyDescent="0.3">
      <c r="A16" s="7"/>
      <c r="B16" s="25" t="s">
        <v>16</v>
      </c>
      <c r="C16" s="25"/>
      <c r="D16" s="26" t="s">
        <v>139</v>
      </c>
      <c r="E16" s="27"/>
      <c r="F16" s="27"/>
      <c r="G16" s="28"/>
      <c r="H16" s="14"/>
      <c r="I16" s="16"/>
      <c r="J16" s="16"/>
      <c r="K16" s="16"/>
      <c r="L16" s="16"/>
      <c r="M16" s="24"/>
    </row>
    <row r="17" spans="1:13" s="2" customFormat="1" ht="14.1" customHeight="1" x14ac:dyDescent="0.3">
      <c r="A17" s="7">
        <v>8</v>
      </c>
      <c r="B17" s="9" t="s">
        <v>56</v>
      </c>
      <c r="C17" s="10"/>
      <c r="D17" s="21" t="s">
        <v>58</v>
      </c>
      <c r="E17" s="22"/>
      <c r="F17" s="22"/>
      <c r="G17" s="23"/>
      <c r="H17" s="14">
        <v>50</v>
      </c>
      <c r="I17" s="16">
        <f>SUM(H17)+1.6</f>
        <v>51.6</v>
      </c>
      <c r="J17" s="16">
        <f>SUM(I17)+1.6</f>
        <v>53.2</v>
      </c>
      <c r="K17" s="16"/>
      <c r="L17" s="16"/>
      <c r="M17" s="24"/>
    </row>
    <row r="18" spans="1:13" s="2" customFormat="1" ht="14.1" customHeight="1" x14ac:dyDescent="0.3">
      <c r="A18" s="7"/>
      <c r="B18" s="25" t="s">
        <v>57</v>
      </c>
      <c r="C18" s="25"/>
      <c r="D18" s="26" t="s">
        <v>138</v>
      </c>
      <c r="E18" s="27"/>
      <c r="F18" s="27"/>
      <c r="G18" s="28"/>
      <c r="H18" s="14"/>
      <c r="I18" s="16"/>
      <c r="J18" s="16"/>
      <c r="K18" s="16"/>
      <c r="L18" s="16"/>
      <c r="M18" s="24"/>
    </row>
    <row r="19" spans="1:13" s="2" customFormat="1" ht="14.1" customHeight="1" x14ac:dyDescent="0.3">
      <c r="A19" s="7">
        <v>9</v>
      </c>
      <c r="B19" s="20" t="s">
        <v>5</v>
      </c>
      <c r="C19" s="20"/>
      <c r="D19" s="36" t="s">
        <v>6</v>
      </c>
      <c r="E19" s="36"/>
      <c r="F19" s="36"/>
      <c r="G19" s="36"/>
      <c r="H19" s="14">
        <v>45.8</v>
      </c>
      <c r="I19" s="16">
        <f>SUM(H19)+2</f>
        <v>47.8</v>
      </c>
      <c r="J19" s="16">
        <f>SUM(I19)+2</f>
        <v>49.8</v>
      </c>
      <c r="K19" s="16"/>
      <c r="L19" s="16"/>
      <c r="M19" s="24"/>
    </row>
    <row r="20" spans="1:13" s="2" customFormat="1" ht="14.1" customHeight="1" x14ac:dyDescent="0.3">
      <c r="A20" s="7"/>
      <c r="B20" s="25" t="s">
        <v>17</v>
      </c>
      <c r="C20" s="25"/>
      <c r="D20" s="26" t="s">
        <v>29</v>
      </c>
      <c r="E20" s="27"/>
      <c r="F20" s="27"/>
      <c r="G20" s="28"/>
      <c r="H20" s="14"/>
      <c r="I20" s="16"/>
      <c r="J20" s="16"/>
      <c r="K20" s="16"/>
      <c r="L20" s="16"/>
      <c r="M20" s="24"/>
    </row>
    <row r="21" spans="1:13" s="2" customFormat="1" ht="14.1" customHeight="1" x14ac:dyDescent="0.3">
      <c r="A21" s="7">
        <v>10</v>
      </c>
      <c r="B21" s="20" t="s">
        <v>7</v>
      </c>
      <c r="C21" s="20"/>
      <c r="D21" s="21" t="s">
        <v>8</v>
      </c>
      <c r="E21" s="22"/>
      <c r="F21" s="22"/>
      <c r="G21" s="23"/>
      <c r="H21" s="14">
        <v>40</v>
      </c>
      <c r="I21" s="16">
        <f>SUM(H21)+2</f>
        <v>42</v>
      </c>
      <c r="J21" s="16">
        <f>SUM(I21)+2</f>
        <v>44</v>
      </c>
      <c r="K21" s="16"/>
      <c r="L21" s="16"/>
      <c r="M21" s="24"/>
    </row>
    <row r="22" spans="1:13" s="2" customFormat="1" ht="14.1" customHeight="1" x14ac:dyDescent="0.3">
      <c r="A22" s="7"/>
      <c r="B22" s="25" t="s">
        <v>18</v>
      </c>
      <c r="C22" s="25"/>
      <c r="D22" s="26" t="s">
        <v>36</v>
      </c>
      <c r="E22" s="27"/>
      <c r="F22" s="27"/>
      <c r="G22" s="28"/>
      <c r="H22" s="14"/>
      <c r="I22" s="16"/>
      <c r="J22" s="16"/>
      <c r="K22" s="16"/>
      <c r="L22" s="16"/>
      <c r="M22" s="24"/>
    </row>
    <row r="23" spans="1:13" s="2" customFormat="1" ht="14.1" customHeight="1" x14ac:dyDescent="0.3">
      <c r="A23" s="7">
        <v>11</v>
      </c>
      <c r="B23" s="9" t="s">
        <v>59</v>
      </c>
      <c r="C23" s="10"/>
      <c r="D23" s="36" t="s">
        <v>37</v>
      </c>
      <c r="E23" s="36"/>
      <c r="F23" s="36"/>
      <c r="G23" s="36"/>
      <c r="H23" s="14">
        <v>18</v>
      </c>
      <c r="I23" s="16">
        <f>SUM(H23)+0.8</f>
        <v>18.8</v>
      </c>
      <c r="J23" s="16">
        <f>SUM(I23)+0.8</f>
        <v>19.600000000000001</v>
      </c>
      <c r="K23" s="16"/>
      <c r="L23" s="16"/>
      <c r="M23" s="24"/>
    </row>
    <row r="24" spans="1:13" s="2" customFormat="1" ht="14.1" customHeight="1" x14ac:dyDescent="0.3">
      <c r="A24" s="7"/>
      <c r="B24" s="25" t="s">
        <v>19</v>
      </c>
      <c r="C24" s="25"/>
      <c r="D24" s="26" t="s">
        <v>38</v>
      </c>
      <c r="E24" s="27"/>
      <c r="F24" s="27"/>
      <c r="G24" s="28"/>
      <c r="H24" s="14"/>
      <c r="I24" s="16"/>
      <c r="J24" s="16"/>
      <c r="K24" s="16"/>
      <c r="L24" s="16"/>
      <c r="M24" s="24"/>
    </row>
    <row r="25" spans="1:13" s="2" customFormat="1" ht="14.1" customHeight="1" x14ac:dyDescent="0.3">
      <c r="A25" s="7">
        <v>12</v>
      </c>
      <c r="B25" s="9" t="s">
        <v>147</v>
      </c>
      <c r="C25" s="10"/>
      <c r="D25" s="11" t="s">
        <v>90</v>
      </c>
      <c r="E25" s="12"/>
      <c r="F25" s="12"/>
      <c r="G25" s="13"/>
      <c r="H25" s="14">
        <v>6.5</v>
      </c>
      <c r="I25" s="16">
        <f>SUM(H25)+0.3</f>
        <v>6.8</v>
      </c>
      <c r="J25" s="16">
        <f>SUM(I25)+0.3</f>
        <v>7.1</v>
      </c>
      <c r="K25" s="17"/>
      <c r="L25" s="17"/>
      <c r="M25" s="29"/>
    </row>
    <row r="26" spans="1:13" s="2" customFormat="1" ht="14.1" customHeight="1" thickBot="1" x14ac:dyDescent="0.35">
      <c r="A26" s="8"/>
      <c r="B26" s="31" t="s">
        <v>146</v>
      </c>
      <c r="C26" s="32"/>
      <c r="D26" s="33" t="s">
        <v>310</v>
      </c>
      <c r="E26" s="34"/>
      <c r="F26" s="34"/>
      <c r="G26" s="35"/>
      <c r="H26" s="15"/>
      <c r="I26" s="19"/>
      <c r="J26" s="19"/>
      <c r="K26" s="18"/>
      <c r="L26" s="18"/>
      <c r="M26" s="30"/>
    </row>
    <row r="27" spans="1:13" s="2" customFormat="1" ht="14.1" customHeight="1" x14ac:dyDescent="0.3"/>
    <row r="28" spans="1:13" s="2" customFormat="1" ht="14.1" customHeight="1" x14ac:dyDescent="0.3"/>
    <row r="29" spans="1:13" s="2" customFormat="1" ht="14.1" customHeight="1" x14ac:dyDescent="0.3"/>
    <row r="30" spans="1:13" s="2" customFormat="1" ht="14.1" customHeight="1" x14ac:dyDescent="0.3"/>
    <row r="31" spans="1:13" s="2" customFormat="1" ht="14.1" customHeight="1" x14ac:dyDescent="0.3">
      <c r="A31"/>
      <c r="B31"/>
      <c r="C31"/>
      <c r="D31"/>
      <c r="E31"/>
      <c r="F31"/>
      <c r="G31"/>
      <c r="H31"/>
      <c r="I31"/>
      <c r="J31"/>
      <c r="K31"/>
      <c r="L31"/>
      <c r="M31"/>
    </row>
    <row r="32" spans="1:13" s="2" customFormat="1" ht="14.1" customHeight="1" x14ac:dyDescent="0.3">
      <c r="A32"/>
      <c r="B32"/>
      <c r="C32"/>
      <c r="D32"/>
      <c r="E32"/>
      <c r="F32"/>
      <c r="G32"/>
      <c r="H32"/>
      <c r="I32"/>
      <c r="J32"/>
      <c r="K32"/>
      <c r="L32"/>
      <c r="M32"/>
    </row>
    <row r="33" spans="1:13" s="2" customFormat="1" ht="14.1" customHeight="1" x14ac:dyDescent="0.3">
      <c r="A33"/>
      <c r="B33"/>
      <c r="C33"/>
      <c r="D33"/>
      <c r="E33"/>
      <c r="F33"/>
      <c r="G33"/>
      <c r="H33"/>
      <c r="I33"/>
      <c r="J33"/>
      <c r="K33"/>
      <c r="L33"/>
      <c r="M33"/>
    </row>
    <row r="34" spans="1:13" s="2" customFormat="1" ht="14.1" customHeight="1" x14ac:dyDescent="0.3">
      <c r="A34"/>
      <c r="B34"/>
      <c r="C34"/>
      <c r="D34"/>
      <c r="E34"/>
      <c r="F34"/>
      <c r="G34"/>
      <c r="H34"/>
      <c r="I34"/>
      <c r="J34"/>
      <c r="K34"/>
      <c r="L34"/>
      <c r="M34"/>
    </row>
    <row r="35" spans="1:13" s="2" customFormat="1" ht="14.1" customHeight="1" x14ac:dyDescent="0.3">
      <c r="A35"/>
      <c r="B35"/>
      <c r="C35"/>
      <c r="D35"/>
      <c r="E35"/>
      <c r="F35"/>
      <c r="G35"/>
      <c r="H35"/>
      <c r="I35"/>
      <c r="J35"/>
      <c r="K35"/>
      <c r="L35"/>
      <c r="M35"/>
    </row>
    <row r="36" spans="1:13" s="2" customFormat="1" ht="14.1" customHeight="1" x14ac:dyDescent="0.3">
      <c r="A36"/>
      <c r="B36"/>
      <c r="C36"/>
      <c r="D36"/>
      <c r="E36"/>
      <c r="F36"/>
      <c r="G36"/>
      <c r="H36"/>
      <c r="I36"/>
      <c r="J36"/>
      <c r="K36"/>
      <c r="L36"/>
      <c r="M36"/>
    </row>
    <row r="37" spans="1:13" ht="14.1" customHeight="1" x14ac:dyDescent="0.3"/>
    <row r="38" spans="1:13" ht="14.1" customHeight="1" x14ac:dyDescent="0.3"/>
    <row r="39" spans="1:13" ht="14.1" customHeight="1" x14ac:dyDescent="0.3">
      <c r="B39" s="1"/>
      <c r="C39" s="1"/>
      <c r="D39" s="1"/>
      <c r="E39" s="1"/>
      <c r="F39" s="1"/>
      <c r="G39" s="1"/>
    </row>
    <row r="40" spans="1:13" ht="14.1" customHeight="1" x14ac:dyDescent="0.3">
      <c r="B40" s="1"/>
      <c r="C40" s="1"/>
      <c r="D40" s="1"/>
      <c r="E40" s="1"/>
      <c r="F40" s="1"/>
      <c r="G40" s="1"/>
    </row>
    <row r="41" spans="1:13" ht="14.1" customHeight="1" x14ac:dyDescent="0.3">
      <c r="B41" s="1"/>
      <c r="C41" s="1"/>
      <c r="D41" s="1"/>
      <c r="E41" s="1"/>
      <c r="F41" s="1"/>
      <c r="G41" s="1"/>
    </row>
    <row r="42" spans="1:13" ht="14.1" customHeight="1" x14ac:dyDescent="0.3">
      <c r="B42" s="1"/>
      <c r="C42" s="1"/>
      <c r="D42" s="1"/>
      <c r="E42" s="1"/>
      <c r="F42" s="1"/>
      <c r="G42" s="1"/>
    </row>
    <row r="43" spans="1:13" ht="14.1" customHeight="1" x14ac:dyDescent="0.3"/>
    <row r="44" spans="1:13" ht="14.1" customHeight="1" x14ac:dyDescent="0.3"/>
    <row r="45" spans="1:13" ht="14.1" customHeight="1" x14ac:dyDescent="0.3"/>
    <row r="46" spans="1:13" ht="14.1" customHeight="1" x14ac:dyDescent="0.3"/>
    <row r="47" spans="1:13" ht="14.1" customHeight="1" x14ac:dyDescent="0.3"/>
  </sheetData>
  <mergeCells count="135">
    <mergeCell ref="A1:M1"/>
    <mergeCell ref="B2:C2"/>
    <mergeCell ref="D2:G2"/>
    <mergeCell ref="A3:A4"/>
    <mergeCell ref="B3:C3"/>
    <mergeCell ref="D3:G3"/>
    <mergeCell ref="H3:H4"/>
    <mergeCell ref="I3:I4"/>
    <mergeCell ref="J3:J4"/>
    <mergeCell ref="K3:K4"/>
    <mergeCell ref="L3:L4"/>
    <mergeCell ref="M3:M4"/>
    <mergeCell ref="B4:C4"/>
    <mergeCell ref="D4:G4"/>
    <mergeCell ref="J7:J8"/>
    <mergeCell ref="K7:K8"/>
    <mergeCell ref="L7:L8"/>
    <mergeCell ref="M7:M8"/>
    <mergeCell ref="B8:C8"/>
    <mergeCell ref="D8:G8"/>
    <mergeCell ref="K5:K6"/>
    <mergeCell ref="L5:L6"/>
    <mergeCell ref="M5:M6"/>
    <mergeCell ref="A5:A6"/>
    <mergeCell ref="B5:C5"/>
    <mergeCell ref="D5:G5"/>
    <mergeCell ref="H5:H6"/>
    <mergeCell ref="I5:I6"/>
    <mergeCell ref="J5:J6"/>
    <mergeCell ref="B6:C6"/>
    <mergeCell ref="D6:G6"/>
    <mergeCell ref="A11:A12"/>
    <mergeCell ref="B11:C11"/>
    <mergeCell ref="D11:G11"/>
    <mergeCell ref="H11:H12"/>
    <mergeCell ref="I11:I12"/>
    <mergeCell ref="A9:A10"/>
    <mergeCell ref="B9:C9"/>
    <mergeCell ref="D9:G9"/>
    <mergeCell ref="H9:H10"/>
    <mergeCell ref="I9:I10"/>
    <mergeCell ref="A7:A8"/>
    <mergeCell ref="B7:C7"/>
    <mergeCell ref="D7:G7"/>
    <mergeCell ref="H7:H8"/>
    <mergeCell ref="I7:I8"/>
    <mergeCell ref="J11:J12"/>
    <mergeCell ref="K11:K12"/>
    <mergeCell ref="L11:L12"/>
    <mergeCell ref="M11:M12"/>
    <mergeCell ref="B12:C12"/>
    <mergeCell ref="D12:G12"/>
    <mergeCell ref="K9:K10"/>
    <mergeCell ref="L9:L10"/>
    <mergeCell ref="M9:M10"/>
    <mergeCell ref="B10:C10"/>
    <mergeCell ref="D10:G10"/>
    <mergeCell ref="J9:J10"/>
    <mergeCell ref="A15:A16"/>
    <mergeCell ref="B15:C15"/>
    <mergeCell ref="D15:G15"/>
    <mergeCell ref="H15:H16"/>
    <mergeCell ref="I15:I16"/>
    <mergeCell ref="A13:A14"/>
    <mergeCell ref="B13:C13"/>
    <mergeCell ref="D13:G13"/>
    <mergeCell ref="H13:H14"/>
    <mergeCell ref="I13:I14"/>
    <mergeCell ref="J15:J16"/>
    <mergeCell ref="K15:K16"/>
    <mergeCell ref="L15:L16"/>
    <mergeCell ref="M15:M16"/>
    <mergeCell ref="B16:C16"/>
    <mergeCell ref="D16:G16"/>
    <mergeCell ref="K13:K14"/>
    <mergeCell ref="L13:L14"/>
    <mergeCell ref="M13:M14"/>
    <mergeCell ref="B14:C14"/>
    <mergeCell ref="D14:G14"/>
    <mergeCell ref="J13:J14"/>
    <mergeCell ref="A19:A20"/>
    <mergeCell ref="B19:C19"/>
    <mergeCell ref="D19:G19"/>
    <mergeCell ref="H19:H20"/>
    <mergeCell ref="I19:I20"/>
    <mergeCell ref="A17:A18"/>
    <mergeCell ref="B17:C17"/>
    <mergeCell ref="D17:G17"/>
    <mergeCell ref="H17:H18"/>
    <mergeCell ref="I17:I18"/>
    <mergeCell ref="J19:J20"/>
    <mergeCell ref="K19:K20"/>
    <mergeCell ref="L19:L20"/>
    <mergeCell ref="M19:M20"/>
    <mergeCell ref="B20:C20"/>
    <mergeCell ref="D20:G20"/>
    <mergeCell ref="K17:K18"/>
    <mergeCell ref="L17:L18"/>
    <mergeCell ref="M17:M18"/>
    <mergeCell ref="B18:C18"/>
    <mergeCell ref="D18:G18"/>
    <mergeCell ref="J17:J18"/>
    <mergeCell ref="A23:A24"/>
    <mergeCell ref="B23:C23"/>
    <mergeCell ref="D23:G23"/>
    <mergeCell ref="H23:H24"/>
    <mergeCell ref="I23:I24"/>
    <mergeCell ref="A21:A22"/>
    <mergeCell ref="B21:C21"/>
    <mergeCell ref="D21:G21"/>
    <mergeCell ref="H21:H22"/>
    <mergeCell ref="I21:I22"/>
    <mergeCell ref="J23:J24"/>
    <mergeCell ref="K23:K24"/>
    <mergeCell ref="L23:L24"/>
    <mergeCell ref="M23:M24"/>
    <mergeCell ref="B24:C24"/>
    <mergeCell ref="D24:G24"/>
    <mergeCell ref="K21:K22"/>
    <mergeCell ref="L21:L22"/>
    <mergeCell ref="M21:M22"/>
    <mergeCell ref="B22:C22"/>
    <mergeCell ref="D22:G22"/>
    <mergeCell ref="J21:J22"/>
    <mergeCell ref="K25:K26"/>
    <mergeCell ref="L25:L26"/>
    <mergeCell ref="M25:M26"/>
    <mergeCell ref="B26:C26"/>
    <mergeCell ref="D26:G26"/>
    <mergeCell ref="A25:A26"/>
    <mergeCell ref="B25:C25"/>
    <mergeCell ref="D25:G25"/>
    <mergeCell ref="H25:H26"/>
    <mergeCell ref="I25:I26"/>
    <mergeCell ref="J25:J26"/>
  </mergeCells>
  <phoneticPr fontId="21" type="noConversion"/>
  <pageMargins left="0.46875" right="0.46875" top="0.75" bottom="0.75" header="0.3" footer="0.3"/>
  <pageSetup paperSize="9" scale="9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896E65-7159-4A79-9180-E562D13AFDF2}">
  <sheetPr>
    <tabColor theme="9"/>
  </sheetPr>
  <dimension ref="A1:M48"/>
  <sheetViews>
    <sheetView zoomScale="110" zoomScaleNormal="110" zoomScalePageLayoutView="110" workbookViewId="0">
      <selection activeCell="H25" sqref="H25:H26"/>
    </sheetView>
  </sheetViews>
  <sheetFormatPr defaultColWidth="8.75" defaultRowHeight="16.5" x14ac:dyDescent="0.3"/>
  <cols>
    <col min="1" max="1" width="3.25" bestFit="1" customWidth="1"/>
    <col min="2" max="3" width="8.75" customWidth="1"/>
    <col min="4" max="7" width="8.125" customWidth="1"/>
    <col min="8" max="13" width="5.5" customWidth="1"/>
  </cols>
  <sheetData>
    <row r="1" spans="1:13" ht="16.5" customHeight="1" thickBot="1" x14ac:dyDescent="0.35">
      <c r="A1" s="40" t="s">
        <v>303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2"/>
    </row>
    <row r="2" spans="1:13" ht="16.5" customHeight="1" thickBot="1" x14ac:dyDescent="0.35">
      <c r="A2" s="3" t="s">
        <v>30</v>
      </c>
      <c r="B2" s="43" t="s">
        <v>31</v>
      </c>
      <c r="C2" s="43"/>
      <c r="D2" s="43" t="s">
        <v>32</v>
      </c>
      <c r="E2" s="43"/>
      <c r="F2" s="43"/>
      <c r="G2" s="43"/>
      <c r="H2" s="4" t="s">
        <v>33</v>
      </c>
      <c r="I2" s="5" t="s">
        <v>34</v>
      </c>
      <c r="J2" s="5" t="s">
        <v>35</v>
      </c>
      <c r="K2" s="5"/>
      <c r="L2" s="5"/>
      <c r="M2" s="5"/>
    </row>
    <row r="3" spans="1:13" s="2" customFormat="1" ht="14.1" customHeight="1" x14ac:dyDescent="0.3">
      <c r="A3" s="44">
        <v>1</v>
      </c>
      <c r="B3" s="45" t="s">
        <v>64</v>
      </c>
      <c r="C3" s="45"/>
      <c r="D3" s="48" t="s">
        <v>63</v>
      </c>
      <c r="E3" s="48"/>
      <c r="F3" s="48"/>
      <c r="G3" s="49"/>
      <c r="H3" s="50">
        <v>50</v>
      </c>
      <c r="I3" s="51">
        <f>SUM(H3)+3</f>
        <v>53</v>
      </c>
      <c r="J3" s="51">
        <f>SUM(I3)+3</f>
        <v>56</v>
      </c>
      <c r="K3" s="52"/>
      <c r="L3" s="52"/>
      <c r="M3" s="46"/>
    </row>
    <row r="4" spans="1:13" s="2" customFormat="1" ht="14.1" customHeight="1" x14ac:dyDescent="0.3">
      <c r="A4" s="7"/>
      <c r="B4" s="25" t="s">
        <v>62</v>
      </c>
      <c r="C4" s="25"/>
      <c r="D4" s="26" t="s">
        <v>61</v>
      </c>
      <c r="E4" s="27"/>
      <c r="F4" s="27"/>
      <c r="G4" s="27"/>
      <c r="H4" s="14"/>
      <c r="I4" s="16"/>
      <c r="J4" s="16"/>
      <c r="K4" s="39"/>
      <c r="L4" s="39"/>
      <c r="M4" s="47"/>
    </row>
    <row r="5" spans="1:13" s="2" customFormat="1" ht="14.1" customHeight="1" x14ac:dyDescent="0.3">
      <c r="A5" s="7">
        <v>2</v>
      </c>
      <c r="B5" s="9" t="s">
        <v>21</v>
      </c>
      <c r="C5" s="10"/>
      <c r="D5" s="21" t="s">
        <v>22</v>
      </c>
      <c r="E5" s="22"/>
      <c r="F5" s="22"/>
      <c r="G5" s="23"/>
      <c r="H5" s="37">
        <v>51.5</v>
      </c>
      <c r="I5" s="17">
        <f>SUM(H5)+4</f>
        <v>55.5</v>
      </c>
      <c r="J5" s="17">
        <f>SUM(I5)+4</f>
        <v>59.5</v>
      </c>
      <c r="K5" s="16"/>
      <c r="L5" s="16"/>
      <c r="M5" s="24"/>
    </row>
    <row r="6" spans="1:13" s="2" customFormat="1" ht="14.1" customHeight="1" x14ac:dyDescent="0.3">
      <c r="A6" s="7"/>
      <c r="B6" s="53" t="s">
        <v>12</v>
      </c>
      <c r="C6" s="54"/>
      <c r="D6" s="26" t="s">
        <v>25</v>
      </c>
      <c r="E6" s="27"/>
      <c r="F6" s="27"/>
      <c r="G6" s="28"/>
      <c r="H6" s="38"/>
      <c r="I6" s="39"/>
      <c r="J6" s="39"/>
      <c r="K6" s="16"/>
      <c r="L6" s="16"/>
      <c r="M6" s="24"/>
    </row>
    <row r="7" spans="1:13" s="2" customFormat="1" ht="14.1" customHeight="1" x14ac:dyDescent="0.3">
      <c r="A7" s="7">
        <v>3</v>
      </c>
      <c r="B7" s="20" t="s">
        <v>20</v>
      </c>
      <c r="C7" s="20"/>
      <c r="D7" s="36" t="s">
        <v>11</v>
      </c>
      <c r="E7" s="36"/>
      <c r="F7" s="36"/>
      <c r="G7" s="36"/>
      <c r="H7" s="37">
        <v>50</v>
      </c>
      <c r="I7" s="17">
        <f>SUM(H7)+4</f>
        <v>54</v>
      </c>
      <c r="J7" s="17">
        <f>SUM(I7)+4</f>
        <v>58</v>
      </c>
      <c r="K7" s="16"/>
      <c r="L7" s="16"/>
      <c r="M7" s="24"/>
    </row>
    <row r="8" spans="1:13" s="2" customFormat="1" ht="14.1" customHeight="1" x14ac:dyDescent="0.3">
      <c r="A8" s="7"/>
      <c r="B8" s="25" t="s">
        <v>23</v>
      </c>
      <c r="C8" s="25"/>
      <c r="D8" s="26" t="s">
        <v>26</v>
      </c>
      <c r="E8" s="27"/>
      <c r="F8" s="27"/>
      <c r="G8" s="28"/>
      <c r="H8" s="38"/>
      <c r="I8" s="39"/>
      <c r="J8" s="39"/>
      <c r="K8" s="16"/>
      <c r="L8" s="16"/>
      <c r="M8" s="24"/>
    </row>
    <row r="9" spans="1:13" s="2" customFormat="1" ht="14.1" customHeight="1" x14ac:dyDescent="0.3">
      <c r="A9" s="7">
        <v>4</v>
      </c>
      <c r="B9" s="20" t="s">
        <v>24</v>
      </c>
      <c r="C9" s="20"/>
      <c r="D9" s="36" t="s">
        <v>9</v>
      </c>
      <c r="E9" s="36"/>
      <c r="F9" s="36"/>
      <c r="G9" s="36"/>
      <c r="H9" s="37">
        <v>36</v>
      </c>
      <c r="I9" s="17">
        <f>SUM(H9)+3</f>
        <v>39</v>
      </c>
      <c r="J9" s="17">
        <f>SUM(I9)+3</f>
        <v>42</v>
      </c>
      <c r="K9" s="16"/>
      <c r="L9" s="16"/>
      <c r="M9" s="24"/>
    </row>
    <row r="10" spans="1:13" s="2" customFormat="1" ht="14.1" customHeight="1" x14ac:dyDescent="0.3">
      <c r="A10" s="7"/>
      <c r="B10" s="25" t="s">
        <v>13</v>
      </c>
      <c r="C10" s="25"/>
      <c r="D10" s="26" t="s">
        <v>27</v>
      </c>
      <c r="E10" s="27"/>
      <c r="F10" s="27"/>
      <c r="G10" s="28"/>
      <c r="H10" s="38"/>
      <c r="I10" s="39"/>
      <c r="J10" s="39"/>
      <c r="K10" s="16"/>
      <c r="L10" s="16"/>
      <c r="M10" s="24"/>
    </row>
    <row r="11" spans="1:13" s="2" customFormat="1" ht="14.1" customHeight="1" x14ac:dyDescent="0.3">
      <c r="A11" s="7">
        <v>5</v>
      </c>
      <c r="B11" s="20" t="s">
        <v>10</v>
      </c>
      <c r="C11" s="20"/>
      <c r="D11" s="36" t="s">
        <v>0</v>
      </c>
      <c r="E11" s="36"/>
      <c r="F11" s="36"/>
      <c r="G11" s="36"/>
      <c r="H11" s="14">
        <v>19.399999999999999</v>
      </c>
      <c r="I11" s="16">
        <f>SUM(H11)+1</f>
        <v>20.399999999999999</v>
      </c>
      <c r="J11" s="16">
        <f>SUM(I11)+1</f>
        <v>21.4</v>
      </c>
      <c r="K11" s="16"/>
      <c r="L11" s="16"/>
      <c r="M11" s="24"/>
    </row>
    <row r="12" spans="1:13" s="2" customFormat="1" ht="14.1" customHeight="1" x14ac:dyDescent="0.3">
      <c r="A12" s="7"/>
      <c r="B12" s="25" t="s">
        <v>14</v>
      </c>
      <c r="C12" s="25"/>
      <c r="D12" s="26" t="s">
        <v>28</v>
      </c>
      <c r="E12" s="27"/>
      <c r="F12" s="27"/>
      <c r="G12" s="28"/>
      <c r="H12" s="14"/>
      <c r="I12" s="16"/>
      <c r="J12" s="16"/>
      <c r="K12" s="16"/>
      <c r="L12" s="16"/>
      <c r="M12" s="24"/>
    </row>
    <row r="13" spans="1:13" s="2" customFormat="1" ht="14.1" customHeight="1" x14ac:dyDescent="0.3">
      <c r="A13" s="7">
        <v>6</v>
      </c>
      <c r="B13" s="9" t="s">
        <v>272</v>
      </c>
      <c r="C13" s="10"/>
      <c r="D13" s="11"/>
      <c r="E13" s="12"/>
      <c r="F13" s="12"/>
      <c r="G13" s="13"/>
      <c r="H13" s="14">
        <v>12.8</v>
      </c>
      <c r="I13" s="16">
        <f>SUM(H13)+0.5</f>
        <v>13.3</v>
      </c>
      <c r="J13" s="16">
        <f>SUM(I13)+0.5</f>
        <v>13.8</v>
      </c>
      <c r="K13" s="17"/>
      <c r="L13" s="17"/>
      <c r="M13" s="29"/>
    </row>
    <row r="14" spans="1:13" s="2" customFormat="1" ht="14.1" customHeight="1" x14ac:dyDescent="0.3">
      <c r="A14" s="7"/>
      <c r="B14" s="53" t="s">
        <v>273</v>
      </c>
      <c r="C14" s="54"/>
      <c r="D14" s="26" t="s">
        <v>91</v>
      </c>
      <c r="E14" s="27"/>
      <c r="F14" s="27"/>
      <c r="G14" s="28"/>
      <c r="H14" s="14"/>
      <c r="I14" s="16"/>
      <c r="J14" s="16"/>
      <c r="K14" s="39"/>
      <c r="L14" s="39"/>
      <c r="M14" s="47"/>
    </row>
    <row r="15" spans="1:13" s="2" customFormat="1" ht="14.1" customHeight="1" x14ac:dyDescent="0.3">
      <c r="A15" s="7">
        <v>8</v>
      </c>
      <c r="B15" s="9" t="s">
        <v>306</v>
      </c>
      <c r="C15" s="10"/>
      <c r="D15" s="11"/>
      <c r="E15" s="12"/>
      <c r="F15" s="12"/>
      <c r="G15" s="13"/>
      <c r="H15" s="14">
        <v>12</v>
      </c>
      <c r="I15" s="16">
        <f>SUM(H15)+0.8</f>
        <v>12.8</v>
      </c>
      <c r="J15" s="16">
        <f>SUM(I15)+0.8</f>
        <v>13.600000000000001</v>
      </c>
      <c r="K15" s="17"/>
      <c r="L15" s="17"/>
      <c r="M15" s="29"/>
    </row>
    <row r="16" spans="1:13" s="2" customFormat="1" ht="14.1" customHeight="1" x14ac:dyDescent="0.3">
      <c r="A16" s="7"/>
      <c r="B16" s="53" t="s">
        <v>305</v>
      </c>
      <c r="C16" s="54"/>
      <c r="D16" s="26" t="s">
        <v>307</v>
      </c>
      <c r="E16" s="27"/>
      <c r="F16" s="27"/>
      <c r="G16" s="28"/>
      <c r="H16" s="14"/>
      <c r="I16" s="16"/>
      <c r="J16" s="16"/>
      <c r="K16" s="39"/>
      <c r="L16" s="39"/>
      <c r="M16" s="47"/>
    </row>
    <row r="17" spans="1:13" s="2" customFormat="1" ht="14.1" customHeight="1" x14ac:dyDescent="0.3">
      <c r="A17" s="7">
        <v>9</v>
      </c>
      <c r="B17" s="20" t="s">
        <v>1</v>
      </c>
      <c r="C17" s="20"/>
      <c r="D17" s="36" t="s">
        <v>149</v>
      </c>
      <c r="E17" s="36"/>
      <c r="F17" s="36"/>
      <c r="G17" s="36"/>
      <c r="H17" s="14">
        <v>18</v>
      </c>
      <c r="I17" s="16">
        <f>SUM(H17)+0.6</f>
        <v>18.600000000000001</v>
      </c>
      <c r="J17" s="16">
        <f>SUM(I17)+0.6</f>
        <v>19.200000000000003</v>
      </c>
      <c r="K17" s="16"/>
      <c r="L17" s="16"/>
      <c r="M17" s="24"/>
    </row>
    <row r="18" spans="1:13" s="2" customFormat="1" ht="14.1" customHeight="1" x14ac:dyDescent="0.3">
      <c r="A18" s="7"/>
      <c r="B18" s="25" t="s">
        <v>15</v>
      </c>
      <c r="C18" s="25"/>
      <c r="D18" s="26" t="s">
        <v>140</v>
      </c>
      <c r="E18" s="27"/>
      <c r="F18" s="27"/>
      <c r="G18" s="28"/>
      <c r="H18" s="14"/>
      <c r="I18" s="16"/>
      <c r="J18" s="16"/>
      <c r="K18" s="16"/>
      <c r="L18" s="16"/>
      <c r="M18" s="24"/>
    </row>
    <row r="19" spans="1:13" s="2" customFormat="1" ht="14.1" customHeight="1" x14ac:dyDescent="0.3">
      <c r="A19" s="7">
        <v>10</v>
      </c>
      <c r="B19" s="20" t="s">
        <v>3</v>
      </c>
      <c r="C19" s="20"/>
      <c r="D19" s="36" t="s">
        <v>4</v>
      </c>
      <c r="E19" s="36"/>
      <c r="F19" s="36"/>
      <c r="G19" s="36"/>
      <c r="H19" s="14">
        <v>8.1999999999999993</v>
      </c>
      <c r="I19" s="16">
        <f>SUM(H19)+0.3</f>
        <v>8.5</v>
      </c>
      <c r="J19" s="16">
        <f>SUM(I19)+0.3</f>
        <v>8.8000000000000007</v>
      </c>
      <c r="K19" s="16"/>
      <c r="L19" s="16"/>
      <c r="M19" s="24"/>
    </row>
    <row r="20" spans="1:13" s="2" customFormat="1" ht="14.1" customHeight="1" x14ac:dyDescent="0.3">
      <c r="A20" s="7"/>
      <c r="B20" s="25" t="s">
        <v>16</v>
      </c>
      <c r="C20" s="25"/>
      <c r="D20" s="26" t="s">
        <v>139</v>
      </c>
      <c r="E20" s="27"/>
      <c r="F20" s="27"/>
      <c r="G20" s="28"/>
      <c r="H20" s="14"/>
      <c r="I20" s="16"/>
      <c r="J20" s="16"/>
      <c r="K20" s="16"/>
      <c r="L20" s="16"/>
      <c r="M20" s="24"/>
    </row>
    <row r="21" spans="1:13" s="2" customFormat="1" ht="14.1" customHeight="1" x14ac:dyDescent="0.3">
      <c r="A21" s="7">
        <v>11</v>
      </c>
      <c r="B21" s="9" t="s">
        <v>56</v>
      </c>
      <c r="C21" s="10"/>
      <c r="D21" s="21" t="s">
        <v>58</v>
      </c>
      <c r="E21" s="22"/>
      <c r="F21" s="22"/>
      <c r="G21" s="23"/>
      <c r="H21" s="14">
        <v>48</v>
      </c>
      <c r="I21" s="16">
        <f>SUM(H21)+1.6</f>
        <v>49.6</v>
      </c>
      <c r="J21" s="16">
        <f>SUM(I21)+1.6</f>
        <v>51.2</v>
      </c>
      <c r="K21" s="16"/>
      <c r="L21" s="16"/>
      <c r="M21" s="24"/>
    </row>
    <row r="22" spans="1:13" s="2" customFormat="1" ht="14.1" customHeight="1" x14ac:dyDescent="0.3">
      <c r="A22" s="7"/>
      <c r="B22" s="25" t="s">
        <v>57</v>
      </c>
      <c r="C22" s="25"/>
      <c r="D22" s="26" t="s">
        <v>138</v>
      </c>
      <c r="E22" s="27"/>
      <c r="F22" s="27"/>
      <c r="G22" s="28"/>
      <c r="H22" s="14"/>
      <c r="I22" s="16"/>
      <c r="J22" s="16"/>
      <c r="K22" s="16"/>
      <c r="L22" s="16"/>
      <c r="M22" s="24"/>
    </row>
    <row r="23" spans="1:13" s="2" customFormat="1" ht="14.1" customHeight="1" x14ac:dyDescent="0.3">
      <c r="A23" s="7">
        <v>12</v>
      </c>
      <c r="B23" s="20" t="s">
        <v>5</v>
      </c>
      <c r="C23" s="20"/>
      <c r="D23" s="36" t="s">
        <v>6</v>
      </c>
      <c r="E23" s="36"/>
      <c r="F23" s="36"/>
      <c r="G23" s="36"/>
      <c r="H23" s="14">
        <v>46</v>
      </c>
      <c r="I23" s="16">
        <f>SUM(H23)+2</f>
        <v>48</v>
      </c>
      <c r="J23" s="16">
        <f>SUM(I23)+2</f>
        <v>50</v>
      </c>
      <c r="K23" s="16"/>
      <c r="L23" s="16"/>
      <c r="M23" s="24"/>
    </row>
    <row r="24" spans="1:13" s="2" customFormat="1" ht="14.1" customHeight="1" x14ac:dyDescent="0.3">
      <c r="A24" s="7"/>
      <c r="B24" s="25" t="s">
        <v>17</v>
      </c>
      <c r="C24" s="25"/>
      <c r="D24" s="26" t="s">
        <v>29</v>
      </c>
      <c r="E24" s="27"/>
      <c r="F24" s="27"/>
      <c r="G24" s="28"/>
      <c r="H24" s="14"/>
      <c r="I24" s="16"/>
      <c r="J24" s="16"/>
      <c r="K24" s="16"/>
      <c r="L24" s="16"/>
      <c r="M24" s="24"/>
    </row>
    <row r="25" spans="1:13" s="2" customFormat="1" ht="14.1" customHeight="1" x14ac:dyDescent="0.3">
      <c r="A25" s="7">
        <v>13</v>
      </c>
      <c r="B25" s="20" t="s">
        <v>7</v>
      </c>
      <c r="C25" s="20"/>
      <c r="D25" s="21" t="s">
        <v>8</v>
      </c>
      <c r="E25" s="22"/>
      <c r="F25" s="22"/>
      <c r="G25" s="23"/>
      <c r="H25" s="14">
        <v>38.200000000000003</v>
      </c>
      <c r="I25" s="16">
        <f>SUM(H25)+2</f>
        <v>40.200000000000003</v>
      </c>
      <c r="J25" s="16">
        <f>SUM(I25)+2</f>
        <v>42.2</v>
      </c>
      <c r="K25" s="16"/>
      <c r="L25" s="16"/>
      <c r="M25" s="24"/>
    </row>
    <row r="26" spans="1:13" s="2" customFormat="1" ht="14.1" customHeight="1" x14ac:dyDescent="0.3">
      <c r="A26" s="7"/>
      <c r="B26" s="25" t="s">
        <v>18</v>
      </c>
      <c r="C26" s="25"/>
      <c r="D26" s="26" t="s">
        <v>36</v>
      </c>
      <c r="E26" s="27"/>
      <c r="F26" s="27"/>
      <c r="G26" s="28"/>
      <c r="H26" s="14"/>
      <c r="I26" s="16"/>
      <c r="J26" s="16"/>
      <c r="K26" s="16"/>
      <c r="L26" s="16"/>
      <c r="M26" s="24"/>
    </row>
    <row r="27" spans="1:13" s="2" customFormat="1" ht="14.1" customHeight="1" x14ac:dyDescent="0.3">
      <c r="A27" s="7">
        <v>14</v>
      </c>
      <c r="B27" s="9" t="s">
        <v>59</v>
      </c>
      <c r="C27" s="10"/>
      <c r="D27" s="36" t="s">
        <v>37</v>
      </c>
      <c r="E27" s="36"/>
      <c r="F27" s="36"/>
      <c r="G27" s="36"/>
      <c r="H27" s="14">
        <v>16.2</v>
      </c>
      <c r="I27" s="16">
        <f>SUM(H27)+0.8</f>
        <v>17</v>
      </c>
      <c r="J27" s="16">
        <f>SUM(I27)+0.8</f>
        <v>17.8</v>
      </c>
      <c r="K27" s="16"/>
      <c r="L27" s="16"/>
      <c r="M27" s="24"/>
    </row>
    <row r="28" spans="1:13" s="2" customFormat="1" ht="14.1" customHeight="1" x14ac:dyDescent="0.3">
      <c r="A28" s="7"/>
      <c r="B28" s="25" t="s">
        <v>19</v>
      </c>
      <c r="C28" s="25"/>
      <c r="D28" s="26" t="s">
        <v>38</v>
      </c>
      <c r="E28" s="27"/>
      <c r="F28" s="27"/>
      <c r="G28" s="28"/>
      <c r="H28" s="14"/>
      <c r="I28" s="16"/>
      <c r="J28" s="16"/>
      <c r="K28" s="16"/>
      <c r="L28" s="16"/>
      <c r="M28" s="24"/>
    </row>
    <row r="29" spans="1:13" s="2" customFormat="1" ht="14.1" customHeight="1" x14ac:dyDescent="0.3">
      <c r="A29" s="7">
        <v>15</v>
      </c>
      <c r="B29" s="9" t="s">
        <v>147</v>
      </c>
      <c r="C29" s="10"/>
      <c r="D29" s="11" t="s">
        <v>90</v>
      </c>
      <c r="E29" s="12"/>
      <c r="F29" s="12"/>
      <c r="G29" s="13"/>
      <c r="H29" s="14">
        <v>14</v>
      </c>
      <c r="I29" s="16">
        <f>SUM(H29)+0.5</f>
        <v>14.5</v>
      </c>
      <c r="J29" s="16">
        <f>SUM(I29)+0.5</f>
        <v>15</v>
      </c>
      <c r="K29" s="17"/>
      <c r="L29" s="17"/>
      <c r="M29" s="29"/>
    </row>
    <row r="30" spans="1:13" s="2" customFormat="1" ht="14.1" customHeight="1" x14ac:dyDescent="0.3">
      <c r="A30" s="79"/>
      <c r="B30" s="61" t="s">
        <v>146</v>
      </c>
      <c r="C30" s="62"/>
      <c r="D30" s="57" t="s">
        <v>304</v>
      </c>
      <c r="E30" s="58"/>
      <c r="F30" s="58"/>
      <c r="G30" s="59"/>
      <c r="H30" s="37"/>
      <c r="I30" s="17"/>
      <c r="J30" s="17"/>
      <c r="K30" s="68"/>
      <c r="L30" s="68"/>
      <c r="M30" s="69"/>
    </row>
    <row r="31" spans="1:13" s="2" customFormat="1" ht="14.1" customHeight="1" x14ac:dyDescent="0.3">
      <c r="A31" s="7">
        <v>16</v>
      </c>
      <c r="B31" s="9" t="s">
        <v>308</v>
      </c>
      <c r="C31" s="10"/>
      <c r="D31" s="11" t="s">
        <v>90</v>
      </c>
      <c r="E31" s="12"/>
      <c r="F31" s="12"/>
      <c r="G31" s="13"/>
      <c r="H31" s="14">
        <v>9.1999999999999993</v>
      </c>
      <c r="I31" s="16">
        <f>SUM(H31)+0.9</f>
        <v>10.1</v>
      </c>
      <c r="J31" s="16">
        <f>SUM(I31)+0.9</f>
        <v>11</v>
      </c>
      <c r="K31" s="17"/>
      <c r="L31" s="17"/>
      <c r="M31" s="29"/>
    </row>
    <row r="32" spans="1:13" s="2" customFormat="1" ht="14.1" customHeight="1" thickBot="1" x14ac:dyDescent="0.35">
      <c r="A32" s="8"/>
      <c r="B32" s="31" t="s">
        <v>309</v>
      </c>
      <c r="C32" s="32"/>
      <c r="D32" s="33" t="s">
        <v>310</v>
      </c>
      <c r="E32" s="34"/>
      <c r="F32" s="34"/>
      <c r="G32" s="35"/>
      <c r="H32" s="15"/>
      <c r="I32" s="19"/>
      <c r="J32" s="19"/>
      <c r="K32" s="18"/>
      <c r="L32" s="18"/>
      <c r="M32" s="30"/>
    </row>
    <row r="33" spans="2:7" s="2" customFormat="1" ht="14.1" customHeight="1" x14ac:dyDescent="0.3"/>
    <row r="34" spans="2:7" s="2" customFormat="1" ht="14.1" customHeight="1" x14ac:dyDescent="0.3"/>
    <row r="35" spans="2:7" s="2" customFormat="1" ht="14.1" customHeight="1" x14ac:dyDescent="0.3"/>
    <row r="36" spans="2:7" s="2" customFormat="1" ht="14.1" customHeight="1" x14ac:dyDescent="0.3"/>
    <row r="37" spans="2:7" ht="14.1" customHeight="1" x14ac:dyDescent="0.3"/>
    <row r="38" spans="2:7" ht="14.1" customHeight="1" x14ac:dyDescent="0.3"/>
    <row r="39" spans="2:7" ht="14.1" customHeight="1" x14ac:dyDescent="0.3"/>
    <row r="40" spans="2:7" ht="14.1" customHeight="1" x14ac:dyDescent="0.3"/>
    <row r="41" spans="2:7" ht="14.1" customHeight="1" x14ac:dyDescent="0.3"/>
    <row r="42" spans="2:7" ht="14.1" customHeight="1" x14ac:dyDescent="0.3"/>
    <row r="43" spans="2:7" ht="14.1" customHeight="1" x14ac:dyDescent="0.3"/>
    <row r="44" spans="2:7" ht="14.1" customHeight="1" x14ac:dyDescent="0.3"/>
    <row r="45" spans="2:7" ht="14.1" customHeight="1" x14ac:dyDescent="0.3">
      <c r="B45" s="1"/>
      <c r="C45" s="1"/>
      <c r="D45" s="1"/>
      <c r="E45" s="1"/>
      <c r="F45" s="1"/>
      <c r="G45" s="1"/>
    </row>
    <row r="46" spans="2:7" ht="14.1" customHeight="1" x14ac:dyDescent="0.3">
      <c r="B46" s="1"/>
      <c r="C46" s="1"/>
      <c r="D46" s="1"/>
      <c r="E46" s="1"/>
      <c r="F46" s="1"/>
      <c r="G46" s="1"/>
    </row>
    <row r="47" spans="2:7" ht="14.1" customHeight="1" x14ac:dyDescent="0.3">
      <c r="B47" s="1"/>
      <c r="C47" s="1"/>
      <c r="D47" s="1"/>
      <c r="E47" s="1"/>
      <c r="F47" s="1"/>
      <c r="G47" s="1"/>
    </row>
    <row r="48" spans="2:7" x14ac:dyDescent="0.3">
      <c r="B48" s="1"/>
      <c r="C48" s="1"/>
      <c r="D48" s="1"/>
      <c r="E48" s="1"/>
      <c r="F48" s="1"/>
      <c r="G48" s="1"/>
    </row>
  </sheetData>
  <mergeCells count="168">
    <mergeCell ref="A1:M1"/>
    <mergeCell ref="B2:C2"/>
    <mergeCell ref="D2:G2"/>
    <mergeCell ref="A3:A4"/>
    <mergeCell ref="B3:C3"/>
    <mergeCell ref="D3:G3"/>
    <mergeCell ref="H3:H4"/>
    <mergeCell ref="I3:I4"/>
    <mergeCell ref="J3:J4"/>
    <mergeCell ref="K3:K4"/>
    <mergeCell ref="L3:L4"/>
    <mergeCell ref="M3:M4"/>
    <mergeCell ref="B4:C4"/>
    <mergeCell ref="D4:G4"/>
    <mergeCell ref="J7:J8"/>
    <mergeCell ref="K7:K8"/>
    <mergeCell ref="L7:L8"/>
    <mergeCell ref="M7:M8"/>
    <mergeCell ref="B8:C8"/>
    <mergeCell ref="D8:G8"/>
    <mergeCell ref="K5:K6"/>
    <mergeCell ref="L5:L6"/>
    <mergeCell ref="M5:M6"/>
    <mergeCell ref="A5:A6"/>
    <mergeCell ref="B5:C5"/>
    <mergeCell ref="D5:G5"/>
    <mergeCell ref="H5:H6"/>
    <mergeCell ref="I5:I6"/>
    <mergeCell ref="J5:J6"/>
    <mergeCell ref="B6:C6"/>
    <mergeCell ref="D6:G6"/>
    <mergeCell ref="A11:A12"/>
    <mergeCell ref="B11:C11"/>
    <mergeCell ref="D11:G11"/>
    <mergeCell ref="H11:H12"/>
    <mergeCell ref="I11:I12"/>
    <mergeCell ref="A9:A10"/>
    <mergeCell ref="B9:C9"/>
    <mergeCell ref="D9:G9"/>
    <mergeCell ref="H9:H10"/>
    <mergeCell ref="I9:I10"/>
    <mergeCell ref="A7:A8"/>
    <mergeCell ref="B7:C7"/>
    <mergeCell ref="D7:G7"/>
    <mergeCell ref="H7:H8"/>
    <mergeCell ref="I7:I8"/>
    <mergeCell ref="J11:J12"/>
    <mergeCell ref="K11:K12"/>
    <mergeCell ref="L11:L12"/>
    <mergeCell ref="M11:M12"/>
    <mergeCell ref="B12:C12"/>
    <mergeCell ref="D12:G12"/>
    <mergeCell ref="K9:K10"/>
    <mergeCell ref="L9:L10"/>
    <mergeCell ref="M9:M10"/>
    <mergeCell ref="B10:C10"/>
    <mergeCell ref="D10:G10"/>
    <mergeCell ref="J9:J10"/>
    <mergeCell ref="A15:A16"/>
    <mergeCell ref="B15:C15"/>
    <mergeCell ref="D15:G15"/>
    <mergeCell ref="H15:H16"/>
    <mergeCell ref="I15:I16"/>
    <mergeCell ref="A13:A14"/>
    <mergeCell ref="B13:C13"/>
    <mergeCell ref="D13:G13"/>
    <mergeCell ref="H13:H14"/>
    <mergeCell ref="I13:I14"/>
    <mergeCell ref="J15:J16"/>
    <mergeCell ref="K15:K16"/>
    <mergeCell ref="L15:L16"/>
    <mergeCell ref="M15:M16"/>
    <mergeCell ref="B16:C16"/>
    <mergeCell ref="D16:G16"/>
    <mergeCell ref="K13:K14"/>
    <mergeCell ref="L13:L14"/>
    <mergeCell ref="M13:M14"/>
    <mergeCell ref="B14:C14"/>
    <mergeCell ref="D14:G14"/>
    <mergeCell ref="J13:J14"/>
    <mergeCell ref="A19:A20"/>
    <mergeCell ref="B19:C19"/>
    <mergeCell ref="D19:G19"/>
    <mergeCell ref="H19:H20"/>
    <mergeCell ref="I19:I20"/>
    <mergeCell ref="A17:A18"/>
    <mergeCell ref="B17:C17"/>
    <mergeCell ref="D17:G17"/>
    <mergeCell ref="H17:H18"/>
    <mergeCell ref="I17:I18"/>
    <mergeCell ref="J19:J20"/>
    <mergeCell ref="K19:K20"/>
    <mergeCell ref="L19:L20"/>
    <mergeCell ref="M19:M20"/>
    <mergeCell ref="B20:C20"/>
    <mergeCell ref="D20:G20"/>
    <mergeCell ref="K17:K18"/>
    <mergeCell ref="L17:L18"/>
    <mergeCell ref="M17:M18"/>
    <mergeCell ref="B18:C18"/>
    <mergeCell ref="D18:G18"/>
    <mergeCell ref="J17:J18"/>
    <mergeCell ref="B24:C24"/>
    <mergeCell ref="D24:G24"/>
    <mergeCell ref="K21:K22"/>
    <mergeCell ref="L21:L22"/>
    <mergeCell ref="M21:M22"/>
    <mergeCell ref="B22:C22"/>
    <mergeCell ref="D22:G22"/>
    <mergeCell ref="A23:A24"/>
    <mergeCell ref="B23:C23"/>
    <mergeCell ref="D23:G23"/>
    <mergeCell ref="H23:H24"/>
    <mergeCell ref="I23:I24"/>
    <mergeCell ref="A21:A22"/>
    <mergeCell ref="B21:C21"/>
    <mergeCell ref="D21:G21"/>
    <mergeCell ref="H21:H22"/>
    <mergeCell ref="I21:I22"/>
    <mergeCell ref="J21:J22"/>
    <mergeCell ref="B26:C26"/>
    <mergeCell ref="D26:G26"/>
    <mergeCell ref="A27:A28"/>
    <mergeCell ref="B27:C27"/>
    <mergeCell ref="D27:G27"/>
    <mergeCell ref="H27:H28"/>
    <mergeCell ref="I27:I28"/>
    <mergeCell ref="A25:A26"/>
    <mergeCell ref="B25:C25"/>
    <mergeCell ref="D25:G25"/>
    <mergeCell ref="H25:H26"/>
    <mergeCell ref="I25:I26"/>
    <mergeCell ref="J29:J30"/>
    <mergeCell ref="J27:J28"/>
    <mergeCell ref="K27:K28"/>
    <mergeCell ref="L27:L28"/>
    <mergeCell ref="M27:M28"/>
    <mergeCell ref="A29:A30"/>
    <mergeCell ref="B29:C29"/>
    <mergeCell ref="D29:G29"/>
    <mergeCell ref="H29:H30"/>
    <mergeCell ref="I29:I30"/>
    <mergeCell ref="B28:C28"/>
    <mergeCell ref="D28:G28"/>
    <mergeCell ref="K25:K26"/>
    <mergeCell ref="L25:L26"/>
    <mergeCell ref="M25:M26"/>
    <mergeCell ref="J25:J26"/>
    <mergeCell ref="J23:J24"/>
    <mergeCell ref="K23:K24"/>
    <mergeCell ref="L23:L24"/>
    <mergeCell ref="M23:M24"/>
    <mergeCell ref="A31:A32"/>
    <mergeCell ref="B31:C31"/>
    <mergeCell ref="D31:G31"/>
    <mergeCell ref="B32:C32"/>
    <mergeCell ref="D32:G32"/>
    <mergeCell ref="H31:H32"/>
    <mergeCell ref="I31:I32"/>
    <mergeCell ref="J31:J32"/>
    <mergeCell ref="K31:K32"/>
    <mergeCell ref="L31:L32"/>
    <mergeCell ref="M31:M32"/>
    <mergeCell ref="K29:K30"/>
    <mergeCell ref="L29:L30"/>
    <mergeCell ref="M29:M30"/>
    <mergeCell ref="B30:C30"/>
    <mergeCell ref="D30:G30"/>
  </mergeCells>
  <phoneticPr fontId="21" type="noConversion"/>
  <pageMargins left="0.46875" right="0.46875" top="0.75" bottom="0.75" header="0.3" footer="0.3"/>
  <pageSetup paperSize="9" scale="9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F19DF-C58C-4D58-B44E-2863E6E4A171}">
  <sheetPr codeName="Sheet8">
    <tabColor theme="9"/>
    <pageSetUpPr fitToPage="1"/>
  </sheetPr>
  <dimension ref="A1:M51"/>
  <sheetViews>
    <sheetView zoomScale="110" zoomScaleNormal="110" workbookViewId="0">
      <selection activeCell="H33" sqref="H33:H34"/>
    </sheetView>
  </sheetViews>
  <sheetFormatPr defaultColWidth="8.75" defaultRowHeight="16.5" x14ac:dyDescent="0.3"/>
  <cols>
    <col min="1" max="1" width="3.25" bestFit="1" customWidth="1"/>
    <col min="2" max="3" width="8.75" customWidth="1"/>
    <col min="4" max="7" width="8.125" customWidth="1"/>
    <col min="8" max="13" width="5.5" customWidth="1"/>
  </cols>
  <sheetData>
    <row r="1" spans="1:13" ht="16.5" customHeight="1" thickBot="1" x14ac:dyDescent="0.35">
      <c r="A1" s="40" t="s">
        <v>202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2"/>
    </row>
    <row r="2" spans="1:13" ht="16.5" customHeight="1" thickBot="1" x14ac:dyDescent="0.35">
      <c r="A2" s="3" t="s">
        <v>30</v>
      </c>
      <c r="B2" s="43" t="s">
        <v>31</v>
      </c>
      <c r="C2" s="43"/>
      <c r="D2" s="43" t="s">
        <v>32</v>
      </c>
      <c r="E2" s="43"/>
      <c r="F2" s="43"/>
      <c r="G2" s="43"/>
      <c r="H2" s="4" t="s">
        <v>33</v>
      </c>
      <c r="I2" s="5" t="s">
        <v>34</v>
      </c>
      <c r="J2" s="5" t="s">
        <v>35</v>
      </c>
      <c r="K2" s="5"/>
      <c r="L2" s="5"/>
      <c r="M2" s="5"/>
    </row>
    <row r="3" spans="1:13" s="2" customFormat="1" ht="14.1" customHeight="1" x14ac:dyDescent="0.3">
      <c r="A3" s="96">
        <v>1</v>
      </c>
      <c r="B3" s="98" t="s">
        <v>123</v>
      </c>
      <c r="C3" s="99"/>
      <c r="D3" s="49" t="s">
        <v>75</v>
      </c>
      <c r="E3" s="100"/>
      <c r="F3" s="100"/>
      <c r="G3" s="101"/>
      <c r="H3" s="102">
        <v>64</v>
      </c>
      <c r="I3" s="52">
        <f>SUM(H3)+2.5</f>
        <v>66.5</v>
      </c>
      <c r="J3" s="52">
        <f>SUM(I3)+2.5</f>
        <v>69</v>
      </c>
      <c r="K3" s="52"/>
      <c r="L3" s="52"/>
      <c r="M3" s="46"/>
    </row>
    <row r="4" spans="1:13" s="2" customFormat="1" ht="14.1" customHeight="1" x14ac:dyDescent="0.3">
      <c r="A4" s="97"/>
      <c r="B4" s="103" t="s">
        <v>122</v>
      </c>
      <c r="C4" s="104"/>
      <c r="D4" s="105" t="s">
        <v>74</v>
      </c>
      <c r="E4" s="106"/>
      <c r="F4" s="106"/>
      <c r="G4" s="107"/>
      <c r="H4" s="38"/>
      <c r="I4" s="39"/>
      <c r="J4" s="39"/>
      <c r="K4" s="39"/>
      <c r="L4" s="39"/>
      <c r="M4" s="47"/>
    </row>
    <row r="5" spans="1:13" s="2" customFormat="1" ht="14.1" customHeight="1" x14ac:dyDescent="0.3">
      <c r="A5" s="108">
        <v>2</v>
      </c>
      <c r="B5" s="61" t="s">
        <v>121</v>
      </c>
      <c r="C5" s="62"/>
      <c r="D5" s="57"/>
      <c r="E5" s="58"/>
      <c r="F5" s="58"/>
      <c r="G5" s="59"/>
      <c r="H5" s="109"/>
      <c r="I5" s="68"/>
      <c r="J5" s="68"/>
      <c r="K5" s="68"/>
      <c r="L5" s="68"/>
      <c r="M5" s="69"/>
    </row>
    <row r="6" spans="1:13" s="2" customFormat="1" ht="14.1" customHeight="1" x14ac:dyDescent="0.3">
      <c r="A6" s="97"/>
      <c r="B6" s="103" t="s">
        <v>120</v>
      </c>
      <c r="C6" s="104"/>
      <c r="D6" s="105"/>
      <c r="E6" s="106"/>
      <c r="F6" s="106"/>
      <c r="G6" s="107"/>
      <c r="H6" s="38"/>
      <c r="I6" s="39"/>
      <c r="J6" s="39"/>
      <c r="K6" s="39"/>
      <c r="L6" s="39"/>
      <c r="M6" s="47"/>
    </row>
    <row r="7" spans="1:13" s="2" customFormat="1" ht="14.1" customHeight="1" x14ac:dyDescent="0.3">
      <c r="A7" s="108">
        <v>3</v>
      </c>
      <c r="B7" s="61" t="s">
        <v>73</v>
      </c>
      <c r="C7" s="62"/>
      <c r="D7" s="57"/>
      <c r="E7" s="58"/>
      <c r="F7" s="58"/>
      <c r="G7" s="59"/>
      <c r="H7" s="109"/>
      <c r="I7" s="68"/>
      <c r="J7" s="68"/>
      <c r="K7" s="68"/>
      <c r="L7" s="68"/>
      <c r="M7" s="69"/>
    </row>
    <row r="8" spans="1:13" s="2" customFormat="1" ht="14.1" customHeight="1" x14ac:dyDescent="0.3">
      <c r="A8" s="97"/>
      <c r="B8" s="103" t="s">
        <v>119</v>
      </c>
      <c r="C8" s="104"/>
      <c r="D8" s="105"/>
      <c r="E8" s="106"/>
      <c r="F8" s="106"/>
      <c r="G8" s="107"/>
      <c r="H8" s="38"/>
      <c r="I8" s="39"/>
      <c r="J8" s="39"/>
      <c r="K8" s="39"/>
      <c r="L8" s="39"/>
      <c r="M8" s="47"/>
    </row>
    <row r="9" spans="1:13" s="2" customFormat="1" ht="14.1" customHeight="1" x14ac:dyDescent="0.3">
      <c r="A9" s="108">
        <v>4</v>
      </c>
      <c r="B9" s="9" t="s">
        <v>118</v>
      </c>
      <c r="C9" s="10"/>
      <c r="D9" s="110"/>
      <c r="E9" s="111"/>
      <c r="F9" s="111"/>
      <c r="G9" s="112"/>
      <c r="H9" s="109"/>
      <c r="I9" s="68"/>
      <c r="J9" s="68"/>
      <c r="K9" s="68"/>
      <c r="L9" s="68"/>
      <c r="M9" s="69"/>
    </row>
    <row r="10" spans="1:13" s="2" customFormat="1" ht="14.1" customHeight="1" x14ac:dyDescent="0.3">
      <c r="A10" s="97"/>
      <c r="B10" s="103" t="s">
        <v>117</v>
      </c>
      <c r="C10" s="104"/>
      <c r="D10" s="113"/>
      <c r="E10" s="114"/>
      <c r="F10" s="114"/>
      <c r="G10" s="115"/>
      <c r="H10" s="38"/>
      <c r="I10" s="39"/>
      <c r="J10" s="39"/>
      <c r="K10" s="39"/>
      <c r="L10" s="39"/>
      <c r="M10" s="47"/>
    </row>
    <row r="11" spans="1:13" s="2" customFormat="1" ht="14.1" customHeight="1" x14ac:dyDescent="0.3">
      <c r="A11" s="108">
        <v>5</v>
      </c>
      <c r="B11" s="9" t="s">
        <v>85</v>
      </c>
      <c r="C11" s="10"/>
      <c r="D11" s="57"/>
      <c r="E11" s="58"/>
      <c r="F11" s="58"/>
      <c r="G11" s="59"/>
      <c r="H11" s="109">
        <v>98.4</v>
      </c>
      <c r="I11" s="68">
        <f>SUM(H11)+4.5</f>
        <v>102.9</v>
      </c>
      <c r="J11" s="68">
        <f>SUM(I11)+4.5</f>
        <v>107.4</v>
      </c>
      <c r="K11" s="68"/>
      <c r="L11" s="68"/>
      <c r="M11" s="69"/>
    </row>
    <row r="12" spans="1:13" s="2" customFormat="1" ht="14.1" customHeight="1" x14ac:dyDescent="0.3">
      <c r="A12" s="97"/>
      <c r="B12" s="103" t="s">
        <v>116</v>
      </c>
      <c r="C12" s="104"/>
      <c r="D12" s="105"/>
      <c r="E12" s="106"/>
      <c r="F12" s="106"/>
      <c r="G12" s="107"/>
      <c r="H12" s="38"/>
      <c r="I12" s="39"/>
      <c r="J12" s="39"/>
      <c r="K12" s="39"/>
      <c r="L12" s="39"/>
      <c r="M12" s="47"/>
    </row>
    <row r="13" spans="1:13" s="2" customFormat="1" ht="14.1" customHeight="1" x14ac:dyDescent="0.3">
      <c r="A13" s="108">
        <v>6</v>
      </c>
      <c r="B13" s="9" t="s">
        <v>41</v>
      </c>
      <c r="C13" s="10"/>
      <c r="D13" s="21" t="s">
        <v>124</v>
      </c>
      <c r="E13" s="22"/>
      <c r="F13" s="22"/>
      <c r="G13" s="23"/>
      <c r="H13" s="37">
        <v>104</v>
      </c>
      <c r="I13" s="17">
        <f>SUM(H13)+5</f>
        <v>109</v>
      </c>
      <c r="J13" s="17">
        <f>SUM(I13)+5</f>
        <v>114</v>
      </c>
      <c r="K13" s="17"/>
      <c r="L13" s="17"/>
      <c r="M13" s="29"/>
    </row>
    <row r="14" spans="1:13" s="2" customFormat="1" ht="14.1" customHeight="1" x14ac:dyDescent="0.3">
      <c r="A14" s="97"/>
      <c r="B14" s="103" t="s">
        <v>42</v>
      </c>
      <c r="C14" s="104"/>
      <c r="D14" s="105" t="s">
        <v>76</v>
      </c>
      <c r="E14" s="106"/>
      <c r="F14" s="106"/>
      <c r="G14" s="107"/>
      <c r="H14" s="38"/>
      <c r="I14" s="39"/>
      <c r="J14" s="39"/>
      <c r="K14" s="39"/>
      <c r="L14" s="39"/>
      <c r="M14" s="47"/>
    </row>
    <row r="15" spans="1:13" s="2" customFormat="1" ht="14.1" customHeight="1" x14ac:dyDescent="0.3">
      <c r="A15" s="108">
        <v>7</v>
      </c>
      <c r="B15" s="9" t="s">
        <v>115</v>
      </c>
      <c r="C15" s="10"/>
      <c r="D15" s="21"/>
      <c r="E15" s="22"/>
      <c r="F15" s="22"/>
      <c r="G15" s="23"/>
      <c r="H15" s="37">
        <v>17.899999999999999</v>
      </c>
      <c r="I15" s="17">
        <f>SUM(H15)+0.7</f>
        <v>18.599999999999998</v>
      </c>
      <c r="J15" s="17">
        <f>SUM(I15)+0.7</f>
        <v>19.299999999999997</v>
      </c>
      <c r="K15" s="17"/>
      <c r="L15" s="20"/>
      <c r="M15" s="116"/>
    </row>
    <row r="16" spans="1:13" s="2" customFormat="1" ht="14.1" customHeight="1" x14ac:dyDescent="0.3">
      <c r="A16" s="97"/>
      <c r="B16" s="103" t="s">
        <v>114</v>
      </c>
      <c r="C16" s="104"/>
      <c r="D16" s="118" t="s">
        <v>113</v>
      </c>
      <c r="E16" s="119"/>
      <c r="F16" s="119"/>
      <c r="G16" s="120"/>
      <c r="H16" s="38"/>
      <c r="I16" s="39"/>
      <c r="J16" s="39"/>
      <c r="K16" s="39"/>
      <c r="L16" s="25"/>
      <c r="M16" s="117"/>
    </row>
    <row r="17" spans="1:13" s="2" customFormat="1" ht="14.1" customHeight="1" x14ac:dyDescent="0.3">
      <c r="A17" s="108">
        <v>8</v>
      </c>
      <c r="B17" s="9" t="s">
        <v>112</v>
      </c>
      <c r="C17" s="10"/>
      <c r="D17" s="21"/>
      <c r="E17" s="22"/>
      <c r="F17" s="22"/>
      <c r="G17" s="23"/>
      <c r="H17" s="37"/>
      <c r="I17" s="17"/>
      <c r="J17" s="17"/>
      <c r="K17" s="17"/>
      <c r="L17" s="20"/>
      <c r="M17" s="116"/>
    </row>
    <row r="18" spans="1:13" s="2" customFormat="1" ht="14.1" customHeight="1" x14ac:dyDescent="0.3">
      <c r="A18" s="97"/>
      <c r="B18" s="103" t="s">
        <v>111</v>
      </c>
      <c r="C18" s="104"/>
      <c r="D18" s="118" t="s">
        <v>110</v>
      </c>
      <c r="E18" s="119"/>
      <c r="F18" s="119"/>
      <c r="G18" s="120"/>
      <c r="H18" s="38"/>
      <c r="I18" s="39"/>
      <c r="J18" s="39"/>
      <c r="K18" s="39"/>
      <c r="L18" s="25"/>
      <c r="M18" s="117"/>
    </row>
    <row r="19" spans="1:13" s="2" customFormat="1" ht="14.1" customHeight="1" x14ac:dyDescent="0.3">
      <c r="A19" s="108">
        <v>9</v>
      </c>
      <c r="B19" s="9" t="s">
        <v>43</v>
      </c>
      <c r="C19" s="10"/>
      <c r="D19" s="21" t="s">
        <v>72</v>
      </c>
      <c r="E19" s="22"/>
      <c r="F19" s="22"/>
      <c r="G19" s="23"/>
      <c r="H19" s="37">
        <v>92</v>
      </c>
      <c r="I19" s="17">
        <f>SUM(H19)+4</f>
        <v>96</v>
      </c>
      <c r="J19" s="17">
        <f>SUM(I19)+4</f>
        <v>100</v>
      </c>
      <c r="K19" s="17"/>
      <c r="L19" s="17"/>
      <c r="M19" s="29"/>
    </row>
    <row r="20" spans="1:13" s="2" customFormat="1" ht="14.1" customHeight="1" x14ac:dyDescent="0.3">
      <c r="A20" s="97"/>
      <c r="B20" s="103" t="s">
        <v>44</v>
      </c>
      <c r="C20" s="104"/>
      <c r="D20" s="105" t="s">
        <v>71</v>
      </c>
      <c r="E20" s="106"/>
      <c r="F20" s="106"/>
      <c r="G20" s="107"/>
      <c r="H20" s="38"/>
      <c r="I20" s="39"/>
      <c r="J20" s="39"/>
      <c r="K20" s="39"/>
      <c r="L20" s="39"/>
      <c r="M20" s="47"/>
    </row>
    <row r="21" spans="1:13" s="2" customFormat="1" ht="14.1" customHeight="1" x14ac:dyDescent="0.3">
      <c r="A21" s="108">
        <v>10</v>
      </c>
      <c r="B21" s="9" t="s">
        <v>84</v>
      </c>
      <c r="C21" s="10"/>
      <c r="D21" s="21" t="s">
        <v>83</v>
      </c>
      <c r="E21" s="22"/>
      <c r="F21" s="22"/>
      <c r="G21" s="23"/>
      <c r="H21" s="37">
        <v>47</v>
      </c>
      <c r="I21" s="17">
        <f>SUM(H21)+2.2</f>
        <v>49.2</v>
      </c>
      <c r="J21" s="17">
        <f>SUM(I21)+2.2</f>
        <v>51.400000000000006</v>
      </c>
      <c r="K21" s="17"/>
      <c r="L21" s="17"/>
      <c r="M21" s="29"/>
    </row>
    <row r="22" spans="1:13" s="2" customFormat="1" ht="14.1" customHeight="1" x14ac:dyDescent="0.3">
      <c r="A22" s="97"/>
      <c r="B22" s="103" t="s">
        <v>82</v>
      </c>
      <c r="C22" s="104"/>
      <c r="D22" s="26" t="s">
        <v>81</v>
      </c>
      <c r="E22" s="27"/>
      <c r="F22" s="27"/>
      <c r="G22" s="28"/>
      <c r="H22" s="38"/>
      <c r="I22" s="39"/>
      <c r="J22" s="39"/>
      <c r="K22" s="39"/>
      <c r="L22" s="39"/>
      <c r="M22" s="47"/>
    </row>
    <row r="23" spans="1:13" s="2" customFormat="1" ht="14.1" customHeight="1" x14ac:dyDescent="0.3">
      <c r="A23" s="108">
        <v>11</v>
      </c>
      <c r="B23" s="61" t="s">
        <v>204</v>
      </c>
      <c r="C23" s="62"/>
      <c r="D23" s="63"/>
      <c r="E23" s="64"/>
      <c r="F23" s="64"/>
      <c r="G23" s="65"/>
      <c r="H23" s="37">
        <v>59</v>
      </c>
      <c r="I23" s="17">
        <f>SUM(H23)+2.2</f>
        <v>61.2</v>
      </c>
      <c r="J23" s="17">
        <f>SUM(I23)+2.2</f>
        <v>63.400000000000006</v>
      </c>
      <c r="K23" s="68"/>
      <c r="L23" s="68"/>
      <c r="M23" s="69"/>
    </row>
    <row r="24" spans="1:13" s="2" customFormat="1" ht="14.1" customHeight="1" x14ac:dyDescent="0.3">
      <c r="A24" s="108"/>
      <c r="B24" s="61" t="s">
        <v>205</v>
      </c>
      <c r="C24" s="62"/>
      <c r="D24" s="57"/>
      <c r="E24" s="58"/>
      <c r="F24" s="58"/>
      <c r="G24" s="59"/>
      <c r="H24" s="38"/>
      <c r="I24" s="39"/>
      <c r="J24" s="39"/>
      <c r="K24" s="68"/>
      <c r="L24" s="68"/>
      <c r="M24" s="69"/>
    </row>
    <row r="25" spans="1:13" s="2" customFormat="1" ht="14.1" customHeight="1" x14ac:dyDescent="0.3">
      <c r="A25" s="108">
        <v>12</v>
      </c>
      <c r="B25" s="9" t="s">
        <v>45</v>
      </c>
      <c r="C25" s="10"/>
      <c r="D25" s="21" t="s">
        <v>46</v>
      </c>
      <c r="E25" s="22"/>
      <c r="F25" s="22"/>
      <c r="G25" s="23"/>
      <c r="H25" s="37">
        <v>29.8</v>
      </c>
      <c r="I25" s="17">
        <f>SUM(H25)+1.1</f>
        <v>30.900000000000002</v>
      </c>
      <c r="J25" s="17">
        <f>SUM(I25)+1.1</f>
        <v>32</v>
      </c>
      <c r="K25" s="17"/>
      <c r="L25" s="20"/>
      <c r="M25" s="116"/>
    </row>
    <row r="26" spans="1:13" s="2" customFormat="1" ht="14.1" customHeight="1" x14ac:dyDescent="0.3">
      <c r="A26" s="97"/>
      <c r="B26" s="103" t="s">
        <v>47</v>
      </c>
      <c r="C26" s="104"/>
      <c r="D26" s="105" t="s">
        <v>70</v>
      </c>
      <c r="E26" s="106"/>
      <c r="F26" s="106"/>
      <c r="G26" s="107"/>
      <c r="H26" s="38"/>
      <c r="I26" s="39"/>
      <c r="J26" s="39"/>
      <c r="K26" s="39"/>
      <c r="L26" s="25"/>
      <c r="M26" s="117"/>
    </row>
    <row r="27" spans="1:13" s="2" customFormat="1" ht="14.1" customHeight="1" x14ac:dyDescent="0.3">
      <c r="A27" s="108">
        <v>13</v>
      </c>
      <c r="B27" s="9" t="s">
        <v>48</v>
      </c>
      <c r="C27" s="10"/>
      <c r="D27" s="21" t="s">
        <v>46</v>
      </c>
      <c r="E27" s="22"/>
      <c r="F27" s="22"/>
      <c r="G27" s="23"/>
      <c r="H27" s="37">
        <v>40.1</v>
      </c>
      <c r="I27" s="17">
        <f>SUM(H27)+1.3</f>
        <v>41.4</v>
      </c>
      <c r="J27" s="17">
        <f>SUM(I27)+1.3</f>
        <v>42.699999999999996</v>
      </c>
      <c r="K27" s="17"/>
      <c r="L27" s="20"/>
      <c r="M27" s="116"/>
    </row>
    <row r="28" spans="1:13" s="2" customFormat="1" ht="14.1" customHeight="1" x14ac:dyDescent="0.3">
      <c r="A28" s="97"/>
      <c r="B28" s="103" t="s">
        <v>49</v>
      </c>
      <c r="C28" s="104"/>
      <c r="D28" s="105" t="s">
        <v>70</v>
      </c>
      <c r="E28" s="106"/>
      <c r="F28" s="106"/>
      <c r="G28" s="107"/>
      <c r="H28" s="38"/>
      <c r="I28" s="39"/>
      <c r="J28" s="39"/>
      <c r="K28" s="39"/>
      <c r="L28" s="25"/>
      <c r="M28" s="117"/>
    </row>
    <row r="29" spans="1:13" s="2" customFormat="1" ht="14.1" customHeight="1" x14ac:dyDescent="0.3">
      <c r="A29" s="108">
        <v>14</v>
      </c>
      <c r="B29" s="9" t="s">
        <v>50</v>
      </c>
      <c r="C29" s="10"/>
      <c r="D29" s="21" t="s">
        <v>51</v>
      </c>
      <c r="E29" s="22"/>
      <c r="F29" s="22"/>
      <c r="G29" s="23"/>
      <c r="H29" s="37">
        <v>66</v>
      </c>
      <c r="I29" s="17">
        <f>SUM(H29)+3.1</f>
        <v>69.099999999999994</v>
      </c>
      <c r="J29" s="17">
        <f>SUM(I29)+3.1</f>
        <v>72.199999999999989</v>
      </c>
      <c r="K29" s="17"/>
      <c r="L29" s="17"/>
      <c r="M29" s="29"/>
    </row>
    <row r="30" spans="1:13" s="2" customFormat="1" ht="14.1" customHeight="1" x14ac:dyDescent="0.3">
      <c r="A30" s="97"/>
      <c r="B30" s="103" t="s">
        <v>52</v>
      </c>
      <c r="C30" s="104"/>
      <c r="D30" s="105" t="s">
        <v>69</v>
      </c>
      <c r="E30" s="106"/>
      <c r="F30" s="106"/>
      <c r="G30" s="107"/>
      <c r="H30" s="38"/>
      <c r="I30" s="39"/>
      <c r="J30" s="39"/>
      <c r="K30" s="39"/>
      <c r="L30" s="39"/>
      <c r="M30" s="47"/>
    </row>
    <row r="31" spans="1:13" s="2" customFormat="1" ht="14.1" customHeight="1" x14ac:dyDescent="0.3">
      <c r="A31" s="108">
        <v>15</v>
      </c>
      <c r="B31" s="9" t="s">
        <v>53</v>
      </c>
      <c r="C31" s="10"/>
      <c r="D31" s="21" t="s">
        <v>54</v>
      </c>
      <c r="E31" s="22"/>
      <c r="F31" s="22"/>
      <c r="G31" s="23"/>
      <c r="H31" s="37">
        <v>64.400000000000006</v>
      </c>
      <c r="I31" s="17">
        <f>SUM(H31)+3.1</f>
        <v>67.5</v>
      </c>
      <c r="J31" s="17">
        <f>SUM(I31)+3.1</f>
        <v>70.599999999999994</v>
      </c>
      <c r="K31" s="17"/>
      <c r="L31" s="17"/>
      <c r="M31" s="29"/>
    </row>
    <row r="32" spans="1:13" s="2" customFormat="1" ht="14.1" customHeight="1" x14ac:dyDescent="0.3">
      <c r="A32" s="97"/>
      <c r="B32" s="103" t="s">
        <v>55</v>
      </c>
      <c r="C32" s="104"/>
      <c r="D32" s="105" t="s">
        <v>68</v>
      </c>
      <c r="E32" s="106"/>
      <c r="F32" s="106"/>
      <c r="G32" s="107"/>
      <c r="H32" s="38"/>
      <c r="I32" s="39"/>
      <c r="J32" s="39"/>
      <c r="K32" s="39"/>
      <c r="L32" s="39"/>
      <c r="M32" s="47"/>
    </row>
    <row r="33" spans="1:13" s="2" customFormat="1" ht="14.1" customHeight="1" x14ac:dyDescent="0.3">
      <c r="A33" s="108">
        <v>16</v>
      </c>
      <c r="B33" s="9" t="s">
        <v>67</v>
      </c>
      <c r="C33" s="10"/>
      <c r="D33" s="21" t="s">
        <v>65</v>
      </c>
      <c r="E33" s="22"/>
      <c r="F33" s="22"/>
      <c r="G33" s="23"/>
      <c r="H33" s="37">
        <v>53.7</v>
      </c>
      <c r="I33" s="17">
        <f>SUM(H33)+2.5</f>
        <v>56.2</v>
      </c>
      <c r="J33" s="17">
        <f>SUM(I33)+2.5</f>
        <v>58.7</v>
      </c>
      <c r="K33" s="17"/>
      <c r="L33" s="17"/>
      <c r="M33" s="29"/>
    </row>
    <row r="34" spans="1:13" s="2" customFormat="1" ht="14.1" customHeight="1" x14ac:dyDescent="0.3">
      <c r="A34" s="97"/>
      <c r="B34" s="103" t="s">
        <v>66</v>
      </c>
      <c r="C34" s="104"/>
      <c r="D34" s="105" t="s">
        <v>65</v>
      </c>
      <c r="E34" s="106"/>
      <c r="F34" s="106"/>
      <c r="G34" s="107"/>
      <c r="H34" s="38"/>
      <c r="I34" s="39"/>
      <c r="J34" s="39"/>
      <c r="K34" s="39"/>
      <c r="L34" s="39"/>
      <c r="M34" s="47"/>
    </row>
    <row r="35" spans="1:13" s="2" customFormat="1" ht="14.1" customHeight="1" x14ac:dyDescent="0.3">
      <c r="A35" s="108">
        <v>17</v>
      </c>
      <c r="B35" s="9" t="s">
        <v>109</v>
      </c>
      <c r="C35" s="10"/>
      <c r="D35" s="21" t="s">
        <v>108</v>
      </c>
      <c r="E35" s="22"/>
      <c r="F35" s="22"/>
      <c r="G35" s="23"/>
      <c r="H35" s="37">
        <v>56</v>
      </c>
      <c r="I35" s="17">
        <f>SUM(H35)+2.3</f>
        <v>58.3</v>
      </c>
      <c r="J35" s="17">
        <f>SUM(I35)+2.3</f>
        <v>60.599999999999994</v>
      </c>
      <c r="K35" s="17"/>
      <c r="L35" s="17"/>
      <c r="M35" s="29"/>
    </row>
    <row r="36" spans="1:13" s="2" customFormat="1" ht="14.1" customHeight="1" x14ac:dyDescent="0.3">
      <c r="A36" s="97"/>
      <c r="B36" s="103" t="s">
        <v>107</v>
      </c>
      <c r="C36" s="104"/>
      <c r="D36" s="105" t="s">
        <v>106</v>
      </c>
      <c r="E36" s="106"/>
      <c r="F36" s="106"/>
      <c r="G36" s="107"/>
      <c r="H36" s="38"/>
      <c r="I36" s="39"/>
      <c r="J36" s="39"/>
      <c r="K36" s="39"/>
      <c r="L36" s="39"/>
      <c r="M36" s="47"/>
    </row>
    <row r="37" spans="1:13" ht="14.1" customHeight="1" x14ac:dyDescent="0.3">
      <c r="A37" s="108">
        <v>18</v>
      </c>
      <c r="B37" s="9" t="s">
        <v>132</v>
      </c>
      <c r="C37" s="10"/>
      <c r="D37" s="21" t="s">
        <v>131</v>
      </c>
      <c r="E37" s="22"/>
      <c r="F37" s="22"/>
      <c r="G37" s="23"/>
      <c r="H37" s="14">
        <v>6</v>
      </c>
      <c r="I37" s="77">
        <f>SUM(H37)+0.2</f>
        <v>6.2</v>
      </c>
      <c r="J37" s="77">
        <f>SUM(I37)+0.2</f>
        <v>6.4</v>
      </c>
      <c r="K37" s="17"/>
      <c r="L37" s="17"/>
      <c r="M37" s="29"/>
    </row>
    <row r="38" spans="1:13" ht="14.1" customHeight="1" x14ac:dyDescent="0.3">
      <c r="A38" s="97"/>
      <c r="B38" s="103" t="s">
        <v>130</v>
      </c>
      <c r="C38" s="104"/>
      <c r="D38" s="105" t="s">
        <v>129</v>
      </c>
      <c r="E38" s="106"/>
      <c r="F38" s="106"/>
      <c r="G38" s="107"/>
      <c r="H38" s="14"/>
      <c r="I38" s="77"/>
      <c r="J38" s="77"/>
      <c r="K38" s="39"/>
      <c r="L38" s="39"/>
      <c r="M38" s="47"/>
    </row>
    <row r="39" spans="1:13" ht="14.1" customHeight="1" x14ac:dyDescent="0.3">
      <c r="A39" s="108">
        <v>19</v>
      </c>
      <c r="B39" s="9" t="s">
        <v>128</v>
      </c>
      <c r="C39" s="10"/>
      <c r="D39" s="21" t="s">
        <v>127</v>
      </c>
      <c r="E39" s="22"/>
      <c r="F39" s="22"/>
      <c r="G39" s="23"/>
      <c r="H39" s="37">
        <v>13</v>
      </c>
      <c r="I39" s="17">
        <f>SUM(H39)+0.6</f>
        <v>13.6</v>
      </c>
      <c r="J39" s="17">
        <f>SUM(I39)+0.6</f>
        <v>14.2</v>
      </c>
      <c r="K39" s="17"/>
      <c r="L39" s="17"/>
      <c r="M39" s="29"/>
    </row>
    <row r="40" spans="1:13" ht="14.1" customHeight="1" x14ac:dyDescent="0.3">
      <c r="A40" s="97"/>
      <c r="B40" s="103" t="s">
        <v>126</v>
      </c>
      <c r="C40" s="104"/>
      <c r="D40" s="105" t="s">
        <v>125</v>
      </c>
      <c r="E40" s="106"/>
      <c r="F40" s="106"/>
      <c r="G40" s="107"/>
      <c r="H40" s="38"/>
      <c r="I40" s="39"/>
      <c r="J40" s="39"/>
      <c r="K40" s="39"/>
      <c r="L40" s="39"/>
      <c r="M40" s="47"/>
    </row>
    <row r="41" spans="1:13" s="2" customFormat="1" ht="14.1" customHeight="1" x14ac:dyDescent="0.3">
      <c r="A41" s="108">
        <v>20</v>
      </c>
      <c r="B41" s="9" t="s">
        <v>77</v>
      </c>
      <c r="C41" s="10"/>
      <c r="D41" s="36"/>
      <c r="E41" s="36"/>
      <c r="F41" s="36"/>
      <c r="G41" s="36"/>
      <c r="H41" s="37">
        <v>14</v>
      </c>
      <c r="I41" s="17">
        <f>SUM(H41)+0.5</f>
        <v>14.5</v>
      </c>
      <c r="J41" s="17">
        <f>SUM(I41)+0.5</f>
        <v>15</v>
      </c>
      <c r="K41" s="17"/>
      <c r="L41" s="17"/>
      <c r="M41" s="29"/>
    </row>
    <row r="42" spans="1:13" s="2" customFormat="1" ht="14.1" customHeight="1" x14ac:dyDescent="0.3">
      <c r="A42" s="97"/>
      <c r="B42" s="53" t="s">
        <v>78</v>
      </c>
      <c r="C42" s="54"/>
      <c r="D42" s="26"/>
      <c r="E42" s="27"/>
      <c r="F42" s="27"/>
      <c r="G42" s="28"/>
      <c r="H42" s="38"/>
      <c r="I42" s="39"/>
      <c r="J42" s="39"/>
      <c r="K42" s="39"/>
      <c r="L42" s="39"/>
      <c r="M42" s="47"/>
    </row>
    <row r="43" spans="1:13" s="2" customFormat="1" ht="14.1" customHeight="1" x14ac:dyDescent="0.3">
      <c r="A43" s="108">
        <v>21</v>
      </c>
      <c r="B43" s="9" t="s">
        <v>79</v>
      </c>
      <c r="C43" s="10"/>
      <c r="D43" s="36"/>
      <c r="E43" s="36"/>
      <c r="F43" s="36"/>
      <c r="G43" s="36"/>
      <c r="H43" s="37">
        <v>14.5</v>
      </c>
      <c r="I43" s="17">
        <f>SUM(H43)+0.5</f>
        <v>15</v>
      </c>
      <c r="J43" s="17">
        <f>SUM(I43)+0.5</f>
        <v>15.5</v>
      </c>
      <c r="K43" s="17"/>
      <c r="L43" s="17"/>
      <c r="M43" s="29"/>
    </row>
    <row r="44" spans="1:13" s="2" customFormat="1" ht="14.1" customHeight="1" x14ac:dyDescent="0.3">
      <c r="A44" s="97"/>
      <c r="B44" s="25" t="s">
        <v>80</v>
      </c>
      <c r="C44" s="25"/>
      <c r="D44" s="26"/>
      <c r="E44" s="27"/>
      <c r="F44" s="27"/>
      <c r="G44" s="28"/>
      <c r="H44" s="38"/>
      <c r="I44" s="39"/>
      <c r="J44" s="39"/>
      <c r="K44" s="39"/>
      <c r="L44" s="39"/>
      <c r="M44" s="47"/>
    </row>
    <row r="45" spans="1:13" ht="14.1" customHeight="1" x14ac:dyDescent="0.3">
      <c r="A45" s="108">
        <v>22</v>
      </c>
      <c r="B45" s="61" t="s">
        <v>105</v>
      </c>
      <c r="C45" s="62"/>
      <c r="D45" s="63"/>
      <c r="E45" s="64"/>
      <c r="F45" s="64"/>
      <c r="G45" s="65"/>
      <c r="H45" s="38">
        <v>104</v>
      </c>
      <c r="I45" s="68">
        <f>SUM(H45)+2.5</f>
        <v>106.5</v>
      </c>
      <c r="J45" s="68">
        <f>SUM(I45)+2.5</f>
        <v>109</v>
      </c>
      <c r="K45" s="68"/>
      <c r="L45" s="68"/>
      <c r="M45" s="69"/>
    </row>
    <row r="46" spans="1:13" ht="14.1" customHeight="1" x14ac:dyDescent="0.3">
      <c r="A46" s="108"/>
      <c r="B46" s="61" t="s">
        <v>104</v>
      </c>
      <c r="C46" s="62"/>
      <c r="D46" s="57" t="s">
        <v>203</v>
      </c>
      <c r="E46" s="58"/>
      <c r="F46" s="58"/>
      <c r="G46" s="59"/>
      <c r="H46" s="37"/>
      <c r="I46" s="68"/>
      <c r="J46" s="68"/>
      <c r="K46" s="68"/>
      <c r="L46" s="68"/>
      <c r="M46" s="69"/>
    </row>
    <row r="47" spans="1:13" ht="14.1" customHeight="1" x14ac:dyDescent="0.3">
      <c r="A47" s="121">
        <v>23</v>
      </c>
      <c r="B47" s="9"/>
      <c r="C47" s="10"/>
      <c r="D47" s="11"/>
      <c r="E47" s="12"/>
      <c r="F47" s="12"/>
      <c r="G47" s="13"/>
      <c r="H47" s="14"/>
      <c r="I47" s="17"/>
      <c r="J47" s="17"/>
      <c r="K47" s="17"/>
      <c r="L47" s="17"/>
      <c r="M47" s="29"/>
    </row>
    <row r="48" spans="1:13" ht="14.1" customHeight="1" thickBot="1" x14ac:dyDescent="0.35">
      <c r="A48" s="122"/>
      <c r="B48" s="31"/>
      <c r="C48" s="32"/>
      <c r="D48" s="33"/>
      <c r="E48" s="34"/>
      <c r="F48" s="34"/>
      <c r="G48" s="35"/>
      <c r="H48" s="15"/>
      <c r="I48" s="18"/>
      <c r="J48" s="18"/>
      <c r="K48" s="18"/>
      <c r="L48" s="18"/>
      <c r="M48" s="30"/>
    </row>
    <row r="49" ht="14.1" customHeight="1" x14ac:dyDescent="0.3"/>
    <row r="50" ht="14.1" customHeight="1" x14ac:dyDescent="0.3"/>
    <row r="51" ht="14.1" customHeight="1" x14ac:dyDescent="0.3"/>
  </sheetData>
  <mergeCells count="256">
    <mergeCell ref="K43:K44"/>
    <mergeCell ref="L43:L44"/>
    <mergeCell ref="M43:M44"/>
    <mergeCell ref="J43:J44"/>
    <mergeCell ref="J41:J42"/>
    <mergeCell ref="K41:K42"/>
    <mergeCell ref="L41:L42"/>
    <mergeCell ref="M41:M42"/>
    <mergeCell ref="K47:K48"/>
    <mergeCell ref="L47:L48"/>
    <mergeCell ref="M47:M48"/>
    <mergeCell ref="B48:C48"/>
    <mergeCell ref="D48:G48"/>
    <mergeCell ref="J47:J48"/>
    <mergeCell ref="J45:J46"/>
    <mergeCell ref="K45:K46"/>
    <mergeCell ref="L45:L46"/>
    <mergeCell ref="M45:M46"/>
    <mergeCell ref="A47:A48"/>
    <mergeCell ref="B47:C47"/>
    <mergeCell ref="D47:G47"/>
    <mergeCell ref="H47:H48"/>
    <mergeCell ref="I47:I48"/>
    <mergeCell ref="B46:C46"/>
    <mergeCell ref="D46:G46"/>
    <mergeCell ref="B44:C44"/>
    <mergeCell ref="D44:G44"/>
    <mergeCell ref="A45:A46"/>
    <mergeCell ref="B45:C45"/>
    <mergeCell ref="D45:G45"/>
    <mergeCell ref="H45:H46"/>
    <mergeCell ref="I45:I46"/>
    <mergeCell ref="A43:A44"/>
    <mergeCell ref="B43:C43"/>
    <mergeCell ref="D43:G43"/>
    <mergeCell ref="H43:H44"/>
    <mergeCell ref="I43:I44"/>
    <mergeCell ref="B42:C42"/>
    <mergeCell ref="D42:G42"/>
    <mergeCell ref="K39:K40"/>
    <mergeCell ref="L39:L40"/>
    <mergeCell ref="M39:M40"/>
    <mergeCell ref="B40:C40"/>
    <mergeCell ref="D40:G40"/>
    <mergeCell ref="A41:A42"/>
    <mergeCell ref="B41:C41"/>
    <mergeCell ref="D41:G41"/>
    <mergeCell ref="H41:H42"/>
    <mergeCell ref="I41:I42"/>
    <mergeCell ref="A39:A40"/>
    <mergeCell ref="B39:C39"/>
    <mergeCell ref="D39:G39"/>
    <mergeCell ref="H39:H40"/>
    <mergeCell ref="I39:I40"/>
    <mergeCell ref="J39:J40"/>
    <mergeCell ref="J37:J38"/>
    <mergeCell ref="K37:K38"/>
    <mergeCell ref="L37:L38"/>
    <mergeCell ref="M37:M38"/>
    <mergeCell ref="B38:C38"/>
    <mergeCell ref="D38:G38"/>
    <mergeCell ref="K35:K36"/>
    <mergeCell ref="L35:L36"/>
    <mergeCell ref="M35:M36"/>
    <mergeCell ref="B36:C36"/>
    <mergeCell ref="D36:G36"/>
    <mergeCell ref="J35:J36"/>
    <mergeCell ref="A37:A38"/>
    <mergeCell ref="B37:C37"/>
    <mergeCell ref="D37:G37"/>
    <mergeCell ref="H37:H38"/>
    <mergeCell ref="I37:I38"/>
    <mergeCell ref="A35:A36"/>
    <mergeCell ref="B35:C35"/>
    <mergeCell ref="D35:G35"/>
    <mergeCell ref="H35:H36"/>
    <mergeCell ref="I35:I36"/>
    <mergeCell ref="J33:J34"/>
    <mergeCell ref="K33:K34"/>
    <mergeCell ref="L33:L34"/>
    <mergeCell ref="M33:M34"/>
    <mergeCell ref="B34:C34"/>
    <mergeCell ref="D34:G34"/>
    <mergeCell ref="K31:K32"/>
    <mergeCell ref="L31:L32"/>
    <mergeCell ref="M31:M32"/>
    <mergeCell ref="B32:C32"/>
    <mergeCell ref="D32:G32"/>
    <mergeCell ref="J31:J32"/>
    <mergeCell ref="A33:A34"/>
    <mergeCell ref="B33:C33"/>
    <mergeCell ref="D33:G33"/>
    <mergeCell ref="H33:H34"/>
    <mergeCell ref="I33:I34"/>
    <mergeCell ref="A31:A32"/>
    <mergeCell ref="B31:C31"/>
    <mergeCell ref="D31:G31"/>
    <mergeCell ref="H31:H32"/>
    <mergeCell ref="I31:I32"/>
    <mergeCell ref="J29:J30"/>
    <mergeCell ref="K29:K30"/>
    <mergeCell ref="L29:L30"/>
    <mergeCell ref="M29:M30"/>
    <mergeCell ref="B30:C30"/>
    <mergeCell ref="D30:G30"/>
    <mergeCell ref="K27:K28"/>
    <mergeCell ref="L27:L28"/>
    <mergeCell ref="M27:M28"/>
    <mergeCell ref="B28:C28"/>
    <mergeCell ref="D28:G28"/>
    <mergeCell ref="J27:J28"/>
    <mergeCell ref="A29:A30"/>
    <mergeCell ref="B29:C29"/>
    <mergeCell ref="D29:G29"/>
    <mergeCell ref="H29:H30"/>
    <mergeCell ref="I29:I30"/>
    <mergeCell ref="A27:A28"/>
    <mergeCell ref="B27:C27"/>
    <mergeCell ref="D27:G27"/>
    <mergeCell ref="H27:H28"/>
    <mergeCell ref="I27:I28"/>
    <mergeCell ref="J25:J26"/>
    <mergeCell ref="K25:K26"/>
    <mergeCell ref="L25:L26"/>
    <mergeCell ref="M25:M26"/>
    <mergeCell ref="B26:C26"/>
    <mergeCell ref="D26:G26"/>
    <mergeCell ref="K21:K22"/>
    <mergeCell ref="L21:L22"/>
    <mergeCell ref="M21:M22"/>
    <mergeCell ref="B22:C22"/>
    <mergeCell ref="D22:G22"/>
    <mergeCell ref="J21:J22"/>
    <mergeCell ref="B23:C23"/>
    <mergeCell ref="D23:G23"/>
    <mergeCell ref="H23:H24"/>
    <mergeCell ref="I23:I24"/>
    <mergeCell ref="J23:J24"/>
    <mergeCell ref="K23:K24"/>
    <mergeCell ref="L23:L24"/>
    <mergeCell ref="M23:M24"/>
    <mergeCell ref="B24:C24"/>
    <mergeCell ref="D24:G24"/>
    <mergeCell ref="A25:A26"/>
    <mergeCell ref="B25:C25"/>
    <mergeCell ref="D25:G25"/>
    <mergeCell ref="H25:H26"/>
    <mergeCell ref="I25:I26"/>
    <mergeCell ref="A21:A22"/>
    <mergeCell ref="B21:C21"/>
    <mergeCell ref="D21:G21"/>
    <mergeCell ref="H21:H22"/>
    <mergeCell ref="I21:I22"/>
    <mergeCell ref="A23:A24"/>
    <mergeCell ref="J19:J20"/>
    <mergeCell ref="K19:K20"/>
    <mergeCell ref="L19:L20"/>
    <mergeCell ref="M19:M20"/>
    <mergeCell ref="B20:C20"/>
    <mergeCell ref="D20:G20"/>
    <mergeCell ref="K17:K18"/>
    <mergeCell ref="L17:L18"/>
    <mergeCell ref="M17:M18"/>
    <mergeCell ref="B18:C18"/>
    <mergeCell ref="D18:G18"/>
    <mergeCell ref="J17:J18"/>
    <mergeCell ref="A19:A20"/>
    <mergeCell ref="B19:C19"/>
    <mergeCell ref="D19:G19"/>
    <mergeCell ref="H19:H20"/>
    <mergeCell ref="I19:I20"/>
    <mergeCell ref="A17:A18"/>
    <mergeCell ref="B17:C17"/>
    <mergeCell ref="D17:G17"/>
    <mergeCell ref="H17:H18"/>
    <mergeCell ref="I17:I18"/>
    <mergeCell ref="J15:J16"/>
    <mergeCell ref="K15:K16"/>
    <mergeCell ref="L15:L16"/>
    <mergeCell ref="M15:M16"/>
    <mergeCell ref="B16:C16"/>
    <mergeCell ref="D16:G16"/>
    <mergeCell ref="K13:K14"/>
    <mergeCell ref="L13:L14"/>
    <mergeCell ref="M13:M14"/>
    <mergeCell ref="B14:C14"/>
    <mergeCell ref="D14:G14"/>
    <mergeCell ref="J13:J14"/>
    <mergeCell ref="A15:A16"/>
    <mergeCell ref="B15:C15"/>
    <mergeCell ref="D15:G15"/>
    <mergeCell ref="H15:H16"/>
    <mergeCell ref="I15:I16"/>
    <mergeCell ref="A13:A14"/>
    <mergeCell ref="B13:C13"/>
    <mergeCell ref="D13:G13"/>
    <mergeCell ref="H13:H14"/>
    <mergeCell ref="I13:I14"/>
    <mergeCell ref="K11:K12"/>
    <mergeCell ref="L11:L12"/>
    <mergeCell ref="M11:M12"/>
    <mergeCell ref="B12:C12"/>
    <mergeCell ref="D12:G12"/>
    <mergeCell ref="K9:K10"/>
    <mergeCell ref="L9:L10"/>
    <mergeCell ref="M9:M10"/>
    <mergeCell ref="B10:C10"/>
    <mergeCell ref="D10:G10"/>
    <mergeCell ref="J9:J10"/>
    <mergeCell ref="A5:A6"/>
    <mergeCell ref="B5:C5"/>
    <mergeCell ref="D5:G5"/>
    <mergeCell ref="H5:H6"/>
    <mergeCell ref="I5:I6"/>
    <mergeCell ref="J5:J6"/>
    <mergeCell ref="B6:C6"/>
    <mergeCell ref="D6:G6"/>
    <mergeCell ref="A11:A12"/>
    <mergeCell ref="B11:C11"/>
    <mergeCell ref="D11:G11"/>
    <mergeCell ref="H11:H12"/>
    <mergeCell ref="I11:I12"/>
    <mergeCell ref="A9:A10"/>
    <mergeCell ref="B9:C9"/>
    <mergeCell ref="D9:G9"/>
    <mergeCell ref="H9:H10"/>
    <mergeCell ref="I9:I10"/>
    <mergeCell ref="A7:A8"/>
    <mergeCell ref="B7:C7"/>
    <mergeCell ref="D7:G7"/>
    <mergeCell ref="H7:H8"/>
    <mergeCell ref="I7:I8"/>
    <mergeCell ref="J11:J12"/>
    <mergeCell ref="J7:J8"/>
    <mergeCell ref="K7:K8"/>
    <mergeCell ref="L7:L8"/>
    <mergeCell ref="M7:M8"/>
    <mergeCell ref="B8:C8"/>
    <mergeCell ref="D8:G8"/>
    <mergeCell ref="K5:K6"/>
    <mergeCell ref="L5:L6"/>
    <mergeCell ref="M5:M6"/>
    <mergeCell ref="A1:M1"/>
    <mergeCell ref="B2:C2"/>
    <mergeCell ref="D2:G2"/>
    <mergeCell ref="A3:A4"/>
    <mergeCell ref="B3:C3"/>
    <mergeCell ref="D3:G3"/>
    <mergeCell ref="H3:H4"/>
    <mergeCell ref="I3:I4"/>
    <mergeCell ref="J3:J4"/>
    <mergeCell ref="K3:K4"/>
    <mergeCell ref="L3:L4"/>
    <mergeCell ref="M3:M4"/>
    <mergeCell ref="B4:C4"/>
    <mergeCell ref="D4:G4"/>
  </mergeCells>
  <phoneticPr fontId="10" type="noConversion"/>
  <printOptions horizontalCentered="1"/>
  <pageMargins left="0.47244094488188981" right="0.47244094488188981" top="0.74803149606299213" bottom="0.74803149606299213" header="0.31496062992125984" footer="0.31496062992125984"/>
  <pageSetup paperSize="9" scale="9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45E93-CCCF-4FA8-8E72-85EDED39F338}">
  <sheetPr codeName="Sheet4">
    <tabColor theme="9"/>
    <pageSetUpPr fitToPage="1"/>
  </sheetPr>
  <dimension ref="A1:M51"/>
  <sheetViews>
    <sheetView topLeftCell="A16" zoomScale="110" zoomScaleNormal="110" workbookViewId="0">
      <selection activeCell="P31" sqref="P31"/>
    </sheetView>
  </sheetViews>
  <sheetFormatPr defaultColWidth="8.75" defaultRowHeight="16.5" x14ac:dyDescent="0.3"/>
  <cols>
    <col min="1" max="1" width="3.25" bestFit="1" customWidth="1"/>
    <col min="2" max="3" width="8.75" customWidth="1"/>
    <col min="4" max="7" width="8.125" customWidth="1"/>
    <col min="8" max="13" width="5.5" customWidth="1"/>
  </cols>
  <sheetData>
    <row r="1" spans="1:13" ht="16.5" customHeight="1" thickBot="1" x14ac:dyDescent="0.35">
      <c r="A1" s="40" t="s">
        <v>198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2"/>
    </row>
    <row r="2" spans="1:13" ht="16.5" customHeight="1" thickBot="1" x14ac:dyDescent="0.35">
      <c r="A2" s="3" t="s">
        <v>30</v>
      </c>
      <c r="B2" s="43" t="s">
        <v>31</v>
      </c>
      <c r="C2" s="43"/>
      <c r="D2" s="43" t="s">
        <v>32</v>
      </c>
      <c r="E2" s="43"/>
      <c r="F2" s="43"/>
      <c r="G2" s="43"/>
      <c r="H2" s="4" t="s">
        <v>33</v>
      </c>
      <c r="I2" s="5" t="s">
        <v>34</v>
      </c>
      <c r="J2" s="5" t="s">
        <v>35</v>
      </c>
      <c r="K2" s="5"/>
      <c r="L2" s="5"/>
      <c r="M2" s="5"/>
    </row>
    <row r="3" spans="1:13" s="2" customFormat="1" ht="14.1" customHeight="1" x14ac:dyDescent="0.3">
      <c r="A3" s="96">
        <v>1</v>
      </c>
      <c r="B3" s="98" t="s">
        <v>123</v>
      </c>
      <c r="C3" s="99"/>
      <c r="D3" s="49" t="s">
        <v>75</v>
      </c>
      <c r="E3" s="100"/>
      <c r="F3" s="100"/>
      <c r="G3" s="101"/>
      <c r="H3" s="102">
        <v>64</v>
      </c>
      <c r="I3" s="52">
        <f>SUM(H3)+2.5</f>
        <v>66.5</v>
      </c>
      <c r="J3" s="52">
        <f>SUM(I3)+2.5</f>
        <v>69</v>
      </c>
      <c r="K3" s="52"/>
      <c r="L3" s="52"/>
      <c r="M3" s="46"/>
    </row>
    <row r="4" spans="1:13" s="2" customFormat="1" ht="14.1" customHeight="1" x14ac:dyDescent="0.3">
      <c r="A4" s="97"/>
      <c r="B4" s="103" t="s">
        <v>122</v>
      </c>
      <c r="C4" s="104"/>
      <c r="D4" s="105" t="s">
        <v>74</v>
      </c>
      <c r="E4" s="106"/>
      <c r="F4" s="106"/>
      <c r="G4" s="107"/>
      <c r="H4" s="38"/>
      <c r="I4" s="39"/>
      <c r="J4" s="39"/>
      <c r="K4" s="39"/>
      <c r="L4" s="39"/>
      <c r="M4" s="47"/>
    </row>
    <row r="5" spans="1:13" s="2" customFormat="1" ht="14.1" customHeight="1" x14ac:dyDescent="0.3">
      <c r="A5" s="108">
        <v>2</v>
      </c>
      <c r="B5" s="61" t="s">
        <v>121</v>
      </c>
      <c r="C5" s="62"/>
      <c r="D5" s="57"/>
      <c r="E5" s="58"/>
      <c r="F5" s="58"/>
      <c r="G5" s="59"/>
      <c r="H5" s="109"/>
      <c r="I5" s="68"/>
      <c r="J5" s="68"/>
      <c r="K5" s="68"/>
      <c r="L5" s="68"/>
      <c r="M5" s="69"/>
    </row>
    <row r="6" spans="1:13" s="2" customFormat="1" ht="14.1" customHeight="1" x14ac:dyDescent="0.3">
      <c r="A6" s="97"/>
      <c r="B6" s="103" t="s">
        <v>120</v>
      </c>
      <c r="C6" s="104"/>
      <c r="D6" s="105"/>
      <c r="E6" s="106"/>
      <c r="F6" s="106"/>
      <c r="G6" s="107"/>
      <c r="H6" s="38"/>
      <c r="I6" s="39"/>
      <c r="J6" s="39"/>
      <c r="K6" s="39"/>
      <c r="L6" s="39"/>
      <c r="M6" s="47"/>
    </row>
    <row r="7" spans="1:13" s="2" customFormat="1" ht="14.1" customHeight="1" x14ac:dyDescent="0.3">
      <c r="A7" s="108">
        <v>3</v>
      </c>
      <c r="B7" s="61" t="s">
        <v>73</v>
      </c>
      <c r="C7" s="62"/>
      <c r="D7" s="57"/>
      <c r="E7" s="58"/>
      <c r="F7" s="58"/>
      <c r="G7" s="59"/>
      <c r="H7" s="109"/>
      <c r="I7" s="68"/>
      <c r="J7" s="68"/>
      <c r="K7" s="68"/>
      <c r="L7" s="68"/>
      <c r="M7" s="69"/>
    </row>
    <row r="8" spans="1:13" s="2" customFormat="1" ht="14.1" customHeight="1" x14ac:dyDescent="0.3">
      <c r="A8" s="97"/>
      <c r="B8" s="103" t="s">
        <v>119</v>
      </c>
      <c r="C8" s="104"/>
      <c r="D8" s="105"/>
      <c r="E8" s="106"/>
      <c r="F8" s="106"/>
      <c r="G8" s="107"/>
      <c r="H8" s="38"/>
      <c r="I8" s="39"/>
      <c r="J8" s="39"/>
      <c r="K8" s="39"/>
      <c r="L8" s="39"/>
      <c r="M8" s="47"/>
    </row>
    <row r="9" spans="1:13" s="2" customFormat="1" ht="14.1" customHeight="1" x14ac:dyDescent="0.3">
      <c r="A9" s="108">
        <v>4</v>
      </c>
      <c r="B9" s="9" t="s">
        <v>118</v>
      </c>
      <c r="C9" s="10"/>
      <c r="D9" s="110"/>
      <c r="E9" s="111"/>
      <c r="F9" s="111"/>
      <c r="G9" s="112"/>
      <c r="H9" s="109"/>
      <c r="I9" s="68"/>
      <c r="J9" s="68"/>
      <c r="K9" s="68"/>
      <c r="L9" s="68"/>
      <c r="M9" s="69"/>
    </row>
    <row r="10" spans="1:13" s="2" customFormat="1" ht="14.1" customHeight="1" x14ac:dyDescent="0.3">
      <c r="A10" s="97"/>
      <c r="B10" s="103" t="s">
        <v>117</v>
      </c>
      <c r="C10" s="104"/>
      <c r="D10" s="113"/>
      <c r="E10" s="114"/>
      <c r="F10" s="114"/>
      <c r="G10" s="115"/>
      <c r="H10" s="38"/>
      <c r="I10" s="39"/>
      <c r="J10" s="39"/>
      <c r="K10" s="39"/>
      <c r="L10" s="39"/>
      <c r="M10" s="47"/>
    </row>
    <row r="11" spans="1:13" s="2" customFormat="1" ht="14.1" customHeight="1" x14ac:dyDescent="0.3">
      <c r="A11" s="108">
        <v>5</v>
      </c>
      <c r="B11" s="9" t="s">
        <v>85</v>
      </c>
      <c r="C11" s="10"/>
      <c r="D11" s="57"/>
      <c r="E11" s="58"/>
      <c r="F11" s="58"/>
      <c r="G11" s="59"/>
      <c r="H11" s="109">
        <v>87</v>
      </c>
      <c r="I11" s="68">
        <f>SUM(H11)+4.5</f>
        <v>91.5</v>
      </c>
      <c r="J11" s="68">
        <f>SUM(I11)+4.5</f>
        <v>96</v>
      </c>
      <c r="K11" s="68"/>
      <c r="L11" s="68"/>
      <c r="M11" s="69"/>
    </row>
    <row r="12" spans="1:13" s="2" customFormat="1" ht="14.1" customHeight="1" x14ac:dyDescent="0.3">
      <c r="A12" s="97"/>
      <c r="B12" s="103" t="s">
        <v>116</v>
      </c>
      <c r="C12" s="104"/>
      <c r="D12" s="105"/>
      <c r="E12" s="106"/>
      <c r="F12" s="106"/>
      <c r="G12" s="107"/>
      <c r="H12" s="38"/>
      <c r="I12" s="39"/>
      <c r="J12" s="39"/>
      <c r="K12" s="39"/>
      <c r="L12" s="39"/>
      <c r="M12" s="47"/>
    </row>
    <row r="13" spans="1:13" s="2" customFormat="1" ht="14.1" customHeight="1" x14ac:dyDescent="0.3">
      <c r="A13" s="108">
        <v>6</v>
      </c>
      <c r="B13" s="9" t="s">
        <v>41</v>
      </c>
      <c r="C13" s="10"/>
      <c r="D13" s="21" t="s">
        <v>124</v>
      </c>
      <c r="E13" s="22"/>
      <c r="F13" s="22"/>
      <c r="G13" s="23"/>
      <c r="H13" s="37">
        <v>91.4</v>
      </c>
      <c r="I13" s="17">
        <f>SUM(H13)+5</f>
        <v>96.4</v>
      </c>
      <c r="J13" s="17">
        <f>SUM(I13)+5</f>
        <v>101.4</v>
      </c>
      <c r="K13" s="17"/>
      <c r="L13" s="17"/>
      <c r="M13" s="29"/>
    </row>
    <row r="14" spans="1:13" s="2" customFormat="1" ht="14.1" customHeight="1" x14ac:dyDescent="0.3">
      <c r="A14" s="97"/>
      <c r="B14" s="103" t="s">
        <v>42</v>
      </c>
      <c r="C14" s="104"/>
      <c r="D14" s="105" t="s">
        <v>76</v>
      </c>
      <c r="E14" s="106"/>
      <c r="F14" s="106"/>
      <c r="G14" s="107"/>
      <c r="H14" s="38"/>
      <c r="I14" s="39"/>
      <c r="J14" s="39"/>
      <c r="K14" s="39"/>
      <c r="L14" s="39"/>
      <c r="M14" s="47"/>
    </row>
    <row r="15" spans="1:13" s="2" customFormat="1" ht="14.1" customHeight="1" x14ac:dyDescent="0.3">
      <c r="A15" s="108">
        <v>7</v>
      </c>
      <c r="B15" s="9" t="s">
        <v>115</v>
      </c>
      <c r="C15" s="10"/>
      <c r="D15" s="21"/>
      <c r="E15" s="22"/>
      <c r="F15" s="22"/>
      <c r="G15" s="23"/>
      <c r="H15" s="37">
        <v>19.100000000000001</v>
      </c>
      <c r="I15" s="17">
        <f>SUM(H15)+0.7</f>
        <v>19.8</v>
      </c>
      <c r="J15" s="17">
        <f>SUM(I15)+0.7</f>
        <v>20.5</v>
      </c>
      <c r="K15" s="17"/>
      <c r="L15" s="20"/>
      <c r="M15" s="116"/>
    </row>
    <row r="16" spans="1:13" s="2" customFormat="1" ht="14.1" customHeight="1" x14ac:dyDescent="0.3">
      <c r="A16" s="97"/>
      <c r="B16" s="103" t="s">
        <v>114</v>
      </c>
      <c r="C16" s="104"/>
      <c r="D16" s="118" t="s">
        <v>113</v>
      </c>
      <c r="E16" s="119"/>
      <c r="F16" s="119"/>
      <c r="G16" s="120"/>
      <c r="H16" s="38"/>
      <c r="I16" s="39"/>
      <c r="J16" s="39"/>
      <c r="K16" s="39"/>
      <c r="L16" s="25"/>
      <c r="M16" s="117"/>
    </row>
    <row r="17" spans="1:13" s="2" customFormat="1" ht="14.1" customHeight="1" x14ac:dyDescent="0.3">
      <c r="A17" s="108">
        <v>8</v>
      </c>
      <c r="B17" s="9" t="s">
        <v>112</v>
      </c>
      <c r="C17" s="10"/>
      <c r="D17" s="21"/>
      <c r="E17" s="22"/>
      <c r="F17" s="22"/>
      <c r="G17" s="23"/>
      <c r="H17" s="37">
        <v>14</v>
      </c>
      <c r="I17" s="17">
        <f>SUM(H17)+0.7</f>
        <v>14.7</v>
      </c>
      <c r="J17" s="17">
        <f>SUM(I17)+0.7</f>
        <v>15.399999999999999</v>
      </c>
      <c r="K17" s="17"/>
      <c r="L17" s="20"/>
      <c r="M17" s="116"/>
    </row>
    <row r="18" spans="1:13" s="2" customFormat="1" ht="14.1" customHeight="1" x14ac:dyDescent="0.3">
      <c r="A18" s="97"/>
      <c r="B18" s="103" t="s">
        <v>111</v>
      </c>
      <c r="C18" s="104"/>
      <c r="D18" s="118" t="s">
        <v>110</v>
      </c>
      <c r="E18" s="119"/>
      <c r="F18" s="119"/>
      <c r="G18" s="120"/>
      <c r="H18" s="38"/>
      <c r="I18" s="39"/>
      <c r="J18" s="39"/>
      <c r="K18" s="39"/>
      <c r="L18" s="25"/>
      <c r="M18" s="117"/>
    </row>
    <row r="19" spans="1:13" s="2" customFormat="1" ht="14.1" customHeight="1" x14ac:dyDescent="0.3">
      <c r="A19" s="108">
        <v>9</v>
      </c>
      <c r="B19" s="9" t="s">
        <v>43</v>
      </c>
      <c r="C19" s="10"/>
      <c r="D19" s="21" t="s">
        <v>72</v>
      </c>
      <c r="E19" s="22"/>
      <c r="F19" s="22"/>
      <c r="G19" s="23"/>
      <c r="H19" s="37">
        <v>93.5</v>
      </c>
      <c r="I19" s="17">
        <f>SUM(H19)+4</f>
        <v>97.5</v>
      </c>
      <c r="J19" s="17">
        <f>SUM(I19)+4</f>
        <v>101.5</v>
      </c>
      <c r="K19" s="17"/>
      <c r="L19" s="17"/>
      <c r="M19" s="29"/>
    </row>
    <row r="20" spans="1:13" s="2" customFormat="1" ht="14.1" customHeight="1" x14ac:dyDescent="0.3">
      <c r="A20" s="97"/>
      <c r="B20" s="103" t="s">
        <v>44</v>
      </c>
      <c r="C20" s="104"/>
      <c r="D20" s="105" t="s">
        <v>71</v>
      </c>
      <c r="E20" s="106"/>
      <c r="F20" s="106"/>
      <c r="G20" s="107"/>
      <c r="H20" s="38"/>
      <c r="I20" s="39"/>
      <c r="J20" s="39"/>
      <c r="K20" s="39"/>
      <c r="L20" s="39"/>
      <c r="M20" s="47"/>
    </row>
    <row r="21" spans="1:13" s="2" customFormat="1" ht="14.1" customHeight="1" x14ac:dyDescent="0.3">
      <c r="A21" s="108">
        <v>10</v>
      </c>
      <c r="B21" s="9" t="s">
        <v>199</v>
      </c>
      <c r="C21" s="10"/>
      <c r="D21" s="21"/>
      <c r="E21" s="22"/>
      <c r="F21" s="22"/>
      <c r="G21" s="23"/>
      <c r="H21" s="37">
        <v>25</v>
      </c>
      <c r="I21" s="17">
        <f>SUM(H21)+1</f>
        <v>26</v>
      </c>
      <c r="J21" s="17">
        <f>SUM(I21)+1</f>
        <v>27</v>
      </c>
      <c r="K21" s="17"/>
      <c r="L21" s="17"/>
      <c r="M21" s="29"/>
    </row>
    <row r="22" spans="1:13" s="2" customFormat="1" ht="14.1" customHeight="1" x14ac:dyDescent="0.3">
      <c r="A22" s="97"/>
      <c r="B22" s="103" t="s">
        <v>200</v>
      </c>
      <c r="C22" s="104"/>
      <c r="D22" s="26"/>
      <c r="E22" s="27"/>
      <c r="F22" s="27"/>
      <c r="G22" s="28"/>
      <c r="H22" s="38"/>
      <c r="I22" s="39"/>
      <c r="J22" s="39"/>
      <c r="K22" s="39"/>
      <c r="L22" s="39"/>
      <c r="M22" s="47"/>
    </row>
    <row r="23" spans="1:13" s="2" customFormat="1" ht="14.1" customHeight="1" x14ac:dyDescent="0.3">
      <c r="A23" s="108">
        <v>11</v>
      </c>
      <c r="B23" s="9" t="s">
        <v>45</v>
      </c>
      <c r="C23" s="10"/>
      <c r="D23" s="21" t="s">
        <v>46</v>
      </c>
      <c r="E23" s="22"/>
      <c r="F23" s="22"/>
      <c r="G23" s="23"/>
      <c r="H23" s="37">
        <v>29.3</v>
      </c>
      <c r="I23" s="17">
        <f>SUM(H23)+1.1</f>
        <v>30.400000000000002</v>
      </c>
      <c r="J23" s="17">
        <f>SUM(I23)+1.1</f>
        <v>31.500000000000004</v>
      </c>
      <c r="K23" s="17"/>
      <c r="L23" s="20"/>
      <c r="M23" s="116"/>
    </row>
    <row r="24" spans="1:13" s="2" customFormat="1" ht="14.1" customHeight="1" x14ac:dyDescent="0.3">
      <c r="A24" s="97"/>
      <c r="B24" s="103" t="s">
        <v>47</v>
      </c>
      <c r="C24" s="104"/>
      <c r="D24" s="105" t="s">
        <v>70</v>
      </c>
      <c r="E24" s="106"/>
      <c r="F24" s="106"/>
      <c r="G24" s="107"/>
      <c r="H24" s="38"/>
      <c r="I24" s="39"/>
      <c r="J24" s="39"/>
      <c r="K24" s="39"/>
      <c r="L24" s="25"/>
      <c r="M24" s="117"/>
    </row>
    <row r="25" spans="1:13" s="2" customFormat="1" ht="14.1" customHeight="1" x14ac:dyDescent="0.3">
      <c r="A25" s="108">
        <v>12</v>
      </c>
      <c r="B25" s="9" t="s">
        <v>48</v>
      </c>
      <c r="C25" s="10"/>
      <c r="D25" s="21" t="s">
        <v>46</v>
      </c>
      <c r="E25" s="22"/>
      <c r="F25" s="22"/>
      <c r="G25" s="23"/>
      <c r="H25" s="37">
        <v>38.700000000000003</v>
      </c>
      <c r="I25" s="17">
        <f>SUM(H25)+1.3</f>
        <v>40</v>
      </c>
      <c r="J25" s="17">
        <f>SUM(I25)+1.3</f>
        <v>41.3</v>
      </c>
      <c r="K25" s="17"/>
      <c r="L25" s="20"/>
      <c r="M25" s="116"/>
    </row>
    <row r="26" spans="1:13" s="2" customFormat="1" ht="14.1" customHeight="1" x14ac:dyDescent="0.3">
      <c r="A26" s="97"/>
      <c r="B26" s="103" t="s">
        <v>49</v>
      </c>
      <c r="C26" s="104"/>
      <c r="D26" s="105" t="s">
        <v>70</v>
      </c>
      <c r="E26" s="106"/>
      <c r="F26" s="106"/>
      <c r="G26" s="107"/>
      <c r="H26" s="38"/>
      <c r="I26" s="39"/>
      <c r="J26" s="39"/>
      <c r="K26" s="39"/>
      <c r="L26" s="25"/>
      <c r="M26" s="117"/>
    </row>
    <row r="27" spans="1:13" s="2" customFormat="1" ht="14.1" customHeight="1" x14ac:dyDescent="0.3">
      <c r="A27" s="108">
        <v>13</v>
      </c>
      <c r="B27" s="9" t="s">
        <v>50</v>
      </c>
      <c r="C27" s="10"/>
      <c r="D27" s="21" t="s">
        <v>51</v>
      </c>
      <c r="E27" s="22"/>
      <c r="F27" s="22"/>
      <c r="G27" s="23"/>
      <c r="H27" s="37">
        <v>58.7</v>
      </c>
      <c r="I27" s="17">
        <f>SUM(H27)+3</f>
        <v>61.7</v>
      </c>
      <c r="J27" s="17">
        <f>SUM(I27)+3</f>
        <v>64.7</v>
      </c>
      <c r="K27" s="17"/>
      <c r="L27" s="17"/>
      <c r="M27" s="29"/>
    </row>
    <row r="28" spans="1:13" s="2" customFormat="1" ht="14.1" customHeight="1" x14ac:dyDescent="0.3">
      <c r="A28" s="97"/>
      <c r="B28" s="103" t="s">
        <v>52</v>
      </c>
      <c r="C28" s="104"/>
      <c r="D28" s="105" t="s">
        <v>69</v>
      </c>
      <c r="E28" s="106"/>
      <c r="F28" s="106"/>
      <c r="G28" s="107"/>
      <c r="H28" s="38"/>
      <c r="I28" s="39"/>
      <c r="J28" s="39"/>
      <c r="K28" s="39"/>
      <c r="L28" s="39"/>
      <c r="M28" s="47"/>
    </row>
    <row r="29" spans="1:13" s="2" customFormat="1" ht="14.1" customHeight="1" x14ac:dyDescent="0.3">
      <c r="A29" s="108">
        <v>14</v>
      </c>
      <c r="B29" s="9" t="s">
        <v>53</v>
      </c>
      <c r="C29" s="10"/>
      <c r="D29" s="21" t="s">
        <v>54</v>
      </c>
      <c r="E29" s="22"/>
      <c r="F29" s="22"/>
      <c r="G29" s="23"/>
      <c r="H29" s="37">
        <v>66</v>
      </c>
      <c r="I29" s="17">
        <f>SUM(H29)+3</f>
        <v>69</v>
      </c>
      <c r="J29" s="17">
        <f>SUM(I29)+3</f>
        <v>72</v>
      </c>
      <c r="K29" s="17"/>
      <c r="L29" s="17"/>
      <c r="M29" s="29"/>
    </row>
    <row r="30" spans="1:13" s="2" customFormat="1" ht="14.1" customHeight="1" x14ac:dyDescent="0.3">
      <c r="A30" s="97"/>
      <c r="B30" s="103" t="s">
        <v>55</v>
      </c>
      <c r="C30" s="104"/>
      <c r="D30" s="105" t="s">
        <v>68</v>
      </c>
      <c r="E30" s="106"/>
      <c r="F30" s="106"/>
      <c r="G30" s="107"/>
      <c r="H30" s="38"/>
      <c r="I30" s="39"/>
      <c r="J30" s="39"/>
      <c r="K30" s="39"/>
      <c r="L30" s="39"/>
      <c r="M30" s="47"/>
    </row>
    <row r="31" spans="1:13" s="2" customFormat="1" ht="14.1" customHeight="1" x14ac:dyDescent="0.3">
      <c r="A31" s="108">
        <v>15</v>
      </c>
      <c r="B31" s="9" t="s">
        <v>67</v>
      </c>
      <c r="C31" s="10"/>
      <c r="D31" s="21" t="s">
        <v>65</v>
      </c>
      <c r="E31" s="22"/>
      <c r="F31" s="22"/>
      <c r="G31" s="23"/>
      <c r="H31" s="37">
        <v>49.9</v>
      </c>
      <c r="I31" s="17">
        <f>SUM(H31)+2.2</f>
        <v>52.1</v>
      </c>
      <c r="J31" s="17">
        <f>SUM(I31)+2.2</f>
        <v>54.300000000000004</v>
      </c>
      <c r="K31" s="17"/>
      <c r="L31" s="17"/>
      <c r="M31" s="29"/>
    </row>
    <row r="32" spans="1:13" s="2" customFormat="1" ht="14.1" customHeight="1" x14ac:dyDescent="0.3">
      <c r="A32" s="97"/>
      <c r="B32" s="103" t="s">
        <v>66</v>
      </c>
      <c r="C32" s="104"/>
      <c r="D32" s="105" t="s">
        <v>65</v>
      </c>
      <c r="E32" s="106"/>
      <c r="F32" s="106"/>
      <c r="G32" s="107"/>
      <c r="H32" s="38"/>
      <c r="I32" s="39"/>
      <c r="J32" s="39"/>
      <c r="K32" s="39"/>
      <c r="L32" s="39"/>
      <c r="M32" s="47"/>
    </row>
    <row r="33" spans="1:13" s="2" customFormat="1" ht="14.1" customHeight="1" x14ac:dyDescent="0.3">
      <c r="A33" s="108">
        <v>16</v>
      </c>
      <c r="B33" s="9" t="s">
        <v>109</v>
      </c>
      <c r="C33" s="10"/>
      <c r="D33" s="21" t="s">
        <v>108</v>
      </c>
      <c r="E33" s="22"/>
      <c r="F33" s="22"/>
      <c r="G33" s="23"/>
      <c r="H33" s="37">
        <v>50.9</v>
      </c>
      <c r="I33" s="17">
        <f>SUM(H33)+2.1</f>
        <v>53</v>
      </c>
      <c r="J33" s="17">
        <f>SUM(I33)+2.1</f>
        <v>55.1</v>
      </c>
      <c r="K33" s="17"/>
      <c r="L33" s="17"/>
      <c r="M33" s="29"/>
    </row>
    <row r="34" spans="1:13" s="2" customFormat="1" ht="14.1" customHeight="1" x14ac:dyDescent="0.3">
      <c r="A34" s="97"/>
      <c r="B34" s="103" t="s">
        <v>107</v>
      </c>
      <c r="C34" s="104"/>
      <c r="D34" s="105" t="s">
        <v>106</v>
      </c>
      <c r="E34" s="106"/>
      <c r="F34" s="106"/>
      <c r="G34" s="107"/>
      <c r="H34" s="38"/>
      <c r="I34" s="39"/>
      <c r="J34" s="39"/>
      <c r="K34" s="39"/>
      <c r="L34" s="39"/>
      <c r="M34" s="47"/>
    </row>
    <row r="35" spans="1:13" s="2" customFormat="1" ht="14.1" customHeight="1" x14ac:dyDescent="0.3">
      <c r="A35" s="108">
        <v>17</v>
      </c>
      <c r="B35" s="9" t="s">
        <v>132</v>
      </c>
      <c r="C35" s="10"/>
      <c r="D35" s="21" t="s">
        <v>131</v>
      </c>
      <c r="E35" s="22"/>
      <c r="F35" s="22"/>
      <c r="G35" s="23"/>
      <c r="H35" s="14">
        <v>5.5</v>
      </c>
      <c r="I35" s="77">
        <f>SUM(H35)+0.2</f>
        <v>5.7</v>
      </c>
      <c r="J35" s="77">
        <f>SUM(I35)+0.2</f>
        <v>5.9</v>
      </c>
      <c r="K35" s="17"/>
      <c r="L35" s="17"/>
      <c r="M35" s="29"/>
    </row>
    <row r="36" spans="1:13" s="2" customFormat="1" ht="14.1" customHeight="1" x14ac:dyDescent="0.3">
      <c r="A36" s="97"/>
      <c r="B36" s="103" t="s">
        <v>130</v>
      </c>
      <c r="C36" s="104"/>
      <c r="D36" s="105" t="s">
        <v>129</v>
      </c>
      <c r="E36" s="106"/>
      <c r="F36" s="106"/>
      <c r="G36" s="107"/>
      <c r="H36" s="14"/>
      <c r="I36" s="77"/>
      <c r="J36" s="77"/>
      <c r="K36" s="39"/>
      <c r="L36" s="39"/>
      <c r="M36" s="47"/>
    </row>
    <row r="37" spans="1:13" ht="14.1" customHeight="1" x14ac:dyDescent="0.3">
      <c r="A37" s="108">
        <v>18</v>
      </c>
      <c r="B37" s="9" t="s">
        <v>128</v>
      </c>
      <c r="C37" s="10"/>
      <c r="D37" s="21" t="s">
        <v>127</v>
      </c>
      <c r="E37" s="22"/>
      <c r="F37" s="22"/>
      <c r="G37" s="23"/>
      <c r="H37" s="37">
        <v>13.5</v>
      </c>
      <c r="I37" s="17">
        <f>SUM(H37)+0.6</f>
        <v>14.1</v>
      </c>
      <c r="J37" s="17">
        <f>SUM(I37)+0.6</f>
        <v>14.7</v>
      </c>
      <c r="K37" s="17"/>
      <c r="L37" s="17"/>
      <c r="M37" s="29"/>
    </row>
    <row r="38" spans="1:13" ht="14.1" customHeight="1" x14ac:dyDescent="0.3">
      <c r="A38" s="97"/>
      <c r="B38" s="103" t="s">
        <v>126</v>
      </c>
      <c r="C38" s="104"/>
      <c r="D38" s="105" t="s">
        <v>125</v>
      </c>
      <c r="E38" s="106"/>
      <c r="F38" s="106"/>
      <c r="G38" s="107"/>
      <c r="H38" s="38"/>
      <c r="I38" s="39"/>
      <c r="J38" s="39"/>
      <c r="K38" s="39"/>
      <c r="L38" s="39"/>
      <c r="M38" s="47"/>
    </row>
    <row r="39" spans="1:13" ht="14.1" customHeight="1" x14ac:dyDescent="0.3">
      <c r="A39" s="108">
        <v>19</v>
      </c>
      <c r="B39" s="9" t="s">
        <v>77</v>
      </c>
      <c r="C39" s="10"/>
      <c r="D39" s="36"/>
      <c r="E39" s="36"/>
      <c r="F39" s="36"/>
      <c r="G39" s="36"/>
      <c r="H39" s="37">
        <v>14</v>
      </c>
      <c r="I39" s="17">
        <f>SUM(H39)+0.5</f>
        <v>14.5</v>
      </c>
      <c r="J39" s="17">
        <f>SUM(I39)+0.5</f>
        <v>15</v>
      </c>
      <c r="K39" s="17"/>
      <c r="L39" s="17"/>
      <c r="M39" s="29"/>
    </row>
    <row r="40" spans="1:13" ht="14.1" customHeight="1" x14ac:dyDescent="0.3">
      <c r="A40" s="97"/>
      <c r="B40" s="53" t="s">
        <v>78</v>
      </c>
      <c r="C40" s="54"/>
      <c r="D40" s="26"/>
      <c r="E40" s="27"/>
      <c r="F40" s="27"/>
      <c r="G40" s="28"/>
      <c r="H40" s="38"/>
      <c r="I40" s="39"/>
      <c r="J40" s="39"/>
      <c r="K40" s="39"/>
      <c r="L40" s="39"/>
      <c r="M40" s="47"/>
    </row>
    <row r="41" spans="1:13" s="2" customFormat="1" ht="14.1" customHeight="1" x14ac:dyDescent="0.3">
      <c r="A41" s="108">
        <v>20</v>
      </c>
      <c r="B41" s="9" t="s">
        <v>79</v>
      </c>
      <c r="C41" s="10"/>
      <c r="D41" s="36"/>
      <c r="E41" s="36"/>
      <c r="F41" s="36"/>
      <c r="G41" s="36"/>
      <c r="H41" s="37">
        <v>14.5</v>
      </c>
      <c r="I41" s="17">
        <f>SUM(H41)+0.5</f>
        <v>15</v>
      </c>
      <c r="J41" s="17">
        <f>SUM(I41)+0.5</f>
        <v>15.5</v>
      </c>
      <c r="K41" s="17"/>
      <c r="L41" s="17"/>
      <c r="M41" s="29"/>
    </row>
    <row r="42" spans="1:13" s="2" customFormat="1" ht="14.1" customHeight="1" x14ac:dyDescent="0.3">
      <c r="A42" s="97"/>
      <c r="B42" s="25" t="s">
        <v>80</v>
      </c>
      <c r="C42" s="25"/>
      <c r="D42" s="26"/>
      <c r="E42" s="27"/>
      <c r="F42" s="27"/>
      <c r="G42" s="28"/>
      <c r="H42" s="38"/>
      <c r="I42" s="39"/>
      <c r="J42" s="39"/>
      <c r="K42" s="39"/>
      <c r="L42" s="39"/>
      <c r="M42" s="47"/>
    </row>
    <row r="43" spans="1:13" s="2" customFormat="1" ht="14.1" customHeight="1" x14ac:dyDescent="0.3">
      <c r="A43" s="108">
        <v>21</v>
      </c>
      <c r="B43" s="61" t="s">
        <v>105</v>
      </c>
      <c r="C43" s="62"/>
      <c r="D43" s="63"/>
      <c r="E43" s="64"/>
      <c r="F43" s="64"/>
      <c r="G43" s="65"/>
      <c r="H43" s="38">
        <v>96</v>
      </c>
      <c r="I43" s="68">
        <f>SUM(H43)+2.5</f>
        <v>98.5</v>
      </c>
      <c r="J43" s="68">
        <f>SUM(I43)+2.5</f>
        <v>101</v>
      </c>
      <c r="K43" s="68"/>
      <c r="L43" s="68"/>
      <c r="M43" s="69"/>
    </row>
    <row r="44" spans="1:13" s="2" customFormat="1" ht="14.1" customHeight="1" thickBot="1" x14ac:dyDescent="0.35">
      <c r="A44" s="122"/>
      <c r="B44" s="31" t="s">
        <v>104</v>
      </c>
      <c r="C44" s="32"/>
      <c r="D44" s="33" t="s">
        <v>168</v>
      </c>
      <c r="E44" s="34"/>
      <c r="F44" s="34"/>
      <c r="G44" s="35"/>
      <c r="H44" s="15"/>
      <c r="I44" s="18"/>
      <c r="J44" s="18"/>
      <c r="K44" s="18"/>
      <c r="L44" s="18"/>
      <c r="M44" s="30"/>
    </row>
    <row r="45" spans="1:13" ht="14.1" customHeight="1" x14ac:dyDescent="0.3"/>
    <row r="46" spans="1:13" ht="14.1" customHeight="1" x14ac:dyDescent="0.3"/>
    <row r="47" spans="1:13" ht="14.1" customHeight="1" x14ac:dyDescent="0.3"/>
    <row r="48" spans="1:13" ht="14.1" customHeight="1" x14ac:dyDescent="0.3"/>
    <row r="49" customFormat="1" ht="14.1" customHeight="1" x14ac:dyDescent="0.3"/>
    <row r="50" customFormat="1" ht="14.1" customHeight="1" x14ac:dyDescent="0.3"/>
    <row r="51" customFormat="1" ht="14.1" customHeight="1" x14ac:dyDescent="0.3"/>
  </sheetData>
  <mergeCells count="234">
    <mergeCell ref="J41:J42"/>
    <mergeCell ref="J39:J40"/>
    <mergeCell ref="M41:M42"/>
    <mergeCell ref="K41:K42"/>
    <mergeCell ref="L41:L42"/>
    <mergeCell ref="K39:K40"/>
    <mergeCell ref="L39:L40"/>
    <mergeCell ref="D42:G42"/>
    <mergeCell ref="A43:A44"/>
    <mergeCell ref="B43:C43"/>
    <mergeCell ref="D43:G43"/>
    <mergeCell ref="H43:H44"/>
    <mergeCell ref="D44:G44"/>
    <mergeCell ref="I43:I44"/>
    <mergeCell ref="A41:A42"/>
    <mergeCell ref="B41:C41"/>
    <mergeCell ref="D41:G41"/>
    <mergeCell ref="H41:H42"/>
    <mergeCell ref="I41:I42"/>
    <mergeCell ref="A1:M1"/>
    <mergeCell ref="J43:J44"/>
    <mergeCell ref="K43:K44"/>
    <mergeCell ref="L43:L44"/>
    <mergeCell ref="M43:M44"/>
    <mergeCell ref="B44:C44"/>
    <mergeCell ref="M39:M40"/>
    <mergeCell ref="B40:C40"/>
    <mergeCell ref="D40:G40"/>
    <mergeCell ref="K37:K38"/>
    <mergeCell ref="L37:L38"/>
    <mergeCell ref="M37:M38"/>
    <mergeCell ref="B38:C38"/>
    <mergeCell ref="D38:G38"/>
    <mergeCell ref="A39:A40"/>
    <mergeCell ref="B39:C39"/>
    <mergeCell ref="D39:G39"/>
    <mergeCell ref="H39:H40"/>
    <mergeCell ref="I39:I40"/>
    <mergeCell ref="A37:A38"/>
    <mergeCell ref="B37:C37"/>
    <mergeCell ref="D37:G37"/>
    <mergeCell ref="H37:H38"/>
    <mergeCell ref="B42:C42"/>
    <mergeCell ref="I37:I38"/>
    <mergeCell ref="K33:K34"/>
    <mergeCell ref="L33:L34"/>
    <mergeCell ref="M33:M34"/>
    <mergeCell ref="B34:C34"/>
    <mergeCell ref="D34:G34"/>
    <mergeCell ref="J33:J34"/>
    <mergeCell ref="J35:J36"/>
    <mergeCell ref="K35:K36"/>
    <mergeCell ref="L35:L36"/>
    <mergeCell ref="M35:M36"/>
    <mergeCell ref="B36:C36"/>
    <mergeCell ref="D36:G36"/>
    <mergeCell ref="J37:J38"/>
    <mergeCell ref="A35:A36"/>
    <mergeCell ref="B35:C35"/>
    <mergeCell ref="D35:G35"/>
    <mergeCell ref="H35:H36"/>
    <mergeCell ref="I35:I36"/>
    <mergeCell ref="A33:A34"/>
    <mergeCell ref="B33:C33"/>
    <mergeCell ref="D33:G33"/>
    <mergeCell ref="H33:H34"/>
    <mergeCell ref="I33:I34"/>
    <mergeCell ref="K29:K30"/>
    <mergeCell ref="L29:L30"/>
    <mergeCell ref="M29:M30"/>
    <mergeCell ref="B30:C30"/>
    <mergeCell ref="D30:G30"/>
    <mergeCell ref="J29:J30"/>
    <mergeCell ref="J31:J32"/>
    <mergeCell ref="K31:K32"/>
    <mergeCell ref="L31:L32"/>
    <mergeCell ref="M31:M32"/>
    <mergeCell ref="B32:C32"/>
    <mergeCell ref="D32:G32"/>
    <mergeCell ref="A31:A32"/>
    <mergeCell ref="B31:C31"/>
    <mergeCell ref="D31:G31"/>
    <mergeCell ref="H31:H32"/>
    <mergeCell ref="I31:I32"/>
    <mergeCell ref="A29:A30"/>
    <mergeCell ref="B29:C29"/>
    <mergeCell ref="D29:G29"/>
    <mergeCell ref="H29:H30"/>
    <mergeCell ref="I29:I30"/>
    <mergeCell ref="K25:K26"/>
    <mergeCell ref="L25:L26"/>
    <mergeCell ref="M25:M26"/>
    <mergeCell ref="B26:C26"/>
    <mergeCell ref="D26:G26"/>
    <mergeCell ref="J25:J26"/>
    <mergeCell ref="J27:J28"/>
    <mergeCell ref="K27:K28"/>
    <mergeCell ref="L27:L28"/>
    <mergeCell ref="M27:M28"/>
    <mergeCell ref="B28:C28"/>
    <mergeCell ref="D28:G28"/>
    <mergeCell ref="A27:A28"/>
    <mergeCell ref="B27:C27"/>
    <mergeCell ref="D27:G27"/>
    <mergeCell ref="H27:H28"/>
    <mergeCell ref="I27:I28"/>
    <mergeCell ref="A25:A26"/>
    <mergeCell ref="B25:C25"/>
    <mergeCell ref="D25:G25"/>
    <mergeCell ref="H25:H26"/>
    <mergeCell ref="I25:I26"/>
    <mergeCell ref="K21:K22"/>
    <mergeCell ref="L21:L22"/>
    <mergeCell ref="M21:M22"/>
    <mergeCell ref="B22:C22"/>
    <mergeCell ref="D22:G22"/>
    <mergeCell ref="J21:J22"/>
    <mergeCell ref="J23:J24"/>
    <mergeCell ref="K23:K24"/>
    <mergeCell ref="L23:L24"/>
    <mergeCell ref="M23:M24"/>
    <mergeCell ref="B24:C24"/>
    <mergeCell ref="D24:G24"/>
    <mergeCell ref="A23:A24"/>
    <mergeCell ref="B23:C23"/>
    <mergeCell ref="D23:G23"/>
    <mergeCell ref="H23:H24"/>
    <mergeCell ref="I23:I24"/>
    <mergeCell ref="A21:A22"/>
    <mergeCell ref="B21:C21"/>
    <mergeCell ref="D21:G21"/>
    <mergeCell ref="H21:H22"/>
    <mergeCell ref="I21:I22"/>
    <mergeCell ref="K17:K18"/>
    <mergeCell ref="L17:L18"/>
    <mergeCell ref="M17:M18"/>
    <mergeCell ref="B18:C18"/>
    <mergeCell ref="D18:G18"/>
    <mergeCell ref="J17:J18"/>
    <mergeCell ref="J19:J20"/>
    <mergeCell ref="K19:K20"/>
    <mergeCell ref="L19:L20"/>
    <mergeCell ref="M19:M20"/>
    <mergeCell ref="B20:C20"/>
    <mergeCell ref="D20:G20"/>
    <mergeCell ref="A19:A20"/>
    <mergeCell ref="B19:C19"/>
    <mergeCell ref="D19:G19"/>
    <mergeCell ref="H19:H20"/>
    <mergeCell ref="I19:I20"/>
    <mergeCell ref="A17:A18"/>
    <mergeCell ref="B17:C17"/>
    <mergeCell ref="D17:G17"/>
    <mergeCell ref="H17:H18"/>
    <mergeCell ref="I17:I18"/>
    <mergeCell ref="M13:M14"/>
    <mergeCell ref="B14:C14"/>
    <mergeCell ref="D14:G14"/>
    <mergeCell ref="J13:J14"/>
    <mergeCell ref="J15:J16"/>
    <mergeCell ref="K15:K16"/>
    <mergeCell ref="L15:L16"/>
    <mergeCell ref="M15:M16"/>
    <mergeCell ref="B16:C16"/>
    <mergeCell ref="D16:G16"/>
    <mergeCell ref="I15:I16"/>
    <mergeCell ref="H13:H14"/>
    <mergeCell ref="I13:I14"/>
    <mergeCell ref="K13:K14"/>
    <mergeCell ref="L13:L14"/>
    <mergeCell ref="A15:A16"/>
    <mergeCell ref="B15:C15"/>
    <mergeCell ref="D15:G15"/>
    <mergeCell ref="H15:H16"/>
    <mergeCell ref="L9:L10"/>
    <mergeCell ref="A13:A14"/>
    <mergeCell ref="B13:C13"/>
    <mergeCell ref="D13:G13"/>
    <mergeCell ref="M9:M10"/>
    <mergeCell ref="B10:C10"/>
    <mergeCell ref="D10:G10"/>
    <mergeCell ref="J9:J10"/>
    <mergeCell ref="A11:A12"/>
    <mergeCell ref="I11:I12"/>
    <mergeCell ref="J11:J12"/>
    <mergeCell ref="K11:K12"/>
    <mergeCell ref="L11:L12"/>
    <mergeCell ref="M11:M12"/>
    <mergeCell ref="B12:C12"/>
    <mergeCell ref="D12:G12"/>
    <mergeCell ref="D9:G9"/>
    <mergeCell ref="H9:H10"/>
    <mergeCell ref="I9:I10"/>
    <mergeCell ref="K9:K10"/>
    <mergeCell ref="A9:A10"/>
    <mergeCell ref="B9:C9"/>
    <mergeCell ref="B11:C11"/>
    <mergeCell ref="D11:G11"/>
    <mergeCell ref="H11:H12"/>
    <mergeCell ref="L7:L8"/>
    <mergeCell ref="M7:M8"/>
    <mergeCell ref="B8:C8"/>
    <mergeCell ref="D8:G8"/>
    <mergeCell ref="K5:K6"/>
    <mergeCell ref="L5:L6"/>
    <mergeCell ref="M5:M6"/>
    <mergeCell ref="J7:J8"/>
    <mergeCell ref="K7:K8"/>
    <mergeCell ref="B5:C5"/>
    <mergeCell ref="D5:G5"/>
    <mergeCell ref="H5:H6"/>
    <mergeCell ref="I5:I6"/>
    <mergeCell ref="J5:J6"/>
    <mergeCell ref="A3:A4"/>
    <mergeCell ref="B3:C3"/>
    <mergeCell ref="D3:G3"/>
    <mergeCell ref="H3:H4"/>
    <mergeCell ref="A7:A8"/>
    <mergeCell ref="B7:C7"/>
    <mergeCell ref="D7:G7"/>
    <mergeCell ref="H7:H8"/>
    <mergeCell ref="I7:I8"/>
    <mergeCell ref="B6:C6"/>
    <mergeCell ref="D6:G6"/>
    <mergeCell ref="A5:A6"/>
    <mergeCell ref="L3:L4"/>
    <mergeCell ref="M3:M4"/>
    <mergeCell ref="B4:C4"/>
    <mergeCell ref="D4:G4"/>
    <mergeCell ref="I3:I4"/>
    <mergeCell ref="J3:J4"/>
    <mergeCell ref="K3:K4"/>
    <mergeCell ref="B2:C2"/>
    <mergeCell ref="D2:G2"/>
  </mergeCells>
  <phoneticPr fontId="5" type="noConversion"/>
  <printOptions horizontalCentered="1"/>
  <pageMargins left="0.47244094488188981" right="0.47244094488188981" top="0.74803149606299213" bottom="0.74803149606299213" header="0.31496062992125984" footer="0.31496062992125984"/>
  <pageSetup paperSize="9" scale="9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1A79F-171C-49CC-8745-360C8DDF9F7C}">
  <sheetPr>
    <tabColor theme="9"/>
    <pageSetUpPr fitToPage="1"/>
  </sheetPr>
  <dimension ref="A1:M51"/>
  <sheetViews>
    <sheetView zoomScale="110" zoomScaleNormal="110" workbookViewId="0">
      <selection activeCell="B39" sqref="B39:C39"/>
    </sheetView>
  </sheetViews>
  <sheetFormatPr defaultColWidth="8.75" defaultRowHeight="16.5" x14ac:dyDescent="0.3"/>
  <cols>
    <col min="1" max="1" width="3.25" bestFit="1" customWidth="1"/>
    <col min="2" max="3" width="8.75" customWidth="1"/>
    <col min="4" max="7" width="8.125" customWidth="1"/>
    <col min="8" max="13" width="5.5" customWidth="1"/>
  </cols>
  <sheetData>
    <row r="1" spans="1:13" ht="16.5" customHeight="1" thickBot="1" x14ac:dyDescent="0.35">
      <c r="A1" s="40" t="s">
        <v>267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2"/>
    </row>
    <row r="2" spans="1:13" ht="16.5" customHeight="1" thickBot="1" x14ac:dyDescent="0.35">
      <c r="A2" s="3" t="s">
        <v>30</v>
      </c>
      <c r="B2" s="43" t="s">
        <v>31</v>
      </c>
      <c r="C2" s="43"/>
      <c r="D2" s="43" t="s">
        <v>32</v>
      </c>
      <c r="E2" s="43"/>
      <c r="F2" s="43"/>
      <c r="G2" s="43"/>
      <c r="H2" s="4" t="s">
        <v>33</v>
      </c>
      <c r="I2" s="5" t="s">
        <v>34</v>
      </c>
      <c r="J2" s="5" t="s">
        <v>35</v>
      </c>
      <c r="K2" s="5"/>
      <c r="L2" s="5"/>
      <c r="M2" s="5"/>
    </row>
    <row r="3" spans="1:13" s="2" customFormat="1" ht="14.1" customHeight="1" x14ac:dyDescent="0.3">
      <c r="A3" s="96">
        <v>1</v>
      </c>
      <c r="B3" s="98" t="s">
        <v>123</v>
      </c>
      <c r="C3" s="99"/>
      <c r="D3" s="49" t="s">
        <v>75</v>
      </c>
      <c r="E3" s="100"/>
      <c r="F3" s="100"/>
      <c r="G3" s="101"/>
      <c r="H3" s="102">
        <v>64</v>
      </c>
      <c r="I3" s="52">
        <f>SUM(H3)+2.5</f>
        <v>66.5</v>
      </c>
      <c r="J3" s="52">
        <f>SUM(I3)+2.5</f>
        <v>69</v>
      </c>
      <c r="K3" s="52"/>
      <c r="L3" s="52"/>
      <c r="M3" s="46"/>
    </row>
    <row r="4" spans="1:13" s="2" customFormat="1" ht="14.1" customHeight="1" x14ac:dyDescent="0.3">
      <c r="A4" s="97"/>
      <c r="B4" s="103" t="s">
        <v>122</v>
      </c>
      <c r="C4" s="104"/>
      <c r="D4" s="105" t="s">
        <v>74</v>
      </c>
      <c r="E4" s="106"/>
      <c r="F4" s="106"/>
      <c r="G4" s="107"/>
      <c r="H4" s="38"/>
      <c r="I4" s="39"/>
      <c r="J4" s="39"/>
      <c r="K4" s="39"/>
      <c r="L4" s="39"/>
      <c r="M4" s="47"/>
    </row>
    <row r="5" spans="1:13" s="2" customFormat="1" ht="14.1" customHeight="1" x14ac:dyDescent="0.3">
      <c r="A5" s="108">
        <v>2</v>
      </c>
      <c r="B5" s="61" t="s">
        <v>121</v>
      </c>
      <c r="C5" s="62"/>
      <c r="D5" s="57"/>
      <c r="E5" s="58"/>
      <c r="F5" s="58"/>
      <c r="G5" s="59"/>
      <c r="H5" s="109"/>
      <c r="I5" s="68"/>
      <c r="J5" s="68"/>
      <c r="K5" s="68"/>
      <c r="L5" s="68"/>
      <c r="M5" s="69"/>
    </row>
    <row r="6" spans="1:13" s="2" customFormat="1" ht="14.1" customHeight="1" x14ac:dyDescent="0.3">
      <c r="A6" s="97"/>
      <c r="B6" s="103" t="s">
        <v>120</v>
      </c>
      <c r="C6" s="104"/>
      <c r="D6" s="105"/>
      <c r="E6" s="106"/>
      <c r="F6" s="106"/>
      <c r="G6" s="107"/>
      <c r="H6" s="38"/>
      <c r="I6" s="39"/>
      <c r="J6" s="39"/>
      <c r="K6" s="39"/>
      <c r="L6" s="39"/>
      <c r="M6" s="47"/>
    </row>
    <row r="7" spans="1:13" s="2" customFormat="1" ht="14.1" customHeight="1" x14ac:dyDescent="0.3">
      <c r="A7" s="108">
        <v>3</v>
      </c>
      <c r="B7" s="61" t="s">
        <v>73</v>
      </c>
      <c r="C7" s="62"/>
      <c r="D7" s="57"/>
      <c r="E7" s="58"/>
      <c r="F7" s="58"/>
      <c r="G7" s="59"/>
      <c r="H7" s="109"/>
      <c r="I7" s="68"/>
      <c r="J7" s="68"/>
      <c r="K7" s="68"/>
      <c r="L7" s="68"/>
      <c r="M7" s="69"/>
    </row>
    <row r="8" spans="1:13" s="2" customFormat="1" ht="14.1" customHeight="1" x14ac:dyDescent="0.3">
      <c r="A8" s="97"/>
      <c r="B8" s="103" t="s">
        <v>119</v>
      </c>
      <c r="C8" s="104"/>
      <c r="D8" s="105"/>
      <c r="E8" s="106"/>
      <c r="F8" s="106"/>
      <c r="G8" s="107"/>
      <c r="H8" s="38"/>
      <c r="I8" s="39"/>
      <c r="J8" s="39"/>
      <c r="K8" s="39"/>
      <c r="L8" s="39"/>
      <c r="M8" s="47"/>
    </row>
    <row r="9" spans="1:13" s="2" customFormat="1" ht="14.1" customHeight="1" x14ac:dyDescent="0.3">
      <c r="A9" s="108">
        <v>4</v>
      </c>
      <c r="B9" s="9" t="s">
        <v>118</v>
      </c>
      <c r="C9" s="10"/>
      <c r="D9" s="110"/>
      <c r="E9" s="111"/>
      <c r="F9" s="111"/>
      <c r="G9" s="112"/>
      <c r="H9" s="109"/>
      <c r="I9" s="68"/>
      <c r="J9" s="68"/>
      <c r="K9" s="68"/>
      <c r="L9" s="68"/>
      <c r="M9" s="69"/>
    </row>
    <row r="10" spans="1:13" s="2" customFormat="1" ht="14.1" customHeight="1" x14ac:dyDescent="0.3">
      <c r="A10" s="97"/>
      <c r="B10" s="103" t="s">
        <v>117</v>
      </c>
      <c r="C10" s="104"/>
      <c r="D10" s="113"/>
      <c r="E10" s="114"/>
      <c r="F10" s="114"/>
      <c r="G10" s="115"/>
      <c r="H10" s="38"/>
      <c r="I10" s="39"/>
      <c r="J10" s="39"/>
      <c r="K10" s="39"/>
      <c r="L10" s="39"/>
      <c r="M10" s="47"/>
    </row>
    <row r="11" spans="1:13" s="2" customFormat="1" ht="14.1" customHeight="1" x14ac:dyDescent="0.3">
      <c r="A11" s="108">
        <v>5</v>
      </c>
      <c r="B11" s="9" t="s">
        <v>85</v>
      </c>
      <c r="C11" s="10"/>
      <c r="D11" s="57"/>
      <c r="E11" s="58"/>
      <c r="F11" s="58"/>
      <c r="G11" s="59"/>
      <c r="H11" s="109">
        <v>99</v>
      </c>
      <c r="I11" s="68">
        <f>SUM(H11)+4.5</f>
        <v>103.5</v>
      </c>
      <c r="J11" s="68">
        <f>SUM(I11)+4.5</f>
        <v>108</v>
      </c>
      <c r="K11" s="68"/>
      <c r="L11" s="68"/>
      <c r="M11" s="69"/>
    </row>
    <row r="12" spans="1:13" s="2" customFormat="1" ht="14.1" customHeight="1" x14ac:dyDescent="0.3">
      <c r="A12" s="97"/>
      <c r="B12" s="103" t="s">
        <v>116</v>
      </c>
      <c r="C12" s="104"/>
      <c r="D12" s="105"/>
      <c r="E12" s="106"/>
      <c r="F12" s="106"/>
      <c r="G12" s="107"/>
      <c r="H12" s="38"/>
      <c r="I12" s="39"/>
      <c r="J12" s="39"/>
      <c r="K12" s="39"/>
      <c r="L12" s="39"/>
      <c r="M12" s="47"/>
    </row>
    <row r="13" spans="1:13" s="2" customFormat="1" ht="14.1" customHeight="1" x14ac:dyDescent="0.3">
      <c r="A13" s="108">
        <v>6</v>
      </c>
      <c r="B13" s="9" t="s">
        <v>41</v>
      </c>
      <c r="C13" s="10"/>
      <c r="D13" s="21" t="s">
        <v>124</v>
      </c>
      <c r="E13" s="22"/>
      <c r="F13" s="22"/>
      <c r="G13" s="23"/>
      <c r="H13" s="37">
        <v>102.6</v>
      </c>
      <c r="I13" s="17">
        <f>SUM(H13)+5</f>
        <v>107.6</v>
      </c>
      <c r="J13" s="17">
        <f>SUM(I13)+5</f>
        <v>112.6</v>
      </c>
      <c r="K13" s="17"/>
      <c r="L13" s="17"/>
      <c r="M13" s="29"/>
    </row>
    <row r="14" spans="1:13" s="2" customFormat="1" ht="14.1" customHeight="1" x14ac:dyDescent="0.3">
      <c r="A14" s="97"/>
      <c r="B14" s="103" t="s">
        <v>42</v>
      </c>
      <c r="C14" s="104"/>
      <c r="D14" s="105" t="s">
        <v>76</v>
      </c>
      <c r="E14" s="106"/>
      <c r="F14" s="106"/>
      <c r="G14" s="107"/>
      <c r="H14" s="38"/>
      <c r="I14" s="39"/>
      <c r="J14" s="39"/>
      <c r="K14" s="39"/>
      <c r="L14" s="39"/>
      <c r="M14" s="47"/>
    </row>
    <row r="15" spans="1:13" s="2" customFormat="1" ht="14.1" customHeight="1" x14ac:dyDescent="0.3">
      <c r="A15" s="108">
        <v>7</v>
      </c>
      <c r="B15" s="9" t="s">
        <v>115</v>
      </c>
      <c r="C15" s="10"/>
      <c r="D15" s="21"/>
      <c r="E15" s="22"/>
      <c r="F15" s="22"/>
      <c r="G15" s="23"/>
      <c r="H15" s="37">
        <v>18.899999999999999</v>
      </c>
      <c r="I15" s="17">
        <f>SUM(H15)+0.7</f>
        <v>19.599999999999998</v>
      </c>
      <c r="J15" s="17">
        <f>SUM(I15)+0.7</f>
        <v>20.299999999999997</v>
      </c>
      <c r="K15" s="17"/>
      <c r="L15" s="20"/>
      <c r="M15" s="116"/>
    </row>
    <row r="16" spans="1:13" s="2" customFormat="1" ht="14.1" customHeight="1" x14ac:dyDescent="0.3">
      <c r="A16" s="97"/>
      <c r="B16" s="103" t="s">
        <v>114</v>
      </c>
      <c r="C16" s="104"/>
      <c r="D16" s="118" t="s">
        <v>113</v>
      </c>
      <c r="E16" s="119"/>
      <c r="F16" s="119"/>
      <c r="G16" s="120"/>
      <c r="H16" s="38"/>
      <c r="I16" s="39"/>
      <c r="J16" s="39"/>
      <c r="K16" s="39"/>
      <c r="L16" s="25"/>
      <c r="M16" s="117"/>
    </row>
    <row r="17" spans="1:13" s="2" customFormat="1" ht="14.1" customHeight="1" x14ac:dyDescent="0.3">
      <c r="A17" s="108">
        <v>8</v>
      </c>
      <c r="B17" s="9" t="s">
        <v>112</v>
      </c>
      <c r="C17" s="10"/>
      <c r="D17" s="21"/>
      <c r="E17" s="22"/>
      <c r="F17" s="22"/>
      <c r="G17" s="23"/>
      <c r="H17" s="37"/>
      <c r="I17" s="17"/>
      <c r="J17" s="17"/>
      <c r="K17" s="17"/>
      <c r="L17" s="20"/>
      <c r="M17" s="116"/>
    </row>
    <row r="18" spans="1:13" s="2" customFormat="1" ht="14.1" customHeight="1" x14ac:dyDescent="0.3">
      <c r="A18" s="97"/>
      <c r="B18" s="103" t="s">
        <v>111</v>
      </c>
      <c r="C18" s="104"/>
      <c r="D18" s="118" t="s">
        <v>110</v>
      </c>
      <c r="E18" s="119"/>
      <c r="F18" s="119"/>
      <c r="G18" s="120"/>
      <c r="H18" s="38"/>
      <c r="I18" s="39"/>
      <c r="J18" s="39"/>
      <c r="K18" s="39"/>
      <c r="L18" s="25"/>
      <c r="M18" s="117"/>
    </row>
    <row r="19" spans="1:13" s="2" customFormat="1" ht="14.1" customHeight="1" x14ac:dyDescent="0.3">
      <c r="A19" s="108">
        <v>9</v>
      </c>
      <c r="B19" s="9" t="s">
        <v>43</v>
      </c>
      <c r="C19" s="10"/>
      <c r="D19" s="21" t="s">
        <v>72</v>
      </c>
      <c r="E19" s="22"/>
      <c r="F19" s="22"/>
      <c r="G19" s="23"/>
      <c r="H19" s="37">
        <v>93</v>
      </c>
      <c r="I19" s="17">
        <f>SUM(H19)+4</f>
        <v>97</v>
      </c>
      <c r="J19" s="17">
        <f>SUM(I19)+4</f>
        <v>101</v>
      </c>
      <c r="K19" s="17"/>
      <c r="L19" s="17"/>
      <c r="M19" s="29"/>
    </row>
    <row r="20" spans="1:13" s="2" customFormat="1" ht="14.1" customHeight="1" x14ac:dyDescent="0.3">
      <c r="A20" s="97"/>
      <c r="B20" s="103" t="s">
        <v>44</v>
      </c>
      <c r="C20" s="104"/>
      <c r="D20" s="105" t="s">
        <v>71</v>
      </c>
      <c r="E20" s="106"/>
      <c r="F20" s="106"/>
      <c r="G20" s="107"/>
      <c r="H20" s="38"/>
      <c r="I20" s="39"/>
      <c r="J20" s="39"/>
      <c r="K20" s="39"/>
      <c r="L20" s="39"/>
      <c r="M20" s="47"/>
    </row>
    <row r="21" spans="1:13" s="2" customFormat="1" ht="14.1" customHeight="1" x14ac:dyDescent="0.3">
      <c r="A21" s="108">
        <v>10</v>
      </c>
      <c r="B21" s="9" t="s">
        <v>84</v>
      </c>
      <c r="C21" s="10"/>
      <c r="D21" s="21" t="s">
        <v>83</v>
      </c>
      <c r="E21" s="22"/>
      <c r="F21" s="22"/>
      <c r="G21" s="23"/>
      <c r="H21" s="37">
        <v>48</v>
      </c>
      <c r="I21" s="17">
        <f>SUM(H21)+2</f>
        <v>50</v>
      </c>
      <c r="J21" s="17">
        <f>SUM(I21)+2</f>
        <v>52</v>
      </c>
      <c r="K21" s="17"/>
      <c r="L21" s="17"/>
      <c r="M21" s="29"/>
    </row>
    <row r="22" spans="1:13" s="2" customFormat="1" ht="14.1" customHeight="1" x14ac:dyDescent="0.3">
      <c r="A22" s="97"/>
      <c r="B22" s="103" t="s">
        <v>82</v>
      </c>
      <c r="C22" s="104"/>
      <c r="D22" s="26" t="s">
        <v>81</v>
      </c>
      <c r="E22" s="27"/>
      <c r="F22" s="27"/>
      <c r="G22" s="28"/>
      <c r="H22" s="38"/>
      <c r="I22" s="39"/>
      <c r="J22" s="39"/>
      <c r="K22" s="39"/>
      <c r="L22" s="39"/>
      <c r="M22" s="47"/>
    </row>
    <row r="23" spans="1:13" s="2" customFormat="1" ht="14.1" customHeight="1" x14ac:dyDescent="0.3">
      <c r="A23" s="108">
        <v>11</v>
      </c>
      <c r="B23" s="61" t="s">
        <v>204</v>
      </c>
      <c r="C23" s="62"/>
      <c r="D23" s="63"/>
      <c r="E23" s="64"/>
      <c r="F23" s="64"/>
      <c r="G23" s="65"/>
      <c r="H23" s="37">
        <v>60</v>
      </c>
      <c r="I23" s="17">
        <f>SUM(H23)+2</f>
        <v>62</v>
      </c>
      <c r="J23" s="17">
        <f>SUM(I23)+2</f>
        <v>64</v>
      </c>
      <c r="K23" s="68"/>
      <c r="L23" s="68"/>
      <c r="M23" s="69"/>
    </row>
    <row r="24" spans="1:13" s="2" customFormat="1" ht="14.1" customHeight="1" x14ac:dyDescent="0.3">
      <c r="A24" s="108"/>
      <c r="B24" s="61" t="s">
        <v>205</v>
      </c>
      <c r="C24" s="62"/>
      <c r="D24" s="57"/>
      <c r="E24" s="58"/>
      <c r="F24" s="58"/>
      <c r="G24" s="59"/>
      <c r="H24" s="38"/>
      <c r="I24" s="39"/>
      <c r="J24" s="39"/>
      <c r="K24" s="68"/>
      <c r="L24" s="68"/>
      <c r="M24" s="69"/>
    </row>
    <row r="25" spans="1:13" s="2" customFormat="1" ht="14.1" customHeight="1" x14ac:dyDescent="0.3">
      <c r="A25" s="108">
        <v>12</v>
      </c>
      <c r="B25" s="9" t="s">
        <v>45</v>
      </c>
      <c r="C25" s="10"/>
      <c r="D25" s="21" t="s">
        <v>46</v>
      </c>
      <c r="E25" s="22"/>
      <c r="F25" s="22"/>
      <c r="G25" s="23"/>
      <c r="H25" s="37">
        <v>30.8</v>
      </c>
      <c r="I25" s="17">
        <f>SUM(H25)+1.1</f>
        <v>31.900000000000002</v>
      </c>
      <c r="J25" s="17">
        <f>SUM(I25)+1.1</f>
        <v>33</v>
      </c>
      <c r="K25" s="17"/>
      <c r="L25" s="20"/>
      <c r="M25" s="116"/>
    </row>
    <row r="26" spans="1:13" s="2" customFormat="1" ht="14.1" customHeight="1" x14ac:dyDescent="0.3">
      <c r="A26" s="97"/>
      <c r="B26" s="103" t="s">
        <v>47</v>
      </c>
      <c r="C26" s="104"/>
      <c r="D26" s="105" t="s">
        <v>70</v>
      </c>
      <c r="E26" s="106"/>
      <c r="F26" s="106"/>
      <c r="G26" s="107"/>
      <c r="H26" s="38"/>
      <c r="I26" s="39"/>
      <c r="J26" s="39"/>
      <c r="K26" s="39"/>
      <c r="L26" s="25"/>
      <c r="M26" s="117"/>
    </row>
    <row r="27" spans="1:13" s="2" customFormat="1" ht="14.1" customHeight="1" x14ac:dyDescent="0.3">
      <c r="A27" s="108">
        <v>13</v>
      </c>
      <c r="B27" s="9" t="s">
        <v>48</v>
      </c>
      <c r="C27" s="10"/>
      <c r="D27" s="21" t="s">
        <v>46</v>
      </c>
      <c r="E27" s="22"/>
      <c r="F27" s="22"/>
      <c r="G27" s="23"/>
      <c r="H27" s="37">
        <v>40.6</v>
      </c>
      <c r="I27" s="17">
        <f>SUM(H27)+1.3</f>
        <v>41.9</v>
      </c>
      <c r="J27" s="17">
        <f>SUM(I27)+1.3</f>
        <v>43.199999999999996</v>
      </c>
      <c r="K27" s="17"/>
      <c r="L27" s="20"/>
      <c r="M27" s="116"/>
    </row>
    <row r="28" spans="1:13" s="2" customFormat="1" ht="14.1" customHeight="1" x14ac:dyDescent="0.3">
      <c r="A28" s="97"/>
      <c r="B28" s="103" t="s">
        <v>49</v>
      </c>
      <c r="C28" s="104"/>
      <c r="D28" s="105" t="s">
        <v>70</v>
      </c>
      <c r="E28" s="106"/>
      <c r="F28" s="106"/>
      <c r="G28" s="107"/>
      <c r="H28" s="38"/>
      <c r="I28" s="39"/>
      <c r="J28" s="39"/>
      <c r="K28" s="39"/>
      <c r="L28" s="25"/>
      <c r="M28" s="117"/>
    </row>
    <row r="29" spans="1:13" s="2" customFormat="1" ht="14.1" customHeight="1" x14ac:dyDescent="0.3">
      <c r="A29" s="108">
        <v>14</v>
      </c>
      <c r="B29" s="9" t="s">
        <v>50</v>
      </c>
      <c r="C29" s="10"/>
      <c r="D29" s="21" t="s">
        <v>51</v>
      </c>
      <c r="E29" s="22"/>
      <c r="F29" s="22"/>
      <c r="G29" s="23"/>
      <c r="H29" s="37">
        <v>65.3</v>
      </c>
      <c r="I29" s="17">
        <f>SUM(H29)+3</f>
        <v>68.3</v>
      </c>
      <c r="J29" s="17">
        <f>SUM(I29)+3.1</f>
        <v>71.399999999999991</v>
      </c>
      <c r="K29" s="17"/>
      <c r="L29" s="17"/>
      <c r="M29" s="29"/>
    </row>
    <row r="30" spans="1:13" s="2" customFormat="1" ht="14.1" customHeight="1" x14ac:dyDescent="0.3">
      <c r="A30" s="97"/>
      <c r="B30" s="103" t="s">
        <v>52</v>
      </c>
      <c r="C30" s="104"/>
      <c r="D30" s="105" t="s">
        <v>69</v>
      </c>
      <c r="E30" s="106"/>
      <c r="F30" s="106"/>
      <c r="G30" s="107"/>
      <c r="H30" s="38"/>
      <c r="I30" s="39"/>
      <c r="J30" s="39"/>
      <c r="K30" s="39"/>
      <c r="L30" s="39"/>
      <c r="M30" s="47"/>
    </row>
    <row r="31" spans="1:13" s="2" customFormat="1" ht="14.1" customHeight="1" x14ac:dyDescent="0.3">
      <c r="A31" s="108">
        <v>15</v>
      </c>
      <c r="B31" s="9" t="s">
        <v>53</v>
      </c>
      <c r="C31" s="10"/>
      <c r="D31" s="21" t="s">
        <v>54</v>
      </c>
      <c r="E31" s="22"/>
      <c r="F31" s="22"/>
      <c r="G31" s="23"/>
      <c r="H31" s="37">
        <v>64.3</v>
      </c>
      <c r="I31" s="17">
        <f>SUM(H31)+3</f>
        <v>67.3</v>
      </c>
      <c r="J31" s="17">
        <f>SUM(I31)+3</f>
        <v>70.3</v>
      </c>
      <c r="K31" s="17"/>
      <c r="L31" s="17"/>
      <c r="M31" s="29"/>
    </row>
    <row r="32" spans="1:13" s="2" customFormat="1" ht="14.1" customHeight="1" x14ac:dyDescent="0.3">
      <c r="A32" s="97"/>
      <c r="B32" s="103" t="s">
        <v>55</v>
      </c>
      <c r="C32" s="104"/>
      <c r="D32" s="105" t="s">
        <v>68</v>
      </c>
      <c r="E32" s="106"/>
      <c r="F32" s="106"/>
      <c r="G32" s="107"/>
      <c r="H32" s="38"/>
      <c r="I32" s="39"/>
      <c r="J32" s="39"/>
      <c r="K32" s="39"/>
      <c r="L32" s="39"/>
      <c r="M32" s="47"/>
    </row>
    <row r="33" spans="1:13" s="2" customFormat="1" ht="14.1" customHeight="1" x14ac:dyDescent="0.3">
      <c r="A33" s="108">
        <v>16</v>
      </c>
      <c r="B33" s="9" t="s">
        <v>67</v>
      </c>
      <c r="C33" s="10"/>
      <c r="D33" s="21" t="s">
        <v>65</v>
      </c>
      <c r="E33" s="22"/>
      <c r="F33" s="22"/>
      <c r="G33" s="23"/>
      <c r="H33" s="37">
        <v>54.2</v>
      </c>
      <c r="I33" s="17">
        <f>SUM(H33)+2.2</f>
        <v>56.400000000000006</v>
      </c>
      <c r="J33" s="17">
        <f>SUM(I33)+2.2</f>
        <v>58.600000000000009</v>
      </c>
      <c r="K33" s="17"/>
      <c r="L33" s="17"/>
      <c r="M33" s="29"/>
    </row>
    <row r="34" spans="1:13" s="2" customFormat="1" ht="14.1" customHeight="1" x14ac:dyDescent="0.3">
      <c r="A34" s="97"/>
      <c r="B34" s="103" t="s">
        <v>66</v>
      </c>
      <c r="C34" s="104"/>
      <c r="D34" s="105" t="s">
        <v>65</v>
      </c>
      <c r="E34" s="106"/>
      <c r="F34" s="106"/>
      <c r="G34" s="107"/>
      <c r="H34" s="38"/>
      <c r="I34" s="39"/>
      <c r="J34" s="39"/>
      <c r="K34" s="39"/>
      <c r="L34" s="39"/>
      <c r="M34" s="47"/>
    </row>
    <row r="35" spans="1:13" s="2" customFormat="1" ht="14.1" customHeight="1" x14ac:dyDescent="0.3">
      <c r="A35" s="108">
        <v>17</v>
      </c>
      <c r="B35" s="9" t="s">
        <v>109</v>
      </c>
      <c r="C35" s="10"/>
      <c r="D35" s="21" t="s">
        <v>108</v>
      </c>
      <c r="E35" s="22"/>
      <c r="F35" s="22"/>
      <c r="G35" s="23"/>
      <c r="H35" s="37">
        <v>57</v>
      </c>
      <c r="I35" s="17">
        <f>SUM(H35)+2.3</f>
        <v>59.3</v>
      </c>
      <c r="J35" s="17">
        <f>SUM(I35)+2.3</f>
        <v>61.599999999999994</v>
      </c>
      <c r="K35" s="17"/>
      <c r="L35" s="17"/>
      <c r="M35" s="29"/>
    </row>
    <row r="36" spans="1:13" s="2" customFormat="1" ht="14.1" customHeight="1" x14ac:dyDescent="0.3">
      <c r="A36" s="97"/>
      <c r="B36" s="103" t="s">
        <v>107</v>
      </c>
      <c r="C36" s="104"/>
      <c r="D36" s="105" t="s">
        <v>106</v>
      </c>
      <c r="E36" s="106"/>
      <c r="F36" s="106"/>
      <c r="G36" s="107"/>
      <c r="H36" s="38"/>
      <c r="I36" s="39"/>
      <c r="J36" s="39"/>
      <c r="K36" s="39"/>
      <c r="L36" s="39"/>
      <c r="M36" s="47"/>
    </row>
    <row r="37" spans="1:13" ht="14.1" customHeight="1" x14ac:dyDescent="0.3">
      <c r="A37" s="108">
        <v>18</v>
      </c>
      <c r="B37" s="9" t="s">
        <v>132</v>
      </c>
      <c r="C37" s="10"/>
      <c r="D37" s="21" t="s">
        <v>131</v>
      </c>
      <c r="E37" s="22"/>
      <c r="F37" s="22"/>
      <c r="G37" s="23"/>
      <c r="H37" s="14">
        <v>6.4</v>
      </c>
      <c r="I37" s="77">
        <f>SUM(H37)+0.2</f>
        <v>6.6000000000000005</v>
      </c>
      <c r="J37" s="77">
        <f>SUM(I37)+0.2</f>
        <v>6.8000000000000007</v>
      </c>
      <c r="K37" s="17"/>
      <c r="L37" s="17"/>
      <c r="M37" s="29"/>
    </row>
    <row r="38" spans="1:13" ht="14.1" customHeight="1" x14ac:dyDescent="0.3">
      <c r="A38" s="97"/>
      <c r="B38" s="103" t="s">
        <v>130</v>
      </c>
      <c r="C38" s="104"/>
      <c r="D38" s="105" t="s">
        <v>129</v>
      </c>
      <c r="E38" s="106"/>
      <c r="F38" s="106"/>
      <c r="G38" s="107"/>
      <c r="H38" s="14"/>
      <c r="I38" s="77"/>
      <c r="J38" s="77"/>
      <c r="K38" s="39"/>
      <c r="L38" s="39"/>
      <c r="M38" s="47"/>
    </row>
    <row r="39" spans="1:13" ht="14.1" customHeight="1" x14ac:dyDescent="0.3">
      <c r="A39" s="108">
        <v>19</v>
      </c>
      <c r="B39" s="9" t="s">
        <v>128</v>
      </c>
      <c r="C39" s="10"/>
      <c r="D39" s="21" t="s">
        <v>127</v>
      </c>
      <c r="E39" s="22"/>
      <c r="F39" s="22"/>
      <c r="G39" s="23"/>
      <c r="H39" s="37">
        <v>12.3</v>
      </c>
      <c r="I39" s="17">
        <f>SUM(H39)+0.6</f>
        <v>12.9</v>
      </c>
      <c r="J39" s="17">
        <f>SUM(I39)+0.6</f>
        <v>13.5</v>
      </c>
      <c r="K39" s="17"/>
      <c r="L39" s="17"/>
      <c r="M39" s="29"/>
    </row>
    <row r="40" spans="1:13" ht="14.1" customHeight="1" x14ac:dyDescent="0.3">
      <c r="A40" s="97"/>
      <c r="B40" s="103" t="s">
        <v>126</v>
      </c>
      <c r="C40" s="104"/>
      <c r="D40" s="105" t="s">
        <v>125</v>
      </c>
      <c r="E40" s="106"/>
      <c r="F40" s="106"/>
      <c r="G40" s="107"/>
      <c r="H40" s="38"/>
      <c r="I40" s="39"/>
      <c r="J40" s="39"/>
      <c r="K40" s="39"/>
      <c r="L40" s="39"/>
      <c r="M40" s="47"/>
    </row>
    <row r="41" spans="1:13" s="2" customFormat="1" ht="14.1" customHeight="1" x14ac:dyDescent="0.3">
      <c r="A41" s="108">
        <v>20</v>
      </c>
      <c r="B41" s="9" t="s">
        <v>77</v>
      </c>
      <c r="C41" s="10"/>
      <c r="D41" s="36"/>
      <c r="E41" s="36"/>
      <c r="F41" s="36"/>
      <c r="G41" s="36"/>
      <c r="H41" s="37">
        <v>13</v>
      </c>
      <c r="I41" s="17">
        <f>SUM(H41)+0.5</f>
        <v>13.5</v>
      </c>
      <c r="J41" s="17">
        <f>SUM(I41)+0.5</f>
        <v>14</v>
      </c>
      <c r="K41" s="17"/>
      <c r="L41" s="17"/>
      <c r="M41" s="29"/>
    </row>
    <row r="42" spans="1:13" s="2" customFormat="1" ht="14.1" customHeight="1" x14ac:dyDescent="0.3">
      <c r="A42" s="97"/>
      <c r="B42" s="53" t="s">
        <v>78</v>
      </c>
      <c r="C42" s="54"/>
      <c r="D42" s="26"/>
      <c r="E42" s="27"/>
      <c r="F42" s="27"/>
      <c r="G42" s="28"/>
      <c r="H42" s="38"/>
      <c r="I42" s="39"/>
      <c r="J42" s="39"/>
      <c r="K42" s="39"/>
      <c r="L42" s="39"/>
      <c r="M42" s="47"/>
    </row>
    <row r="43" spans="1:13" s="2" customFormat="1" ht="14.1" customHeight="1" x14ac:dyDescent="0.3">
      <c r="A43" s="108">
        <v>21</v>
      </c>
      <c r="B43" s="9" t="s">
        <v>79</v>
      </c>
      <c r="C43" s="10"/>
      <c r="D43" s="36"/>
      <c r="E43" s="36"/>
      <c r="F43" s="36"/>
      <c r="G43" s="36"/>
      <c r="H43" s="37">
        <v>14</v>
      </c>
      <c r="I43" s="17">
        <f>SUM(H43)+0.5</f>
        <v>14.5</v>
      </c>
      <c r="J43" s="17">
        <f>SUM(I43)+0.5</f>
        <v>15</v>
      </c>
      <c r="K43" s="17"/>
      <c r="L43" s="17"/>
      <c r="M43" s="29"/>
    </row>
    <row r="44" spans="1:13" s="2" customFormat="1" ht="14.1" customHeight="1" x14ac:dyDescent="0.3">
      <c r="A44" s="97"/>
      <c r="B44" s="25" t="s">
        <v>80</v>
      </c>
      <c r="C44" s="25"/>
      <c r="D44" s="26"/>
      <c r="E44" s="27"/>
      <c r="F44" s="27"/>
      <c r="G44" s="28"/>
      <c r="H44" s="38"/>
      <c r="I44" s="39"/>
      <c r="J44" s="39"/>
      <c r="K44" s="39"/>
      <c r="L44" s="39"/>
      <c r="M44" s="47"/>
    </row>
    <row r="45" spans="1:13" ht="14.1" customHeight="1" x14ac:dyDescent="0.3">
      <c r="A45" s="108">
        <v>22</v>
      </c>
      <c r="B45" s="61" t="s">
        <v>105</v>
      </c>
      <c r="C45" s="62"/>
      <c r="D45" s="63"/>
      <c r="E45" s="64"/>
      <c r="F45" s="64"/>
      <c r="G45" s="65"/>
      <c r="H45" s="38">
        <v>104</v>
      </c>
      <c r="I45" s="68">
        <f>SUM(H45)+2.5</f>
        <v>106.5</v>
      </c>
      <c r="J45" s="68">
        <f>SUM(I45)+2.5</f>
        <v>109</v>
      </c>
      <c r="K45" s="68"/>
      <c r="L45" s="68"/>
      <c r="M45" s="69"/>
    </row>
    <row r="46" spans="1:13" ht="14.1" customHeight="1" x14ac:dyDescent="0.3">
      <c r="A46" s="108"/>
      <c r="B46" s="61" t="s">
        <v>104</v>
      </c>
      <c r="C46" s="62"/>
      <c r="D46" s="57" t="s">
        <v>203</v>
      </c>
      <c r="E46" s="58"/>
      <c r="F46" s="58"/>
      <c r="G46" s="59"/>
      <c r="H46" s="37"/>
      <c r="I46" s="68"/>
      <c r="J46" s="68"/>
      <c r="K46" s="68"/>
      <c r="L46" s="68"/>
      <c r="M46" s="69"/>
    </row>
    <row r="47" spans="1:13" ht="14.1" customHeight="1" x14ac:dyDescent="0.3">
      <c r="A47" s="121">
        <v>23</v>
      </c>
      <c r="B47" s="9" t="s">
        <v>39</v>
      </c>
      <c r="C47" s="10"/>
      <c r="D47" s="11"/>
      <c r="E47" s="12"/>
      <c r="F47" s="12"/>
      <c r="G47" s="13"/>
      <c r="H47" s="14">
        <v>2</v>
      </c>
      <c r="I47" s="17">
        <v>2</v>
      </c>
      <c r="J47" s="17">
        <v>2</v>
      </c>
      <c r="K47" s="17"/>
      <c r="L47" s="17"/>
      <c r="M47" s="29"/>
    </row>
    <row r="48" spans="1:13" ht="14.1" customHeight="1" x14ac:dyDescent="0.3">
      <c r="A48" s="108"/>
      <c r="B48" s="53" t="s">
        <v>40</v>
      </c>
      <c r="C48" s="54"/>
      <c r="D48" s="57" t="s">
        <v>266</v>
      </c>
      <c r="E48" s="58"/>
      <c r="F48" s="58"/>
      <c r="G48" s="59"/>
      <c r="H48" s="37"/>
      <c r="I48" s="68"/>
      <c r="J48" s="68"/>
      <c r="K48" s="68"/>
      <c r="L48" s="68"/>
      <c r="M48" s="69"/>
    </row>
    <row r="49" spans="1:13" ht="14.1" customHeight="1" x14ac:dyDescent="0.3">
      <c r="A49" s="121">
        <v>24</v>
      </c>
      <c r="B49" s="9"/>
      <c r="C49" s="10"/>
      <c r="D49" s="11"/>
      <c r="E49" s="12"/>
      <c r="F49" s="12"/>
      <c r="G49" s="13"/>
      <c r="H49" s="14"/>
      <c r="I49" s="17"/>
      <c r="J49" s="17"/>
      <c r="K49" s="17"/>
      <c r="L49" s="17"/>
      <c r="M49" s="29"/>
    </row>
    <row r="50" spans="1:13" ht="14.1" customHeight="1" thickBot="1" x14ac:dyDescent="0.35">
      <c r="A50" s="122"/>
      <c r="B50" s="31"/>
      <c r="C50" s="32"/>
      <c r="D50" s="33"/>
      <c r="E50" s="34"/>
      <c r="F50" s="34"/>
      <c r="G50" s="35"/>
      <c r="H50" s="15"/>
      <c r="I50" s="18"/>
      <c r="J50" s="18"/>
      <c r="K50" s="18"/>
      <c r="L50" s="18"/>
      <c r="M50" s="30"/>
    </row>
    <row r="51" spans="1:13" ht="14.1" customHeight="1" x14ac:dyDescent="0.3"/>
  </sheetData>
  <mergeCells count="267">
    <mergeCell ref="A1:M1"/>
    <mergeCell ref="B2:C2"/>
    <mergeCell ref="D2:G2"/>
    <mergeCell ref="A3:A4"/>
    <mergeCell ref="B3:C3"/>
    <mergeCell ref="D3:G3"/>
    <mergeCell ref="H3:H4"/>
    <mergeCell ref="I3:I4"/>
    <mergeCell ref="J3:J4"/>
    <mergeCell ref="K3:K4"/>
    <mergeCell ref="L3:L4"/>
    <mergeCell ref="M3:M4"/>
    <mergeCell ref="B4:C4"/>
    <mergeCell ref="D4:G4"/>
    <mergeCell ref="J7:J8"/>
    <mergeCell ref="K7:K8"/>
    <mergeCell ref="L7:L8"/>
    <mergeCell ref="M7:M8"/>
    <mergeCell ref="B8:C8"/>
    <mergeCell ref="D8:G8"/>
    <mergeCell ref="K5:K6"/>
    <mergeCell ref="L5:L6"/>
    <mergeCell ref="M5:M6"/>
    <mergeCell ref="A5:A6"/>
    <mergeCell ref="B5:C5"/>
    <mergeCell ref="D5:G5"/>
    <mergeCell ref="H5:H6"/>
    <mergeCell ref="I5:I6"/>
    <mergeCell ref="J5:J6"/>
    <mergeCell ref="B6:C6"/>
    <mergeCell ref="D6:G6"/>
    <mergeCell ref="A11:A12"/>
    <mergeCell ref="B11:C11"/>
    <mergeCell ref="D11:G11"/>
    <mergeCell ref="H11:H12"/>
    <mergeCell ref="I11:I12"/>
    <mergeCell ref="A9:A10"/>
    <mergeCell ref="B9:C9"/>
    <mergeCell ref="D9:G9"/>
    <mergeCell ref="H9:H10"/>
    <mergeCell ref="I9:I10"/>
    <mergeCell ref="A7:A8"/>
    <mergeCell ref="B7:C7"/>
    <mergeCell ref="D7:G7"/>
    <mergeCell ref="H7:H8"/>
    <mergeCell ref="I7:I8"/>
    <mergeCell ref="J11:J12"/>
    <mergeCell ref="K11:K12"/>
    <mergeCell ref="L11:L12"/>
    <mergeCell ref="M11:M12"/>
    <mergeCell ref="B12:C12"/>
    <mergeCell ref="D12:G12"/>
    <mergeCell ref="K9:K10"/>
    <mergeCell ref="L9:L10"/>
    <mergeCell ref="M9:M10"/>
    <mergeCell ref="B10:C10"/>
    <mergeCell ref="D10:G10"/>
    <mergeCell ref="J9:J10"/>
    <mergeCell ref="A15:A16"/>
    <mergeCell ref="B15:C15"/>
    <mergeCell ref="D15:G15"/>
    <mergeCell ref="H15:H16"/>
    <mergeCell ref="I15:I16"/>
    <mergeCell ref="A13:A14"/>
    <mergeCell ref="B13:C13"/>
    <mergeCell ref="D13:G13"/>
    <mergeCell ref="H13:H14"/>
    <mergeCell ref="I13:I14"/>
    <mergeCell ref="J15:J16"/>
    <mergeCell ref="K15:K16"/>
    <mergeCell ref="L15:L16"/>
    <mergeCell ref="M15:M16"/>
    <mergeCell ref="B16:C16"/>
    <mergeCell ref="D16:G16"/>
    <mergeCell ref="K13:K14"/>
    <mergeCell ref="L13:L14"/>
    <mergeCell ref="M13:M14"/>
    <mergeCell ref="B14:C14"/>
    <mergeCell ref="D14:G14"/>
    <mergeCell ref="J13:J14"/>
    <mergeCell ref="A19:A20"/>
    <mergeCell ref="B19:C19"/>
    <mergeCell ref="D19:G19"/>
    <mergeCell ref="H19:H20"/>
    <mergeCell ref="I19:I20"/>
    <mergeCell ref="A17:A18"/>
    <mergeCell ref="B17:C17"/>
    <mergeCell ref="D17:G17"/>
    <mergeCell ref="H17:H18"/>
    <mergeCell ref="I17:I18"/>
    <mergeCell ref="J19:J20"/>
    <mergeCell ref="K19:K20"/>
    <mergeCell ref="L19:L20"/>
    <mergeCell ref="M19:M20"/>
    <mergeCell ref="B20:C20"/>
    <mergeCell ref="D20:G20"/>
    <mergeCell ref="K17:K18"/>
    <mergeCell ref="L17:L18"/>
    <mergeCell ref="M17:M18"/>
    <mergeCell ref="B18:C18"/>
    <mergeCell ref="D18:G18"/>
    <mergeCell ref="J17:J18"/>
    <mergeCell ref="A23:A24"/>
    <mergeCell ref="B23:C23"/>
    <mergeCell ref="D23:G23"/>
    <mergeCell ref="H23:H24"/>
    <mergeCell ref="I23:I24"/>
    <mergeCell ref="A21:A22"/>
    <mergeCell ref="B21:C21"/>
    <mergeCell ref="D21:G21"/>
    <mergeCell ref="H21:H22"/>
    <mergeCell ref="I21:I22"/>
    <mergeCell ref="J23:J24"/>
    <mergeCell ref="K23:K24"/>
    <mergeCell ref="L23:L24"/>
    <mergeCell ref="M23:M24"/>
    <mergeCell ref="B24:C24"/>
    <mergeCell ref="D24:G24"/>
    <mergeCell ref="K21:K22"/>
    <mergeCell ref="L21:L22"/>
    <mergeCell ref="M21:M22"/>
    <mergeCell ref="B22:C22"/>
    <mergeCell ref="D22:G22"/>
    <mergeCell ref="J21:J22"/>
    <mergeCell ref="A27:A28"/>
    <mergeCell ref="B27:C27"/>
    <mergeCell ref="D27:G27"/>
    <mergeCell ref="H27:H28"/>
    <mergeCell ref="I27:I28"/>
    <mergeCell ref="A25:A26"/>
    <mergeCell ref="B25:C25"/>
    <mergeCell ref="D25:G25"/>
    <mergeCell ref="H25:H26"/>
    <mergeCell ref="I25:I26"/>
    <mergeCell ref="J27:J28"/>
    <mergeCell ref="K27:K28"/>
    <mergeCell ref="L27:L28"/>
    <mergeCell ref="M27:M28"/>
    <mergeCell ref="B28:C28"/>
    <mergeCell ref="D28:G28"/>
    <mergeCell ref="K25:K26"/>
    <mergeCell ref="L25:L26"/>
    <mergeCell ref="M25:M26"/>
    <mergeCell ref="B26:C26"/>
    <mergeCell ref="D26:G26"/>
    <mergeCell ref="J25:J26"/>
    <mergeCell ref="A31:A32"/>
    <mergeCell ref="B31:C31"/>
    <mergeCell ref="D31:G31"/>
    <mergeCell ref="H31:H32"/>
    <mergeCell ref="I31:I32"/>
    <mergeCell ref="A29:A30"/>
    <mergeCell ref="B29:C29"/>
    <mergeCell ref="D29:G29"/>
    <mergeCell ref="H29:H30"/>
    <mergeCell ref="I29:I30"/>
    <mergeCell ref="J31:J32"/>
    <mergeCell ref="K31:K32"/>
    <mergeCell ref="L31:L32"/>
    <mergeCell ref="M31:M32"/>
    <mergeCell ref="B32:C32"/>
    <mergeCell ref="D32:G32"/>
    <mergeCell ref="K29:K30"/>
    <mergeCell ref="L29:L30"/>
    <mergeCell ref="M29:M30"/>
    <mergeCell ref="B30:C30"/>
    <mergeCell ref="D30:G30"/>
    <mergeCell ref="J29:J30"/>
    <mergeCell ref="A35:A36"/>
    <mergeCell ref="B35:C35"/>
    <mergeCell ref="D35:G35"/>
    <mergeCell ref="H35:H36"/>
    <mergeCell ref="I35:I36"/>
    <mergeCell ref="A33:A34"/>
    <mergeCell ref="B33:C33"/>
    <mergeCell ref="D33:G33"/>
    <mergeCell ref="H33:H34"/>
    <mergeCell ref="I33:I34"/>
    <mergeCell ref="J35:J36"/>
    <mergeCell ref="K35:K36"/>
    <mergeCell ref="L35:L36"/>
    <mergeCell ref="M35:M36"/>
    <mergeCell ref="B36:C36"/>
    <mergeCell ref="D36:G36"/>
    <mergeCell ref="K33:K34"/>
    <mergeCell ref="L33:L34"/>
    <mergeCell ref="M33:M34"/>
    <mergeCell ref="B34:C34"/>
    <mergeCell ref="D34:G34"/>
    <mergeCell ref="J33:J34"/>
    <mergeCell ref="A39:A40"/>
    <mergeCell ref="B39:C39"/>
    <mergeCell ref="D39:G39"/>
    <mergeCell ref="H39:H40"/>
    <mergeCell ref="I39:I40"/>
    <mergeCell ref="A37:A38"/>
    <mergeCell ref="B37:C37"/>
    <mergeCell ref="D37:G37"/>
    <mergeCell ref="H37:H38"/>
    <mergeCell ref="I37:I38"/>
    <mergeCell ref="J39:J40"/>
    <mergeCell ref="K39:K40"/>
    <mergeCell ref="L39:L40"/>
    <mergeCell ref="M39:M40"/>
    <mergeCell ref="B40:C40"/>
    <mergeCell ref="D40:G40"/>
    <mergeCell ref="K37:K38"/>
    <mergeCell ref="L37:L38"/>
    <mergeCell ref="M37:M38"/>
    <mergeCell ref="B38:C38"/>
    <mergeCell ref="D38:G38"/>
    <mergeCell ref="J37:J38"/>
    <mergeCell ref="A43:A44"/>
    <mergeCell ref="B43:C43"/>
    <mergeCell ref="D43:G43"/>
    <mergeCell ref="H43:H44"/>
    <mergeCell ref="I43:I44"/>
    <mergeCell ref="A41:A42"/>
    <mergeCell ref="B41:C41"/>
    <mergeCell ref="D41:G41"/>
    <mergeCell ref="H41:H42"/>
    <mergeCell ref="I41:I42"/>
    <mergeCell ref="J43:J44"/>
    <mergeCell ref="K43:K44"/>
    <mergeCell ref="L43:L44"/>
    <mergeCell ref="M43:M44"/>
    <mergeCell ref="B44:C44"/>
    <mergeCell ref="D44:G44"/>
    <mergeCell ref="K41:K42"/>
    <mergeCell ref="L41:L42"/>
    <mergeCell ref="M41:M42"/>
    <mergeCell ref="B42:C42"/>
    <mergeCell ref="D42:G42"/>
    <mergeCell ref="J41:J42"/>
    <mergeCell ref="A47:A48"/>
    <mergeCell ref="B47:C47"/>
    <mergeCell ref="D47:G47"/>
    <mergeCell ref="H47:H48"/>
    <mergeCell ref="I47:I48"/>
    <mergeCell ref="A45:A46"/>
    <mergeCell ref="B45:C45"/>
    <mergeCell ref="D45:G45"/>
    <mergeCell ref="H45:H46"/>
    <mergeCell ref="I45:I46"/>
    <mergeCell ref="J47:J48"/>
    <mergeCell ref="K47:K48"/>
    <mergeCell ref="L47:L48"/>
    <mergeCell ref="M47:M48"/>
    <mergeCell ref="B48:C48"/>
    <mergeCell ref="D48:G48"/>
    <mergeCell ref="K45:K46"/>
    <mergeCell ref="L45:L46"/>
    <mergeCell ref="M45:M46"/>
    <mergeCell ref="B46:C46"/>
    <mergeCell ref="D46:G46"/>
    <mergeCell ref="J45:J46"/>
    <mergeCell ref="K49:K50"/>
    <mergeCell ref="L49:L50"/>
    <mergeCell ref="M49:M50"/>
    <mergeCell ref="B50:C50"/>
    <mergeCell ref="D50:G50"/>
    <mergeCell ref="A49:A50"/>
    <mergeCell ref="B49:C49"/>
    <mergeCell ref="D49:G49"/>
    <mergeCell ref="H49:H50"/>
    <mergeCell ref="I49:I50"/>
    <mergeCell ref="J49:J50"/>
  </mergeCells>
  <phoneticPr fontId="21" type="noConversion"/>
  <printOptions horizontalCentered="1"/>
  <pageMargins left="0.47244094488188981" right="0.47244094488188981" top="0.74803149606299213" bottom="0.74803149606299213" header="0.31496062992125984" footer="0.31496062992125984"/>
  <pageSetup paperSize="9" scale="9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B711B-C4D4-4A57-9414-54E9EB6EA0B3}">
  <sheetPr>
    <tabColor theme="9"/>
    <pageSetUpPr fitToPage="1"/>
  </sheetPr>
  <dimension ref="A1:M51"/>
  <sheetViews>
    <sheetView zoomScale="110" zoomScaleNormal="110" workbookViewId="0">
      <selection activeCell="N14" sqref="N14"/>
    </sheetView>
  </sheetViews>
  <sheetFormatPr defaultColWidth="8.75" defaultRowHeight="16.5" x14ac:dyDescent="0.3"/>
  <cols>
    <col min="1" max="1" width="3.25" bestFit="1" customWidth="1"/>
    <col min="2" max="3" width="8.75" customWidth="1"/>
    <col min="4" max="7" width="8.125" customWidth="1"/>
    <col min="8" max="13" width="5.5" customWidth="1"/>
  </cols>
  <sheetData>
    <row r="1" spans="1:13" ht="16.5" customHeight="1" thickBot="1" x14ac:dyDescent="0.35">
      <c r="A1" s="40" t="s">
        <v>252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2"/>
    </row>
    <row r="2" spans="1:13" ht="16.5" customHeight="1" thickBot="1" x14ac:dyDescent="0.35">
      <c r="A2" s="3" t="s">
        <v>30</v>
      </c>
      <c r="B2" s="43" t="s">
        <v>31</v>
      </c>
      <c r="C2" s="43"/>
      <c r="D2" s="43" t="s">
        <v>32</v>
      </c>
      <c r="E2" s="43"/>
      <c r="F2" s="43"/>
      <c r="G2" s="43"/>
      <c r="H2" s="4" t="s">
        <v>33</v>
      </c>
      <c r="I2" s="5" t="s">
        <v>34</v>
      </c>
      <c r="J2" s="5" t="s">
        <v>35</v>
      </c>
      <c r="K2" s="5"/>
      <c r="L2" s="5"/>
      <c r="M2" s="5"/>
    </row>
    <row r="3" spans="1:13" s="2" customFormat="1" ht="14.1" customHeight="1" x14ac:dyDescent="0.3">
      <c r="A3" s="96">
        <v>1</v>
      </c>
      <c r="B3" s="98" t="s">
        <v>123</v>
      </c>
      <c r="C3" s="99"/>
      <c r="D3" s="49" t="s">
        <v>75</v>
      </c>
      <c r="E3" s="100"/>
      <c r="F3" s="100"/>
      <c r="G3" s="101"/>
      <c r="H3" s="102">
        <v>66</v>
      </c>
      <c r="I3" s="52">
        <f>SUM(H3)+2.5</f>
        <v>68.5</v>
      </c>
      <c r="J3" s="52">
        <f>SUM(I3)+2.5</f>
        <v>71</v>
      </c>
      <c r="K3" s="52"/>
      <c r="L3" s="52"/>
      <c r="M3" s="46"/>
    </row>
    <row r="4" spans="1:13" s="2" customFormat="1" ht="14.1" customHeight="1" x14ac:dyDescent="0.3">
      <c r="A4" s="97"/>
      <c r="B4" s="103" t="s">
        <v>122</v>
      </c>
      <c r="C4" s="104"/>
      <c r="D4" s="105" t="s">
        <v>74</v>
      </c>
      <c r="E4" s="106"/>
      <c r="F4" s="106"/>
      <c r="G4" s="107"/>
      <c r="H4" s="38"/>
      <c r="I4" s="39"/>
      <c r="J4" s="39"/>
      <c r="K4" s="39"/>
      <c r="L4" s="39"/>
      <c r="M4" s="47"/>
    </row>
    <row r="5" spans="1:13" s="2" customFormat="1" ht="14.1" customHeight="1" x14ac:dyDescent="0.3">
      <c r="A5" s="108">
        <v>2</v>
      </c>
      <c r="B5" s="61" t="s">
        <v>121</v>
      </c>
      <c r="C5" s="62"/>
      <c r="D5" s="57"/>
      <c r="E5" s="58"/>
      <c r="F5" s="58"/>
      <c r="G5" s="59"/>
      <c r="H5" s="109">
        <v>17</v>
      </c>
      <c r="I5" s="68">
        <f>SUM(H5)+1</f>
        <v>18</v>
      </c>
      <c r="J5" s="68">
        <f>SUM(I5)+1</f>
        <v>19</v>
      </c>
      <c r="K5" s="68"/>
      <c r="L5" s="68"/>
      <c r="M5" s="69"/>
    </row>
    <row r="6" spans="1:13" s="2" customFormat="1" ht="14.1" customHeight="1" x14ac:dyDescent="0.3">
      <c r="A6" s="97"/>
      <c r="B6" s="103" t="s">
        <v>120</v>
      </c>
      <c r="C6" s="104"/>
      <c r="D6" s="105" t="s">
        <v>260</v>
      </c>
      <c r="E6" s="106"/>
      <c r="F6" s="106"/>
      <c r="G6" s="107"/>
      <c r="H6" s="38"/>
      <c r="I6" s="39"/>
      <c r="J6" s="39"/>
      <c r="K6" s="39"/>
      <c r="L6" s="39"/>
      <c r="M6" s="47"/>
    </row>
    <row r="7" spans="1:13" s="2" customFormat="1" ht="14.1" customHeight="1" x14ac:dyDescent="0.3">
      <c r="A7" s="108">
        <v>3</v>
      </c>
      <c r="B7" s="61" t="s">
        <v>73</v>
      </c>
      <c r="C7" s="62"/>
      <c r="D7" s="57"/>
      <c r="E7" s="58"/>
      <c r="F7" s="58"/>
      <c r="G7" s="59"/>
      <c r="H7" s="109">
        <v>49</v>
      </c>
      <c r="I7" s="68">
        <f>SUM(H7)+1.5</f>
        <v>50.5</v>
      </c>
      <c r="J7" s="68">
        <f>SUM(I7)+1.5</f>
        <v>52</v>
      </c>
      <c r="K7" s="68"/>
      <c r="L7" s="68"/>
      <c r="M7" s="69"/>
    </row>
    <row r="8" spans="1:13" s="2" customFormat="1" ht="14.1" customHeight="1" x14ac:dyDescent="0.3">
      <c r="A8" s="97"/>
      <c r="B8" s="103" t="s">
        <v>119</v>
      </c>
      <c r="C8" s="104"/>
      <c r="D8" s="105"/>
      <c r="E8" s="106"/>
      <c r="F8" s="106"/>
      <c r="G8" s="107"/>
      <c r="H8" s="38"/>
      <c r="I8" s="39"/>
      <c r="J8" s="39"/>
      <c r="K8" s="39"/>
      <c r="L8" s="39"/>
      <c r="M8" s="47"/>
    </row>
    <row r="9" spans="1:13" s="2" customFormat="1" ht="14.1" customHeight="1" x14ac:dyDescent="0.3">
      <c r="A9" s="108">
        <v>4</v>
      </c>
      <c r="B9" s="9" t="s">
        <v>118</v>
      </c>
      <c r="C9" s="10"/>
      <c r="D9" s="110"/>
      <c r="E9" s="111"/>
      <c r="F9" s="111"/>
      <c r="G9" s="112"/>
      <c r="H9" s="109">
        <v>55</v>
      </c>
      <c r="I9" s="68">
        <f>SUM(H9)+1.5</f>
        <v>56.5</v>
      </c>
      <c r="J9" s="68">
        <f>SUM(I9)+1.5</f>
        <v>58</v>
      </c>
      <c r="K9" s="68"/>
      <c r="L9" s="68"/>
      <c r="M9" s="69"/>
    </row>
    <row r="10" spans="1:13" s="2" customFormat="1" ht="14.1" customHeight="1" x14ac:dyDescent="0.3">
      <c r="A10" s="97"/>
      <c r="B10" s="103" t="s">
        <v>117</v>
      </c>
      <c r="C10" s="104"/>
      <c r="D10" s="113"/>
      <c r="E10" s="114"/>
      <c r="F10" s="114"/>
      <c r="G10" s="115"/>
      <c r="H10" s="38"/>
      <c r="I10" s="39"/>
      <c r="J10" s="39"/>
      <c r="K10" s="39"/>
      <c r="L10" s="39"/>
      <c r="M10" s="47"/>
    </row>
    <row r="11" spans="1:13" s="2" customFormat="1" ht="14.1" customHeight="1" x14ac:dyDescent="0.3">
      <c r="A11" s="108">
        <v>5</v>
      </c>
      <c r="B11" s="9" t="s">
        <v>85</v>
      </c>
      <c r="C11" s="10"/>
      <c r="D11" s="57"/>
      <c r="E11" s="58"/>
      <c r="F11" s="58"/>
      <c r="G11" s="59"/>
      <c r="H11" s="109">
        <v>83</v>
      </c>
      <c r="I11" s="68">
        <f>SUM(H11)+4.5</f>
        <v>87.5</v>
      </c>
      <c r="J11" s="68">
        <f>SUM(I11)+4.5</f>
        <v>92</v>
      </c>
      <c r="K11" s="68"/>
      <c r="L11" s="68"/>
      <c r="M11" s="69"/>
    </row>
    <row r="12" spans="1:13" s="2" customFormat="1" ht="14.1" customHeight="1" x14ac:dyDescent="0.3">
      <c r="A12" s="97"/>
      <c r="B12" s="103" t="s">
        <v>116</v>
      </c>
      <c r="C12" s="104"/>
      <c r="D12" s="105"/>
      <c r="E12" s="106"/>
      <c r="F12" s="106"/>
      <c r="G12" s="107"/>
      <c r="H12" s="38"/>
      <c r="I12" s="39"/>
      <c r="J12" s="39"/>
      <c r="K12" s="39"/>
      <c r="L12" s="39"/>
      <c r="M12" s="47"/>
    </row>
    <row r="13" spans="1:13" s="2" customFormat="1" ht="14.1" customHeight="1" x14ac:dyDescent="0.3">
      <c r="A13" s="108">
        <v>6</v>
      </c>
      <c r="B13" s="9" t="s">
        <v>41</v>
      </c>
      <c r="C13" s="10"/>
      <c r="D13" s="21" t="s">
        <v>124</v>
      </c>
      <c r="E13" s="22"/>
      <c r="F13" s="22"/>
      <c r="G13" s="23"/>
      <c r="H13" s="37">
        <v>91.4</v>
      </c>
      <c r="I13" s="17">
        <f>SUM(H13)+5</f>
        <v>96.4</v>
      </c>
      <c r="J13" s="17">
        <f>SUM(I13)+5</f>
        <v>101.4</v>
      </c>
      <c r="K13" s="17"/>
      <c r="L13" s="17"/>
      <c r="M13" s="29"/>
    </row>
    <row r="14" spans="1:13" s="2" customFormat="1" ht="14.1" customHeight="1" x14ac:dyDescent="0.3">
      <c r="A14" s="97"/>
      <c r="B14" s="103" t="s">
        <v>42</v>
      </c>
      <c r="C14" s="104"/>
      <c r="D14" s="105" t="s">
        <v>76</v>
      </c>
      <c r="E14" s="106"/>
      <c r="F14" s="106"/>
      <c r="G14" s="107"/>
      <c r="H14" s="38"/>
      <c r="I14" s="39"/>
      <c r="J14" s="39"/>
      <c r="K14" s="39"/>
      <c r="L14" s="39"/>
      <c r="M14" s="47"/>
    </row>
    <row r="15" spans="1:13" s="2" customFormat="1" ht="14.1" customHeight="1" x14ac:dyDescent="0.3">
      <c r="A15" s="108">
        <v>7</v>
      </c>
      <c r="B15" s="9" t="s">
        <v>115</v>
      </c>
      <c r="C15" s="10"/>
      <c r="D15" s="21"/>
      <c r="E15" s="22"/>
      <c r="F15" s="22"/>
      <c r="G15" s="23"/>
      <c r="H15" s="37">
        <v>16.7</v>
      </c>
      <c r="I15" s="17">
        <f>SUM(H15)+0.7</f>
        <v>17.399999999999999</v>
      </c>
      <c r="J15" s="17">
        <f>SUM(I15)+0.7</f>
        <v>18.099999999999998</v>
      </c>
      <c r="K15" s="17"/>
      <c r="L15" s="20"/>
      <c r="M15" s="116"/>
    </row>
    <row r="16" spans="1:13" s="2" customFormat="1" ht="14.1" customHeight="1" x14ac:dyDescent="0.3">
      <c r="A16" s="97"/>
      <c r="B16" s="103" t="s">
        <v>114</v>
      </c>
      <c r="C16" s="104"/>
      <c r="D16" s="118" t="s">
        <v>113</v>
      </c>
      <c r="E16" s="119"/>
      <c r="F16" s="119"/>
      <c r="G16" s="120"/>
      <c r="H16" s="38"/>
      <c r="I16" s="39"/>
      <c r="J16" s="39"/>
      <c r="K16" s="39"/>
      <c r="L16" s="25"/>
      <c r="M16" s="117"/>
    </row>
    <row r="17" spans="1:13" s="2" customFormat="1" ht="14.1" customHeight="1" x14ac:dyDescent="0.3">
      <c r="A17" s="108">
        <v>8</v>
      </c>
      <c r="B17" s="9" t="s">
        <v>112</v>
      </c>
      <c r="C17" s="10"/>
      <c r="D17" s="21"/>
      <c r="E17" s="22"/>
      <c r="F17" s="22"/>
      <c r="G17" s="23"/>
      <c r="H17" s="37"/>
      <c r="I17" s="17"/>
      <c r="J17" s="17"/>
      <c r="K17" s="17"/>
      <c r="L17" s="20"/>
      <c r="M17" s="116"/>
    </row>
    <row r="18" spans="1:13" s="2" customFormat="1" ht="14.1" customHeight="1" x14ac:dyDescent="0.3">
      <c r="A18" s="97"/>
      <c r="B18" s="103" t="s">
        <v>111</v>
      </c>
      <c r="C18" s="104"/>
      <c r="D18" s="118" t="s">
        <v>110</v>
      </c>
      <c r="E18" s="119"/>
      <c r="F18" s="119"/>
      <c r="G18" s="120"/>
      <c r="H18" s="38"/>
      <c r="I18" s="39"/>
      <c r="J18" s="39"/>
      <c r="K18" s="39"/>
      <c r="L18" s="25"/>
      <c r="M18" s="117"/>
    </row>
    <row r="19" spans="1:13" s="2" customFormat="1" ht="14.1" customHeight="1" x14ac:dyDescent="0.3">
      <c r="A19" s="108">
        <v>9</v>
      </c>
      <c r="B19" s="9" t="s">
        <v>43</v>
      </c>
      <c r="C19" s="10"/>
      <c r="D19" s="21" t="s">
        <v>72</v>
      </c>
      <c r="E19" s="22"/>
      <c r="F19" s="22"/>
      <c r="G19" s="23"/>
      <c r="H19" s="37">
        <v>35</v>
      </c>
      <c r="I19" s="17">
        <f>SUM(H19)+1.5</f>
        <v>36.5</v>
      </c>
      <c r="J19" s="17">
        <f>SUM(I19)+1.5</f>
        <v>38</v>
      </c>
      <c r="K19" s="17"/>
      <c r="L19" s="17"/>
      <c r="M19" s="29"/>
    </row>
    <row r="20" spans="1:13" s="2" customFormat="1" ht="14.1" customHeight="1" x14ac:dyDescent="0.3">
      <c r="A20" s="97"/>
      <c r="B20" s="103" t="s">
        <v>44</v>
      </c>
      <c r="C20" s="104"/>
      <c r="D20" s="105" t="s">
        <v>71</v>
      </c>
      <c r="E20" s="106"/>
      <c r="F20" s="106"/>
      <c r="G20" s="107"/>
      <c r="H20" s="38"/>
      <c r="I20" s="39"/>
      <c r="J20" s="39"/>
      <c r="K20" s="39"/>
      <c r="L20" s="39"/>
      <c r="M20" s="47"/>
    </row>
    <row r="21" spans="1:13" s="2" customFormat="1" ht="14.1" customHeight="1" x14ac:dyDescent="0.3">
      <c r="A21" s="108">
        <v>10</v>
      </c>
      <c r="B21" s="9" t="s">
        <v>84</v>
      </c>
      <c r="C21" s="10"/>
      <c r="D21" s="21" t="s">
        <v>83</v>
      </c>
      <c r="E21" s="22"/>
      <c r="F21" s="22"/>
      <c r="G21" s="23"/>
      <c r="H21" s="37">
        <v>62.5</v>
      </c>
      <c r="I21" s="17">
        <f>SUM(H21)+2.6</f>
        <v>65.099999999999994</v>
      </c>
      <c r="J21" s="17">
        <f>SUM(I21)+2.6</f>
        <v>67.699999999999989</v>
      </c>
      <c r="K21" s="17"/>
      <c r="L21" s="17"/>
      <c r="M21" s="29"/>
    </row>
    <row r="22" spans="1:13" s="2" customFormat="1" ht="14.1" customHeight="1" x14ac:dyDescent="0.3">
      <c r="A22" s="97"/>
      <c r="B22" s="103" t="s">
        <v>82</v>
      </c>
      <c r="C22" s="104"/>
      <c r="D22" s="26" t="s">
        <v>81</v>
      </c>
      <c r="E22" s="27"/>
      <c r="F22" s="27"/>
      <c r="G22" s="28"/>
      <c r="H22" s="38"/>
      <c r="I22" s="39"/>
      <c r="J22" s="39"/>
      <c r="K22" s="39"/>
      <c r="L22" s="39"/>
      <c r="M22" s="47"/>
    </row>
    <row r="23" spans="1:13" s="2" customFormat="1" ht="14.1" customHeight="1" x14ac:dyDescent="0.3">
      <c r="A23" s="108">
        <v>11</v>
      </c>
      <c r="B23" s="9" t="s">
        <v>45</v>
      </c>
      <c r="C23" s="10"/>
      <c r="D23" s="21" t="s">
        <v>46</v>
      </c>
      <c r="E23" s="22"/>
      <c r="F23" s="22"/>
      <c r="G23" s="23"/>
      <c r="H23" s="37">
        <v>27.2</v>
      </c>
      <c r="I23" s="17">
        <f>SUM(H23)+1.1</f>
        <v>28.3</v>
      </c>
      <c r="J23" s="17">
        <f>SUM(I23)+1.1</f>
        <v>29.400000000000002</v>
      </c>
      <c r="K23" s="17"/>
      <c r="L23" s="20"/>
      <c r="M23" s="116"/>
    </row>
    <row r="24" spans="1:13" s="2" customFormat="1" ht="14.1" customHeight="1" x14ac:dyDescent="0.3">
      <c r="A24" s="97"/>
      <c r="B24" s="103" t="s">
        <v>47</v>
      </c>
      <c r="C24" s="104"/>
      <c r="D24" s="105" t="s">
        <v>70</v>
      </c>
      <c r="E24" s="106"/>
      <c r="F24" s="106"/>
      <c r="G24" s="107"/>
      <c r="H24" s="38"/>
      <c r="I24" s="39"/>
      <c r="J24" s="39"/>
      <c r="K24" s="39"/>
      <c r="L24" s="25"/>
      <c r="M24" s="117"/>
    </row>
    <row r="25" spans="1:13" s="2" customFormat="1" ht="14.1" customHeight="1" x14ac:dyDescent="0.3">
      <c r="A25" s="108">
        <v>12</v>
      </c>
      <c r="B25" s="9" t="s">
        <v>48</v>
      </c>
      <c r="C25" s="10"/>
      <c r="D25" s="21" t="s">
        <v>46</v>
      </c>
      <c r="E25" s="22"/>
      <c r="F25" s="22"/>
      <c r="G25" s="23"/>
      <c r="H25" s="37">
        <v>35</v>
      </c>
      <c r="I25" s="17">
        <f>SUM(H25)+1.3</f>
        <v>36.299999999999997</v>
      </c>
      <c r="J25" s="17">
        <f>SUM(I25)+1.3</f>
        <v>37.599999999999994</v>
      </c>
      <c r="K25" s="17"/>
      <c r="L25" s="20"/>
      <c r="M25" s="116"/>
    </row>
    <row r="26" spans="1:13" s="2" customFormat="1" ht="14.1" customHeight="1" x14ac:dyDescent="0.3">
      <c r="A26" s="97"/>
      <c r="B26" s="103" t="s">
        <v>49</v>
      </c>
      <c r="C26" s="104"/>
      <c r="D26" s="105" t="s">
        <v>70</v>
      </c>
      <c r="E26" s="106"/>
      <c r="F26" s="106"/>
      <c r="G26" s="107"/>
      <c r="H26" s="38"/>
      <c r="I26" s="39"/>
      <c r="J26" s="39"/>
      <c r="K26" s="39"/>
      <c r="L26" s="25"/>
      <c r="M26" s="117"/>
    </row>
    <row r="27" spans="1:13" s="2" customFormat="1" ht="14.1" customHeight="1" x14ac:dyDescent="0.3">
      <c r="A27" s="108">
        <v>13</v>
      </c>
      <c r="B27" s="9" t="s">
        <v>50</v>
      </c>
      <c r="C27" s="10"/>
      <c r="D27" s="21" t="s">
        <v>51</v>
      </c>
      <c r="E27" s="22"/>
      <c r="F27" s="22"/>
      <c r="G27" s="23"/>
      <c r="H27" s="37"/>
      <c r="I27" s="17"/>
      <c r="J27" s="17"/>
      <c r="K27" s="17"/>
      <c r="L27" s="17"/>
      <c r="M27" s="29"/>
    </row>
    <row r="28" spans="1:13" s="2" customFormat="1" ht="14.1" customHeight="1" x14ac:dyDescent="0.3">
      <c r="A28" s="97"/>
      <c r="B28" s="103" t="s">
        <v>52</v>
      </c>
      <c r="C28" s="104"/>
      <c r="D28" s="105" t="s">
        <v>69</v>
      </c>
      <c r="E28" s="106"/>
      <c r="F28" s="106"/>
      <c r="G28" s="107"/>
      <c r="H28" s="38"/>
      <c r="I28" s="39"/>
      <c r="J28" s="39"/>
      <c r="K28" s="39"/>
      <c r="L28" s="39"/>
      <c r="M28" s="47"/>
    </row>
    <row r="29" spans="1:13" s="2" customFormat="1" ht="14.1" customHeight="1" x14ac:dyDescent="0.3">
      <c r="A29" s="108">
        <v>14</v>
      </c>
      <c r="B29" s="9" t="s">
        <v>53</v>
      </c>
      <c r="C29" s="10"/>
      <c r="D29" s="21" t="s">
        <v>54</v>
      </c>
      <c r="E29" s="22"/>
      <c r="F29" s="22"/>
      <c r="G29" s="23"/>
      <c r="H29" s="37">
        <v>11</v>
      </c>
      <c r="I29" s="17">
        <f>SUM(H29)+0.6</f>
        <v>11.6</v>
      </c>
      <c r="J29" s="17">
        <f>SUM(I29)+0.5</f>
        <v>12.1</v>
      </c>
      <c r="K29" s="17"/>
      <c r="L29" s="17"/>
      <c r="M29" s="29"/>
    </row>
    <row r="30" spans="1:13" s="2" customFormat="1" ht="14.1" customHeight="1" x14ac:dyDescent="0.3">
      <c r="A30" s="97"/>
      <c r="B30" s="103" t="s">
        <v>55</v>
      </c>
      <c r="C30" s="104"/>
      <c r="D30" s="105" t="s">
        <v>68</v>
      </c>
      <c r="E30" s="106"/>
      <c r="F30" s="106"/>
      <c r="G30" s="107"/>
      <c r="H30" s="38"/>
      <c r="I30" s="39"/>
      <c r="J30" s="39"/>
      <c r="K30" s="39"/>
      <c r="L30" s="39"/>
      <c r="M30" s="47"/>
    </row>
    <row r="31" spans="1:13" s="2" customFormat="1" ht="14.1" customHeight="1" x14ac:dyDescent="0.3">
      <c r="A31" s="108">
        <v>15</v>
      </c>
      <c r="B31" s="9" t="s">
        <v>67</v>
      </c>
      <c r="C31" s="10"/>
      <c r="D31" s="21" t="s">
        <v>65</v>
      </c>
      <c r="E31" s="22"/>
      <c r="F31" s="22"/>
      <c r="G31" s="23"/>
      <c r="H31" s="37"/>
      <c r="I31" s="17"/>
      <c r="J31" s="17"/>
      <c r="K31" s="17"/>
      <c r="L31" s="17"/>
      <c r="M31" s="29"/>
    </row>
    <row r="32" spans="1:13" s="2" customFormat="1" ht="14.1" customHeight="1" x14ac:dyDescent="0.3">
      <c r="A32" s="97"/>
      <c r="B32" s="103" t="s">
        <v>66</v>
      </c>
      <c r="C32" s="104"/>
      <c r="D32" s="105" t="s">
        <v>65</v>
      </c>
      <c r="E32" s="106"/>
      <c r="F32" s="106"/>
      <c r="G32" s="107"/>
      <c r="H32" s="38"/>
      <c r="I32" s="39"/>
      <c r="J32" s="39"/>
      <c r="K32" s="39"/>
      <c r="L32" s="39"/>
      <c r="M32" s="47"/>
    </row>
    <row r="33" spans="1:13" s="2" customFormat="1" ht="14.1" customHeight="1" x14ac:dyDescent="0.3">
      <c r="A33" s="108">
        <v>16</v>
      </c>
      <c r="B33" s="9" t="s">
        <v>109</v>
      </c>
      <c r="C33" s="10"/>
      <c r="D33" s="21" t="s">
        <v>108</v>
      </c>
      <c r="E33" s="22"/>
      <c r="F33" s="22"/>
      <c r="G33" s="23"/>
      <c r="H33" s="37"/>
      <c r="I33" s="17"/>
      <c r="J33" s="17"/>
      <c r="K33" s="17"/>
      <c r="L33" s="17"/>
      <c r="M33" s="29"/>
    </row>
    <row r="34" spans="1:13" s="2" customFormat="1" ht="14.1" customHeight="1" x14ac:dyDescent="0.3">
      <c r="A34" s="97"/>
      <c r="B34" s="103" t="s">
        <v>107</v>
      </c>
      <c r="C34" s="104"/>
      <c r="D34" s="105" t="s">
        <v>106</v>
      </c>
      <c r="E34" s="106"/>
      <c r="F34" s="106"/>
      <c r="G34" s="107"/>
      <c r="H34" s="38"/>
      <c r="I34" s="39"/>
      <c r="J34" s="39"/>
      <c r="K34" s="39"/>
      <c r="L34" s="39"/>
      <c r="M34" s="47"/>
    </row>
    <row r="35" spans="1:13" s="2" customFormat="1" ht="14.1" customHeight="1" x14ac:dyDescent="0.3">
      <c r="A35" s="108">
        <v>17</v>
      </c>
      <c r="B35" s="9" t="s">
        <v>261</v>
      </c>
      <c r="C35" s="10"/>
      <c r="D35" s="21"/>
      <c r="E35" s="22"/>
      <c r="F35" s="22"/>
      <c r="G35" s="23"/>
      <c r="H35" s="14">
        <v>13</v>
      </c>
      <c r="I35" s="77">
        <f>SUM(H35)+0.5</f>
        <v>13.5</v>
      </c>
      <c r="J35" s="77">
        <f>SUM(I35)+0.5</f>
        <v>14</v>
      </c>
      <c r="K35" s="17"/>
      <c r="L35" s="17"/>
      <c r="M35" s="29"/>
    </row>
    <row r="36" spans="1:13" s="2" customFormat="1" ht="14.1" customHeight="1" x14ac:dyDescent="0.3">
      <c r="A36" s="97"/>
      <c r="B36" s="103" t="s">
        <v>262</v>
      </c>
      <c r="C36" s="104"/>
      <c r="D36" s="105"/>
      <c r="E36" s="106"/>
      <c r="F36" s="106"/>
      <c r="G36" s="107"/>
      <c r="H36" s="14"/>
      <c r="I36" s="77"/>
      <c r="J36" s="77"/>
      <c r="K36" s="39"/>
      <c r="L36" s="39"/>
      <c r="M36" s="47"/>
    </row>
    <row r="37" spans="1:13" ht="14.1" customHeight="1" x14ac:dyDescent="0.3">
      <c r="A37" s="108">
        <v>18</v>
      </c>
      <c r="B37" s="9" t="s">
        <v>263</v>
      </c>
      <c r="C37" s="10"/>
      <c r="D37" s="36"/>
      <c r="E37" s="36"/>
      <c r="F37" s="36"/>
      <c r="G37" s="36"/>
      <c r="H37" s="37">
        <v>12.5</v>
      </c>
      <c r="I37" s="17">
        <f>SUM(H37)+0.5</f>
        <v>13</v>
      </c>
      <c r="J37" s="17">
        <f>SUM(I37)+0.5</f>
        <v>13.5</v>
      </c>
      <c r="K37" s="17"/>
      <c r="L37" s="17"/>
      <c r="M37" s="29"/>
    </row>
    <row r="38" spans="1:13" ht="14.1" customHeight="1" x14ac:dyDescent="0.3">
      <c r="A38" s="97"/>
      <c r="B38" s="53" t="s">
        <v>264</v>
      </c>
      <c r="C38" s="54"/>
      <c r="D38" s="26"/>
      <c r="E38" s="27"/>
      <c r="F38" s="27"/>
      <c r="G38" s="28"/>
      <c r="H38" s="38"/>
      <c r="I38" s="39"/>
      <c r="J38" s="39"/>
      <c r="K38" s="39"/>
      <c r="L38" s="39"/>
      <c r="M38" s="47"/>
    </row>
    <row r="39" spans="1:13" ht="14.1" customHeight="1" x14ac:dyDescent="0.3">
      <c r="A39" s="108">
        <v>19</v>
      </c>
      <c r="B39" s="9"/>
      <c r="C39" s="10"/>
      <c r="D39" s="36"/>
      <c r="E39" s="36"/>
      <c r="F39" s="36"/>
      <c r="G39" s="36"/>
      <c r="H39" s="37"/>
      <c r="I39" s="17"/>
      <c r="J39" s="17"/>
      <c r="K39" s="17"/>
      <c r="L39" s="17"/>
      <c r="M39" s="29"/>
    </row>
    <row r="40" spans="1:13" ht="14.1" customHeight="1" x14ac:dyDescent="0.3">
      <c r="A40" s="97"/>
      <c r="B40" s="25"/>
      <c r="C40" s="25"/>
      <c r="D40" s="26"/>
      <c r="E40" s="27"/>
      <c r="F40" s="27"/>
      <c r="G40" s="28"/>
      <c r="H40" s="38"/>
      <c r="I40" s="39"/>
      <c r="J40" s="39"/>
      <c r="K40" s="39"/>
      <c r="L40" s="39"/>
      <c r="M40" s="47"/>
    </row>
    <row r="41" spans="1:13" s="2" customFormat="1" ht="14.1" customHeight="1" x14ac:dyDescent="0.3">
      <c r="A41" s="108">
        <v>20</v>
      </c>
      <c r="B41" s="9"/>
      <c r="C41" s="10"/>
      <c r="D41" s="36"/>
      <c r="E41" s="36"/>
      <c r="F41" s="36"/>
      <c r="G41" s="36"/>
      <c r="H41" s="37"/>
      <c r="I41" s="17"/>
      <c r="J41" s="17"/>
      <c r="K41" s="17"/>
      <c r="L41" s="17"/>
      <c r="M41" s="29"/>
    </row>
    <row r="42" spans="1:13" s="2" customFormat="1" ht="14.1" customHeight="1" x14ac:dyDescent="0.3">
      <c r="A42" s="97"/>
      <c r="B42" s="25"/>
      <c r="C42" s="25"/>
      <c r="D42" s="26"/>
      <c r="E42" s="27"/>
      <c r="F42" s="27"/>
      <c r="G42" s="28"/>
      <c r="H42" s="38"/>
      <c r="I42" s="39"/>
      <c r="J42" s="39"/>
      <c r="K42" s="39"/>
      <c r="L42" s="39"/>
      <c r="M42" s="47"/>
    </row>
    <row r="43" spans="1:13" s="2" customFormat="1" ht="14.1" customHeight="1" x14ac:dyDescent="0.3">
      <c r="A43" s="108">
        <v>21</v>
      </c>
      <c r="B43" s="61"/>
      <c r="C43" s="62"/>
      <c r="D43" s="63"/>
      <c r="E43" s="64"/>
      <c r="F43" s="64"/>
      <c r="G43" s="65"/>
      <c r="H43" s="38"/>
      <c r="I43" s="68"/>
      <c r="J43" s="68"/>
      <c r="K43" s="68"/>
      <c r="L43" s="68"/>
      <c r="M43" s="69"/>
    </row>
    <row r="44" spans="1:13" s="2" customFormat="1" ht="14.1" customHeight="1" thickBot="1" x14ac:dyDescent="0.35">
      <c r="A44" s="122"/>
      <c r="B44" s="31"/>
      <c r="C44" s="32"/>
      <c r="D44" s="33"/>
      <c r="E44" s="34"/>
      <c r="F44" s="34"/>
      <c r="G44" s="35"/>
      <c r="H44" s="15"/>
      <c r="I44" s="18"/>
      <c r="J44" s="18"/>
      <c r="K44" s="18"/>
      <c r="L44" s="18"/>
      <c r="M44" s="30"/>
    </row>
    <row r="45" spans="1:13" ht="14.1" customHeight="1" x14ac:dyDescent="0.3"/>
    <row r="46" spans="1:13" ht="14.1" customHeight="1" x14ac:dyDescent="0.3"/>
    <row r="47" spans="1:13" ht="14.1" customHeight="1" x14ac:dyDescent="0.3"/>
    <row r="48" spans="1:13" ht="14.1" customHeight="1" x14ac:dyDescent="0.3"/>
    <row r="49" customFormat="1" ht="14.1" customHeight="1" x14ac:dyDescent="0.3"/>
    <row r="50" customFormat="1" ht="14.1" customHeight="1" x14ac:dyDescent="0.3"/>
    <row r="51" customFormat="1" ht="14.1" customHeight="1" x14ac:dyDescent="0.3"/>
  </sheetData>
  <mergeCells count="234">
    <mergeCell ref="J43:J44"/>
    <mergeCell ref="K43:K44"/>
    <mergeCell ref="L43:L44"/>
    <mergeCell ref="M43:M44"/>
    <mergeCell ref="B44:C44"/>
    <mergeCell ref="D44:G44"/>
    <mergeCell ref="K41:K42"/>
    <mergeCell ref="L41:L42"/>
    <mergeCell ref="M41:M42"/>
    <mergeCell ref="B42:C42"/>
    <mergeCell ref="D42:G42"/>
    <mergeCell ref="J41:J42"/>
    <mergeCell ref="A43:A44"/>
    <mergeCell ref="B43:C43"/>
    <mergeCell ref="D43:G43"/>
    <mergeCell ref="H43:H44"/>
    <mergeCell ref="I43:I44"/>
    <mergeCell ref="A41:A42"/>
    <mergeCell ref="B41:C41"/>
    <mergeCell ref="D41:G41"/>
    <mergeCell ref="H41:H42"/>
    <mergeCell ref="I41:I42"/>
    <mergeCell ref="J39:J40"/>
    <mergeCell ref="K39:K40"/>
    <mergeCell ref="L39:L40"/>
    <mergeCell ref="M39:M40"/>
    <mergeCell ref="B40:C40"/>
    <mergeCell ref="D40:G40"/>
    <mergeCell ref="K37:K38"/>
    <mergeCell ref="L37:L38"/>
    <mergeCell ref="M37:M38"/>
    <mergeCell ref="B38:C38"/>
    <mergeCell ref="D38:G38"/>
    <mergeCell ref="J37:J38"/>
    <mergeCell ref="A39:A40"/>
    <mergeCell ref="B39:C39"/>
    <mergeCell ref="D39:G39"/>
    <mergeCell ref="H39:H40"/>
    <mergeCell ref="I39:I40"/>
    <mergeCell ref="A37:A38"/>
    <mergeCell ref="B37:C37"/>
    <mergeCell ref="D37:G37"/>
    <mergeCell ref="H37:H38"/>
    <mergeCell ref="I37:I38"/>
    <mergeCell ref="J35:J36"/>
    <mergeCell ref="K35:K36"/>
    <mergeCell ref="L35:L36"/>
    <mergeCell ref="M35:M36"/>
    <mergeCell ref="B36:C36"/>
    <mergeCell ref="D36:G36"/>
    <mergeCell ref="K33:K34"/>
    <mergeCell ref="L33:L34"/>
    <mergeCell ref="M33:M34"/>
    <mergeCell ref="B34:C34"/>
    <mergeCell ref="D34:G34"/>
    <mergeCell ref="J33:J34"/>
    <mergeCell ref="A35:A36"/>
    <mergeCell ref="B35:C35"/>
    <mergeCell ref="D35:G35"/>
    <mergeCell ref="H35:H36"/>
    <mergeCell ref="I35:I36"/>
    <mergeCell ref="A33:A34"/>
    <mergeCell ref="B33:C33"/>
    <mergeCell ref="D33:G33"/>
    <mergeCell ref="H33:H34"/>
    <mergeCell ref="I33:I34"/>
    <mergeCell ref="J31:J32"/>
    <mergeCell ref="K31:K32"/>
    <mergeCell ref="L31:L32"/>
    <mergeCell ref="M31:M32"/>
    <mergeCell ref="B32:C32"/>
    <mergeCell ref="D32:G32"/>
    <mergeCell ref="K29:K30"/>
    <mergeCell ref="L29:L30"/>
    <mergeCell ref="M29:M30"/>
    <mergeCell ref="B30:C30"/>
    <mergeCell ref="D30:G30"/>
    <mergeCell ref="J29:J30"/>
    <mergeCell ref="A31:A32"/>
    <mergeCell ref="B31:C31"/>
    <mergeCell ref="D31:G31"/>
    <mergeCell ref="H31:H32"/>
    <mergeCell ref="I31:I32"/>
    <mergeCell ref="A29:A30"/>
    <mergeCell ref="B29:C29"/>
    <mergeCell ref="D29:G29"/>
    <mergeCell ref="H29:H30"/>
    <mergeCell ref="I29:I30"/>
    <mergeCell ref="J27:J28"/>
    <mergeCell ref="K27:K28"/>
    <mergeCell ref="L27:L28"/>
    <mergeCell ref="M27:M28"/>
    <mergeCell ref="B28:C28"/>
    <mergeCell ref="D28:G28"/>
    <mergeCell ref="K25:K26"/>
    <mergeCell ref="L25:L26"/>
    <mergeCell ref="M25:M26"/>
    <mergeCell ref="B26:C26"/>
    <mergeCell ref="D26:G26"/>
    <mergeCell ref="J25:J26"/>
    <mergeCell ref="A27:A28"/>
    <mergeCell ref="B27:C27"/>
    <mergeCell ref="D27:G27"/>
    <mergeCell ref="H27:H28"/>
    <mergeCell ref="I27:I28"/>
    <mergeCell ref="A25:A26"/>
    <mergeCell ref="B25:C25"/>
    <mergeCell ref="D25:G25"/>
    <mergeCell ref="H25:H26"/>
    <mergeCell ref="I25:I26"/>
    <mergeCell ref="J23:J24"/>
    <mergeCell ref="K23:K24"/>
    <mergeCell ref="L23:L24"/>
    <mergeCell ref="M23:M24"/>
    <mergeCell ref="B24:C24"/>
    <mergeCell ref="D24:G24"/>
    <mergeCell ref="K21:K22"/>
    <mergeCell ref="L21:L22"/>
    <mergeCell ref="M21:M22"/>
    <mergeCell ref="B22:C22"/>
    <mergeCell ref="D22:G22"/>
    <mergeCell ref="J21:J22"/>
    <mergeCell ref="A23:A24"/>
    <mergeCell ref="B23:C23"/>
    <mergeCell ref="D23:G23"/>
    <mergeCell ref="H23:H24"/>
    <mergeCell ref="I23:I24"/>
    <mergeCell ref="A21:A22"/>
    <mergeCell ref="B21:C21"/>
    <mergeCell ref="D21:G21"/>
    <mergeCell ref="H21:H22"/>
    <mergeCell ref="I21:I22"/>
    <mergeCell ref="J19:J20"/>
    <mergeCell ref="K19:K20"/>
    <mergeCell ref="L19:L20"/>
    <mergeCell ref="M19:M20"/>
    <mergeCell ref="B20:C20"/>
    <mergeCell ref="D20:G20"/>
    <mergeCell ref="K17:K18"/>
    <mergeCell ref="L17:L18"/>
    <mergeCell ref="M17:M18"/>
    <mergeCell ref="B18:C18"/>
    <mergeCell ref="D18:G18"/>
    <mergeCell ref="J17:J18"/>
    <mergeCell ref="A19:A20"/>
    <mergeCell ref="B19:C19"/>
    <mergeCell ref="D19:G19"/>
    <mergeCell ref="H19:H20"/>
    <mergeCell ref="I19:I20"/>
    <mergeCell ref="A17:A18"/>
    <mergeCell ref="B17:C17"/>
    <mergeCell ref="D17:G17"/>
    <mergeCell ref="H17:H18"/>
    <mergeCell ref="I17:I18"/>
    <mergeCell ref="J15:J16"/>
    <mergeCell ref="K15:K16"/>
    <mergeCell ref="L15:L16"/>
    <mergeCell ref="M15:M16"/>
    <mergeCell ref="B16:C16"/>
    <mergeCell ref="D16:G16"/>
    <mergeCell ref="K13:K14"/>
    <mergeCell ref="L13:L14"/>
    <mergeCell ref="M13:M14"/>
    <mergeCell ref="B14:C14"/>
    <mergeCell ref="D14:G14"/>
    <mergeCell ref="J13:J14"/>
    <mergeCell ref="A15:A16"/>
    <mergeCell ref="B15:C15"/>
    <mergeCell ref="D15:G15"/>
    <mergeCell ref="H15:H16"/>
    <mergeCell ref="I15:I16"/>
    <mergeCell ref="A13:A14"/>
    <mergeCell ref="B13:C13"/>
    <mergeCell ref="D13:G13"/>
    <mergeCell ref="H13:H14"/>
    <mergeCell ref="I13:I14"/>
    <mergeCell ref="K11:K12"/>
    <mergeCell ref="L11:L12"/>
    <mergeCell ref="M11:M12"/>
    <mergeCell ref="B12:C12"/>
    <mergeCell ref="D12:G12"/>
    <mergeCell ref="K9:K10"/>
    <mergeCell ref="L9:L10"/>
    <mergeCell ref="M9:M10"/>
    <mergeCell ref="B10:C10"/>
    <mergeCell ref="D10:G10"/>
    <mergeCell ref="J9:J10"/>
    <mergeCell ref="A5:A6"/>
    <mergeCell ref="B5:C5"/>
    <mergeCell ref="D5:G5"/>
    <mergeCell ref="H5:H6"/>
    <mergeCell ref="I5:I6"/>
    <mergeCell ref="J5:J6"/>
    <mergeCell ref="B6:C6"/>
    <mergeCell ref="D6:G6"/>
    <mergeCell ref="A11:A12"/>
    <mergeCell ref="B11:C11"/>
    <mergeCell ref="D11:G11"/>
    <mergeCell ref="H11:H12"/>
    <mergeCell ref="I11:I12"/>
    <mergeCell ref="A9:A10"/>
    <mergeCell ref="B9:C9"/>
    <mergeCell ref="D9:G9"/>
    <mergeCell ref="H9:H10"/>
    <mergeCell ref="I9:I10"/>
    <mergeCell ref="A7:A8"/>
    <mergeCell ref="B7:C7"/>
    <mergeCell ref="D7:G7"/>
    <mergeCell ref="H7:H8"/>
    <mergeCell ref="I7:I8"/>
    <mergeCell ref="J11:J12"/>
    <mergeCell ref="J7:J8"/>
    <mergeCell ref="K7:K8"/>
    <mergeCell ref="L7:L8"/>
    <mergeCell ref="M7:M8"/>
    <mergeCell ref="B8:C8"/>
    <mergeCell ref="D8:G8"/>
    <mergeCell ref="K5:K6"/>
    <mergeCell ref="L5:L6"/>
    <mergeCell ref="M5:M6"/>
    <mergeCell ref="A1:M1"/>
    <mergeCell ref="B2:C2"/>
    <mergeCell ref="D2:G2"/>
    <mergeCell ref="A3:A4"/>
    <mergeCell ref="B3:C3"/>
    <mergeCell ref="D3:G3"/>
    <mergeCell ref="H3:H4"/>
    <mergeCell ref="I3:I4"/>
    <mergeCell ref="J3:J4"/>
    <mergeCell ref="K3:K4"/>
    <mergeCell ref="L3:L4"/>
    <mergeCell ref="M3:M4"/>
    <mergeCell ref="B4:C4"/>
    <mergeCell ref="D4:G4"/>
  </mergeCells>
  <phoneticPr fontId="21" type="noConversion"/>
  <printOptions horizontalCentered="1"/>
  <pageMargins left="0.47244094488188981" right="0.47244094488188981" top="0.74803149606299213" bottom="0.74803149606299213" header="0.31496062992125984" footer="0.31496062992125984"/>
  <pageSetup paperSize="9" scale="9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779AB-2498-4030-BCA4-393F7EAC6C3E}">
  <sheetPr>
    <tabColor theme="9"/>
    <pageSetUpPr fitToPage="1"/>
  </sheetPr>
  <dimension ref="A1:M49"/>
  <sheetViews>
    <sheetView topLeftCell="A16" zoomScale="110" zoomScaleNormal="110" workbookViewId="0">
      <selection activeCell="H37" sqref="H37:H38"/>
    </sheetView>
  </sheetViews>
  <sheetFormatPr defaultColWidth="8.75" defaultRowHeight="16.5" x14ac:dyDescent="0.3"/>
  <cols>
    <col min="1" max="1" width="3.25" bestFit="1" customWidth="1"/>
    <col min="2" max="3" width="8.75" customWidth="1"/>
    <col min="4" max="7" width="8.125" customWidth="1"/>
    <col min="8" max="13" width="5.5" customWidth="1"/>
  </cols>
  <sheetData>
    <row r="1" spans="1:13" ht="16.5" customHeight="1" thickBot="1" x14ac:dyDescent="0.35">
      <c r="A1" s="40" t="s">
        <v>225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2"/>
    </row>
    <row r="2" spans="1:13" ht="16.5" customHeight="1" thickBot="1" x14ac:dyDescent="0.35">
      <c r="A2" s="3" t="s">
        <v>30</v>
      </c>
      <c r="B2" s="43" t="s">
        <v>31</v>
      </c>
      <c r="C2" s="43"/>
      <c r="D2" s="43" t="s">
        <v>32</v>
      </c>
      <c r="E2" s="43"/>
      <c r="F2" s="43"/>
      <c r="G2" s="43"/>
      <c r="H2" s="4" t="s">
        <v>33</v>
      </c>
      <c r="I2" s="5" t="s">
        <v>34</v>
      </c>
      <c r="J2" s="5" t="s">
        <v>35</v>
      </c>
      <c r="K2" s="5"/>
      <c r="L2" s="5"/>
      <c r="M2" s="5"/>
    </row>
    <row r="3" spans="1:13" s="2" customFormat="1" ht="14.1" customHeight="1" x14ac:dyDescent="0.3">
      <c r="A3" s="96">
        <v>1</v>
      </c>
      <c r="B3" s="98" t="s">
        <v>123</v>
      </c>
      <c r="C3" s="99"/>
      <c r="D3" s="49" t="s">
        <v>75</v>
      </c>
      <c r="E3" s="100"/>
      <c r="F3" s="100"/>
      <c r="G3" s="101"/>
      <c r="H3" s="102">
        <v>64</v>
      </c>
      <c r="I3" s="52">
        <f>SUM(H3)+2.5</f>
        <v>66.5</v>
      </c>
      <c r="J3" s="52">
        <f>SUM(I3)+2.5</f>
        <v>69</v>
      </c>
      <c r="K3" s="52"/>
      <c r="L3" s="52"/>
      <c r="M3" s="46"/>
    </row>
    <row r="4" spans="1:13" s="2" customFormat="1" ht="14.1" customHeight="1" x14ac:dyDescent="0.3">
      <c r="A4" s="97"/>
      <c r="B4" s="103" t="s">
        <v>122</v>
      </c>
      <c r="C4" s="104"/>
      <c r="D4" s="105" t="s">
        <v>74</v>
      </c>
      <c r="E4" s="106"/>
      <c r="F4" s="106"/>
      <c r="G4" s="107"/>
      <c r="H4" s="38"/>
      <c r="I4" s="39"/>
      <c r="J4" s="39"/>
      <c r="K4" s="39"/>
      <c r="L4" s="39"/>
      <c r="M4" s="47"/>
    </row>
    <row r="5" spans="1:13" s="2" customFormat="1" ht="14.1" customHeight="1" x14ac:dyDescent="0.3">
      <c r="A5" s="108">
        <v>2</v>
      </c>
      <c r="B5" s="61" t="s">
        <v>121</v>
      </c>
      <c r="C5" s="62"/>
      <c r="D5" s="57"/>
      <c r="E5" s="58"/>
      <c r="F5" s="58"/>
      <c r="G5" s="59"/>
      <c r="H5" s="109">
        <v>30</v>
      </c>
      <c r="I5" s="68">
        <f>SUM(H5)+2.25</f>
        <v>32.25</v>
      </c>
      <c r="J5" s="68">
        <f>SUM(I5)+2.25</f>
        <v>34.5</v>
      </c>
      <c r="K5" s="68"/>
      <c r="L5" s="68"/>
      <c r="M5" s="69"/>
    </row>
    <row r="6" spans="1:13" s="2" customFormat="1" ht="14.1" customHeight="1" x14ac:dyDescent="0.3">
      <c r="A6" s="97"/>
      <c r="B6" s="103" t="s">
        <v>120</v>
      </c>
      <c r="C6" s="104"/>
      <c r="D6" s="105"/>
      <c r="E6" s="106"/>
      <c r="F6" s="106"/>
      <c r="G6" s="107"/>
      <c r="H6" s="38"/>
      <c r="I6" s="39"/>
      <c r="J6" s="39"/>
      <c r="K6" s="39"/>
      <c r="L6" s="39"/>
      <c r="M6" s="47"/>
    </row>
    <row r="7" spans="1:13" s="2" customFormat="1" ht="14.1" customHeight="1" x14ac:dyDescent="0.3">
      <c r="A7" s="108">
        <v>3</v>
      </c>
      <c r="B7" s="61" t="s">
        <v>73</v>
      </c>
      <c r="C7" s="62"/>
      <c r="D7" s="57"/>
      <c r="E7" s="58"/>
      <c r="F7" s="58"/>
      <c r="G7" s="59"/>
      <c r="H7" s="109">
        <v>34</v>
      </c>
      <c r="I7" s="68">
        <f>SUM(H7)+0.25</f>
        <v>34.25</v>
      </c>
      <c r="J7" s="68">
        <f>SUM(I7)+0.25</f>
        <v>34.5</v>
      </c>
      <c r="K7" s="68"/>
      <c r="L7" s="68"/>
      <c r="M7" s="69"/>
    </row>
    <row r="8" spans="1:13" s="2" customFormat="1" ht="14.1" customHeight="1" x14ac:dyDescent="0.3">
      <c r="A8" s="97"/>
      <c r="B8" s="103" t="s">
        <v>119</v>
      </c>
      <c r="C8" s="104"/>
      <c r="D8" s="105"/>
      <c r="E8" s="106"/>
      <c r="F8" s="106"/>
      <c r="G8" s="107"/>
      <c r="H8" s="38"/>
      <c r="I8" s="39"/>
      <c r="J8" s="39"/>
      <c r="K8" s="39"/>
      <c r="L8" s="39"/>
      <c r="M8" s="47"/>
    </row>
    <row r="9" spans="1:13" s="2" customFormat="1" ht="14.1" customHeight="1" x14ac:dyDescent="0.3">
      <c r="A9" s="108">
        <v>4</v>
      </c>
      <c r="B9" s="9" t="s">
        <v>118</v>
      </c>
      <c r="C9" s="10"/>
      <c r="D9" s="110"/>
      <c r="E9" s="111"/>
      <c r="F9" s="111"/>
      <c r="G9" s="112"/>
      <c r="H9" s="109">
        <v>52</v>
      </c>
      <c r="I9" s="68">
        <f>SUM(H9)+1.3</f>
        <v>53.3</v>
      </c>
      <c r="J9" s="68">
        <f>SUM(I9)+1.3</f>
        <v>54.599999999999994</v>
      </c>
      <c r="K9" s="17"/>
      <c r="L9" s="17"/>
      <c r="M9" s="69"/>
    </row>
    <row r="10" spans="1:13" s="2" customFormat="1" ht="14.1" customHeight="1" x14ac:dyDescent="0.3">
      <c r="A10" s="97"/>
      <c r="B10" s="103" t="s">
        <v>117</v>
      </c>
      <c r="C10" s="104"/>
      <c r="D10" s="113"/>
      <c r="E10" s="114"/>
      <c r="F10" s="114"/>
      <c r="G10" s="115"/>
      <c r="H10" s="38"/>
      <c r="I10" s="39"/>
      <c r="J10" s="39"/>
      <c r="K10" s="39"/>
      <c r="L10" s="39"/>
      <c r="M10" s="47"/>
    </row>
    <row r="11" spans="1:13" s="2" customFormat="1" ht="14.1" customHeight="1" x14ac:dyDescent="0.3">
      <c r="A11" s="108">
        <v>5</v>
      </c>
      <c r="B11" s="9" t="s">
        <v>85</v>
      </c>
      <c r="C11" s="10"/>
      <c r="D11" s="57"/>
      <c r="E11" s="58"/>
      <c r="F11" s="58"/>
      <c r="G11" s="59"/>
      <c r="H11" s="109">
        <v>76</v>
      </c>
      <c r="I11" s="68">
        <f>SUM(H11)+4.5</f>
        <v>80.5</v>
      </c>
      <c r="J11" s="68">
        <f>SUM(I11)+4.5</f>
        <v>85</v>
      </c>
      <c r="K11" s="68"/>
      <c r="L11" s="68"/>
      <c r="M11" s="69"/>
    </row>
    <row r="12" spans="1:13" s="2" customFormat="1" ht="14.1" customHeight="1" x14ac:dyDescent="0.3">
      <c r="A12" s="97"/>
      <c r="B12" s="103" t="s">
        <v>116</v>
      </c>
      <c r="C12" s="104"/>
      <c r="D12" s="105"/>
      <c r="E12" s="106"/>
      <c r="F12" s="106"/>
      <c r="G12" s="107"/>
      <c r="H12" s="38"/>
      <c r="I12" s="39"/>
      <c r="J12" s="39"/>
      <c r="K12" s="39"/>
      <c r="L12" s="39"/>
      <c r="M12" s="47"/>
    </row>
    <row r="13" spans="1:13" s="2" customFormat="1" ht="14.1" customHeight="1" x14ac:dyDescent="0.3">
      <c r="A13" s="108">
        <v>6</v>
      </c>
      <c r="B13" s="9" t="s">
        <v>41</v>
      </c>
      <c r="C13" s="10"/>
      <c r="D13" s="21" t="s">
        <v>124</v>
      </c>
      <c r="E13" s="22"/>
      <c r="F13" s="22"/>
      <c r="G13" s="23"/>
      <c r="H13" s="37">
        <v>88</v>
      </c>
      <c r="I13" s="17">
        <f>SUM(H13)+5</f>
        <v>93</v>
      </c>
      <c r="J13" s="17">
        <f>SUM(I13)+5</f>
        <v>98</v>
      </c>
      <c r="K13" s="17"/>
      <c r="L13" s="17"/>
      <c r="M13" s="29"/>
    </row>
    <row r="14" spans="1:13" s="2" customFormat="1" ht="14.1" customHeight="1" x14ac:dyDescent="0.3">
      <c r="A14" s="97"/>
      <c r="B14" s="103" t="s">
        <v>42</v>
      </c>
      <c r="C14" s="104"/>
      <c r="D14" s="105" t="s">
        <v>76</v>
      </c>
      <c r="E14" s="106"/>
      <c r="F14" s="106"/>
      <c r="G14" s="107"/>
      <c r="H14" s="38"/>
      <c r="I14" s="39"/>
      <c r="J14" s="39"/>
      <c r="K14" s="39"/>
      <c r="L14" s="39"/>
      <c r="M14" s="47"/>
    </row>
    <row r="15" spans="1:13" s="2" customFormat="1" ht="14.1" customHeight="1" x14ac:dyDescent="0.3">
      <c r="A15" s="108">
        <v>7</v>
      </c>
      <c r="B15" s="9" t="s">
        <v>115</v>
      </c>
      <c r="C15" s="10"/>
      <c r="D15" s="21"/>
      <c r="E15" s="22"/>
      <c r="F15" s="22"/>
      <c r="G15" s="23"/>
      <c r="H15" s="37">
        <v>14</v>
      </c>
      <c r="I15" s="17">
        <f>SUM(H15)+0.7</f>
        <v>14.7</v>
      </c>
      <c r="J15" s="17">
        <f>SUM(I15)+0.7</f>
        <v>15.399999999999999</v>
      </c>
      <c r="K15" s="20"/>
      <c r="L15" s="20"/>
      <c r="M15" s="116"/>
    </row>
    <row r="16" spans="1:13" s="2" customFormat="1" ht="14.1" customHeight="1" x14ac:dyDescent="0.3">
      <c r="A16" s="97"/>
      <c r="B16" s="103" t="s">
        <v>114</v>
      </c>
      <c r="C16" s="104"/>
      <c r="D16" s="118" t="s">
        <v>133</v>
      </c>
      <c r="E16" s="119"/>
      <c r="F16" s="119"/>
      <c r="G16" s="120"/>
      <c r="H16" s="38"/>
      <c r="I16" s="39"/>
      <c r="J16" s="39"/>
      <c r="K16" s="25"/>
      <c r="L16" s="25"/>
      <c r="M16" s="117"/>
    </row>
    <row r="17" spans="1:13" s="2" customFormat="1" ht="14.1" customHeight="1" x14ac:dyDescent="0.3">
      <c r="A17" s="108">
        <v>8</v>
      </c>
      <c r="B17" s="9" t="s">
        <v>112</v>
      </c>
      <c r="C17" s="10"/>
      <c r="D17" s="21"/>
      <c r="E17" s="22"/>
      <c r="F17" s="22"/>
      <c r="G17" s="23"/>
      <c r="H17" s="37">
        <v>14</v>
      </c>
      <c r="I17" s="81">
        <f>SUM(H17)+0.7</f>
        <v>14.7</v>
      </c>
      <c r="J17" s="81">
        <f>SUM(I17)+0.7</f>
        <v>15.399999999999999</v>
      </c>
      <c r="K17" s="20"/>
      <c r="L17" s="20"/>
      <c r="M17" s="116"/>
    </row>
    <row r="18" spans="1:13" s="2" customFormat="1" ht="14.1" customHeight="1" x14ac:dyDescent="0.3">
      <c r="A18" s="97"/>
      <c r="B18" s="103" t="s">
        <v>111</v>
      </c>
      <c r="C18" s="104"/>
      <c r="D18" s="118" t="s">
        <v>110</v>
      </c>
      <c r="E18" s="119"/>
      <c r="F18" s="119"/>
      <c r="G18" s="120"/>
      <c r="H18" s="38"/>
      <c r="I18" s="66"/>
      <c r="J18" s="66"/>
      <c r="K18" s="25"/>
      <c r="L18" s="25"/>
      <c r="M18" s="117"/>
    </row>
    <row r="19" spans="1:13" s="2" customFormat="1" ht="14.1" customHeight="1" x14ac:dyDescent="0.3">
      <c r="A19" s="108">
        <v>9</v>
      </c>
      <c r="B19" s="9" t="s">
        <v>144</v>
      </c>
      <c r="C19" s="10"/>
      <c r="D19" s="21"/>
      <c r="E19" s="22"/>
      <c r="F19" s="22"/>
      <c r="G19" s="23"/>
      <c r="H19" s="37">
        <v>3.5</v>
      </c>
      <c r="I19" s="81">
        <v>3.5</v>
      </c>
      <c r="J19" s="81">
        <v>3.5</v>
      </c>
      <c r="K19" s="17"/>
      <c r="L19" s="17"/>
      <c r="M19" s="29"/>
    </row>
    <row r="20" spans="1:13" s="2" customFormat="1" ht="14.1" customHeight="1" x14ac:dyDescent="0.3">
      <c r="A20" s="97"/>
      <c r="B20" s="103" t="s">
        <v>145</v>
      </c>
      <c r="C20" s="104"/>
      <c r="D20" s="118"/>
      <c r="E20" s="119"/>
      <c r="F20" s="119"/>
      <c r="G20" s="120"/>
      <c r="H20" s="38"/>
      <c r="I20" s="66"/>
      <c r="J20" s="66"/>
      <c r="K20" s="39"/>
      <c r="L20" s="39"/>
      <c r="M20" s="47"/>
    </row>
    <row r="21" spans="1:13" s="2" customFormat="1" ht="14.1" customHeight="1" x14ac:dyDescent="0.3">
      <c r="A21" s="108">
        <v>10</v>
      </c>
      <c r="B21" s="9" t="s">
        <v>43</v>
      </c>
      <c r="C21" s="10"/>
      <c r="D21" s="21" t="s">
        <v>72</v>
      </c>
      <c r="E21" s="22"/>
      <c r="F21" s="22"/>
      <c r="G21" s="23"/>
      <c r="H21" s="37">
        <v>92</v>
      </c>
      <c r="I21" s="17">
        <f>SUM(H21)+4</f>
        <v>96</v>
      </c>
      <c r="J21" s="17">
        <f>SUM(I21)+4</f>
        <v>100</v>
      </c>
      <c r="K21" s="17"/>
      <c r="L21" s="17"/>
      <c r="M21" s="29"/>
    </row>
    <row r="22" spans="1:13" s="2" customFormat="1" ht="14.1" customHeight="1" x14ac:dyDescent="0.3">
      <c r="A22" s="97"/>
      <c r="B22" s="103" t="s">
        <v>44</v>
      </c>
      <c r="C22" s="104"/>
      <c r="D22" s="105" t="s">
        <v>71</v>
      </c>
      <c r="E22" s="106"/>
      <c r="F22" s="106"/>
      <c r="G22" s="107"/>
      <c r="H22" s="38"/>
      <c r="I22" s="39"/>
      <c r="J22" s="39"/>
      <c r="K22" s="39"/>
      <c r="L22" s="39"/>
      <c r="M22" s="47"/>
    </row>
    <row r="23" spans="1:13" s="2" customFormat="1" ht="14.1" customHeight="1" x14ac:dyDescent="0.3">
      <c r="A23" s="108">
        <v>11</v>
      </c>
      <c r="B23" s="9" t="s">
        <v>84</v>
      </c>
      <c r="C23" s="10"/>
      <c r="D23" s="21" t="s">
        <v>83</v>
      </c>
      <c r="E23" s="22"/>
      <c r="F23" s="22"/>
      <c r="G23" s="23"/>
      <c r="H23" s="37">
        <v>46</v>
      </c>
      <c r="I23" s="17">
        <f>SUM(H23)+2</f>
        <v>48</v>
      </c>
      <c r="J23" s="17">
        <f>SUM(I23)+2</f>
        <v>50</v>
      </c>
      <c r="K23" s="17"/>
      <c r="L23" s="17"/>
      <c r="M23" s="29"/>
    </row>
    <row r="24" spans="1:13" s="2" customFormat="1" ht="14.1" customHeight="1" x14ac:dyDescent="0.3">
      <c r="A24" s="97"/>
      <c r="B24" s="103" t="s">
        <v>82</v>
      </c>
      <c r="C24" s="104"/>
      <c r="D24" s="26" t="s">
        <v>81</v>
      </c>
      <c r="E24" s="27"/>
      <c r="F24" s="27"/>
      <c r="G24" s="28"/>
      <c r="H24" s="38"/>
      <c r="I24" s="39"/>
      <c r="J24" s="39"/>
      <c r="K24" s="39"/>
      <c r="L24" s="39"/>
      <c r="M24" s="47"/>
    </row>
    <row r="25" spans="1:13" s="2" customFormat="1" ht="14.1" customHeight="1" x14ac:dyDescent="0.3">
      <c r="A25" s="108">
        <v>12</v>
      </c>
      <c r="B25" s="9" t="s">
        <v>45</v>
      </c>
      <c r="C25" s="10"/>
      <c r="D25" s="21" t="s">
        <v>46</v>
      </c>
      <c r="E25" s="22"/>
      <c r="F25" s="22"/>
      <c r="G25" s="23"/>
      <c r="H25" s="37">
        <v>27</v>
      </c>
      <c r="I25" s="17">
        <f>SUM(H25)+1.1</f>
        <v>28.1</v>
      </c>
      <c r="J25" s="17">
        <f>SUM(I25)+1.1</f>
        <v>29.200000000000003</v>
      </c>
      <c r="K25" s="20"/>
      <c r="L25" s="20"/>
      <c r="M25" s="116"/>
    </row>
    <row r="26" spans="1:13" s="2" customFormat="1" ht="14.1" customHeight="1" x14ac:dyDescent="0.3">
      <c r="A26" s="97"/>
      <c r="B26" s="103" t="s">
        <v>47</v>
      </c>
      <c r="C26" s="104"/>
      <c r="D26" s="105" t="s">
        <v>70</v>
      </c>
      <c r="E26" s="106"/>
      <c r="F26" s="106"/>
      <c r="G26" s="107"/>
      <c r="H26" s="38"/>
      <c r="I26" s="39"/>
      <c r="J26" s="39"/>
      <c r="K26" s="25"/>
      <c r="L26" s="25"/>
      <c r="M26" s="117"/>
    </row>
    <row r="27" spans="1:13" s="2" customFormat="1" ht="14.1" customHeight="1" x14ac:dyDescent="0.3">
      <c r="A27" s="108">
        <v>13</v>
      </c>
      <c r="B27" s="9" t="s">
        <v>48</v>
      </c>
      <c r="C27" s="10"/>
      <c r="D27" s="21" t="s">
        <v>46</v>
      </c>
      <c r="E27" s="22"/>
      <c r="F27" s="22"/>
      <c r="G27" s="23"/>
      <c r="H27" s="37">
        <v>35</v>
      </c>
      <c r="I27" s="17">
        <f>SUM(H27)+1.3</f>
        <v>36.299999999999997</v>
      </c>
      <c r="J27" s="17">
        <f>SUM(I27)+1.3</f>
        <v>37.599999999999994</v>
      </c>
      <c r="K27" s="20"/>
      <c r="L27" s="20"/>
      <c r="M27" s="116"/>
    </row>
    <row r="28" spans="1:13" s="2" customFormat="1" ht="14.1" customHeight="1" x14ac:dyDescent="0.3">
      <c r="A28" s="97"/>
      <c r="B28" s="103" t="s">
        <v>49</v>
      </c>
      <c r="C28" s="104"/>
      <c r="D28" s="105" t="s">
        <v>70</v>
      </c>
      <c r="E28" s="106"/>
      <c r="F28" s="106"/>
      <c r="G28" s="107"/>
      <c r="H28" s="38"/>
      <c r="I28" s="39"/>
      <c r="J28" s="39"/>
      <c r="K28" s="25"/>
      <c r="L28" s="25"/>
      <c r="M28" s="117"/>
    </row>
    <row r="29" spans="1:13" s="2" customFormat="1" ht="14.1" customHeight="1" x14ac:dyDescent="0.3">
      <c r="A29" s="108">
        <v>14</v>
      </c>
      <c r="B29" s="9" t="s">
        <v>50</v>
      </c>
      <c r="C29" s="10"/>
      <c r="D29" s="21" t="s">
        <v>51</v>
      </c>
      <c r="E29" s="22"/>
      <c r="F29" s="22"/>
      <c r="G29" s="23"/>
      <c r="H29" s="37"/>
      <c r="I29" s="17"/>
      <c r="J29" s="17"/>
      <c r="K29" s="17"/>
      <c r="L29" s="17"/>
      <c r="M29" s="29"/>
    </row>
    <row r="30" spans="1:13" s="2" customFormat="1" ht="14.1" customHeight="1" x14ac:dyDescent="0.3">
      <c r="A30" s="97"/>
      <c r="B30" s="103" t="s">
        <v>52</v>
      </c>
      <c r="C30" s="104"/>
      <c r="D30" s="105" t="s">
        <v>69</v>
      </c>
      <c r="E30" s="106"/>
      <c r="F30" s="106"/>
      <c r="G30" s="107"/>
      <c r="H30" s="38"/>
      <c r="I30" s="39"/>
      <c r="J30" s="39"/>
      <c r="K30" s="39"/>
      <c r="L30" s="39"/>
      <c r="M30" s="47"/>
    </row>
    <row r="31" spans="1:13" s="2" customFormat="1" ht="14.1" customHeight="1" x14ac:dyDescent="0.3">
      <c r="A31" s="108">
        <v>15</v>
      </c>
      <c r="B31" s="9" t="s">
        <v>53</v>
      </c>
      <c r="C31" s="10"/>
      <c r="D31" s="21" t="s">
        <v>54</v>
      </c>
      <c r="E31" s="22"/>
      <c r="F31" s="22"/>
      <c r="G31" s="23"/>
      <c r="H31" s="37"/>
      <c r="I31" s="17"/>
      <c r="J31" s="17"/>
      <c r="K31" s="17"/>
      <c r="L31" s="17"/>
      <c r="M31" s="29"/>
    </row>
    <row r="32" spans="1:13" s="2" customFormat="1" ht="14.1" customHeight="1" x14ac:dyDescent="0.3">
      <c r="A32" s="97"/>
      <c r="B32" s="103" t="s">
        <v>55</v>
      </c>
      <c r="C32" s="104"/>
      <c r="D32" s="105" t="s">
        <v>68</v>
      </c>
      <c r="E32" s="106"/>
      <c r="F32" s="106"/>
      <c r="G32" s="107"/>
      <c r="H32" s="38"/>
      <c r="I32" s="39"/>
      <c r="J32" s="39"/>
      <c r="K32" s="39"/>
      <c r="L32" s="39"/>
      <c r="M32" s="47"/>
    </row>
    <row r="33" spans="1:13" s="2" customFormat="1" ht="14.1" customHeight="1" x14ac:dyDescent="0.3">
      <c r="A33" s="108">
        <v>16</v>
      </c>
      <c r="B33" s="9" t="s">
        <v>67</v>
      </c>
      <c r="C33" s="10"/>
      <c r="D33" s="21" t="s">
        <v>65</v>
      </c>
      <c r="E33" s="22"/>
      <c r="F33" s="22"/>
      <c r="G33" s="23"/>
      <c r="H33" s="37"/>
      <c r="I33" s="17"/>
      <c r="J33" s="17"/>
      <c r="K33" s="17"/>
      <c r="L33" s="17"/>
      <c r="M33" s="29"/>
    </row>
    <row r="34" spans="1:13" s="2" customFormat="1" ht="14.1" customHeight="1" x14ac:dyDescent="0.3">
      <c r="A34" s="97"/>
      <c r="B34" s="103" t="s">
        <v>66</v>
      </c>
      <c r="C34" s="104"/>
      <c r="D34" s="105" t="s">
        <v>65</v>
      </c>
      <c r="E34" s="106"/>
      <c r="F34" s="106"/>
      <c r="G34" s="107"/>
      <c r="H34" s="38"/>
      <c r="I34" s="39"/>
      <c r="J34" s="39"/>
      <c r="K34" s="39"/>
      <c r="L34" s="39"/>
      <c r="M34" s="47"/>
    </row>
    <row r="35" spans="1:13" s="2" customFormat="1" ht="14.1" customHeight="1" x14ac:dyDescent="0.3">
      <c r="A35" s="108">
        <v>17</v>
      </c>
      <c r="B35" s="9" t="s">
        <v>109</v>
      </c>
      <c r="C35" s="10"/>
      <c r="D35" s="21" t="s">
        <v>108</v>
      </c>
      <c r="E35" s="22"/>
      <c r="F35" s="22"/>
      <c r="G35" s="23"/>
      <c r="H35" s="37"/>
      <c r="I35" s="17"/>
      <c r="J35" s="17"/>
      <c r="K35" s="17"/>
      <c r="L35" s="17"/>
      <c r="M35" s="29"/>
    </row>
    <row r="36" spans="1:13" s="2" customFormat="1" ht="14.1" customHeight="1" x14ac:dyDescent="0.3">
      <c r="A36" s="97"/>
      <c r="B36" s="103" t="s">
        <v>107</v>
      </c>
      <c r="C36" s="104"/>
      <c r="D36" s="105" t="s">
        <v>106</v>
      </c>
      <c r="E36" s="106"/>
      <c r="F36" s="106"/>
      <c r="G36" s="107"/>
      <c r="H36" s="38"/>
      <c r="I36" s="39"/>
      <c r="J36" s="39"/>
      <c r="K36" s="39"/>
      <c r="L36" s="39"/>
      <c r="M36" s="47"/>
    </row>
    <row r="37" spans="1:13" s="2" customFormat="1" ht="14.1" customHeight="1" x14ac:dyDescent="0.3">
      <c r="A37" s="108">
        <v>18</v>
      </c>
      <c r="B37" s="9" t="s">
        <v>132</v>
      </c>
      <c r="C37" s="10"/>
      <c r="D37" s="21" t="s">
        <v>131</v>
      </c>
      <c r="E37" s="22"/>
      <c r="F37" s="22"/>
      <c r="G37" s="23"/>
      <c r="H37" s="37">
        <v>8</v>
      </c>
      <c r="I37" s="17">
        <f>SUM(H37)+0.5</f>
        <v>8.5</v>
      </c>
      <c r="J37" s="17">
        <f>SUM(I37)+0.5</f>
        <v>9</v>
      </c>
      <c r="K37" s="17"/>
      <c r="L37" s="17"/>
      <c r="M37" s="29"/>
    </row>
    <row r="38" spans="1:13" s="2" customFormat="1" ht="14.1" customHeight="1" x14ac:dyDescent="0.3">
      <c r="A38" s="97"/>
      <c r="B38" s="103" t="s">
        <v>130</v>
      </c>
      <c r="C38" s="104"/>
      <c r="D38" s="105" t="s">
        <v>129</v>
      </c>
      <c r="E38" s="106"/>
      <c r="F38" s="106"/>
      <c r="G38" s="107"/>
      <c r="H38" s="38"/>
      <c r="I38" s="39"/>
      <c r="J38" s="39"/>
      <c r="K38" s="39"/>
      <c r="L38" s="39"/>
      <c r="M38" s="47"/>
    </row>
    <row r="39" spans="1:13" s="2" customFormat="1" ht="14.1" customHeight="1" x14ac:dyDescent="0.3">
      <c r="A39" s="108">
        <v>19</v>
      </c>
      <c r="B39" s="9" t="s">
        <v>128</v>
      </c>
      <c r="C39" s="10"/>
      <c r="D39" s="21" t="s">
        <v>127</v>
      </c>
      <c r="E39" s="22"/>
      <c r="F39" s="22"/>
      <c r="G39" s="23"/>
      <c r="H39" s="37">
        <v>6.5</v>
      </c>
      <c r="I39" s="17">
        <f>SUM(H39)+0.3</f>
        <v>6.8</v>
      </c>
      <c r="J39" s="17">
        <f>SUM(I39)+0.3</f>
        <v>7.1</v>
      </c>
      <c r="K39" s="17"/>
      <c r="L39" s="17"/>
      <c r="M39" s="29"/>
    </row>
    <row r="40" spans="1:13" s="2" customFormat="1" ht="14.1" customHeight="1" x14ac:dyDescent="0.3">
      <c r="A40" s="97"/>
      <c r="B40" s="103" t="s">
        <v>126</v>
      </c>
      <c r="C40" s="104"/>
      <c r="D40" s="105" t="s">
        <v>125</v>
      </c>
      <c r="E40" s="106"/>
      <c r="F40" s="106"/>
      <c r="G40" s="107"/>
      <c r="H40" s="38"/>
      <c r="I40" s="39"/>
      <c r="J40" s="39"/>
      <c r="K40" s="39"/>
      <c r="L40" s="39"/>
      <c r="M40" s="47"/>
    </row>
    <row r="41" spans="1:13" ht="14.1" customHeight="1" x14ac:dyDescent="0.3">
      <c r="A41" s="108">
        <v>20</v>
      </c>
      <c r="B41" s="9" t="s">
        <v>77</v>
      </c>
      <c r="C41" s="10"/>
      <c r="D41" s="36"/>
      <c r="E41" s="36"/>
      <c r="F41" s="36"/>
      <c r="G41" s="36"/>
      <c r="H41" s="37">
        <v>13.5</v>
      </c>
      <c r="I41" s="17">
        <f>SUM(H41)+0.5</f>
        <v>14</v>
      </c>
      <c r="J41" s="17">
        <f>SUM(I41)+0.5</f>
        <v>14.5</v>
      </c>
      <c r="K41" s="17"/>
      <c r="L41" s="17"/>
      <c r="M41" s="29"/>
    </row>
    <row r="42" spans="1:13" ht="14.1" customHeight="1" x14ac:dyDescent="0.3">
      <c r="A42" s="97"/>
      <c r="B42" s="53" t="s">
        <v>78</v>
      </c>
      <c r="C42" s="54"/>
      <c r="D42" s="26"/>
      <c r="E42" s="27"/>
      <c r="F42" s="27"/>
      <c r="G42" s="28"/>
      <c r="H42" s="38"/>
      <c r="I42" s="39"/>
      <c r="J42" s="39"/>
      <c r="K42" s="39"/>
      <c r="L42" s="39"/>
      <c r="M42" s="47"/>
    </row>
    <row r="43" spans="1:13" ht="14.1" customHeight="1" x14ac:dyDescent="0.3">
      <c r="A43" s="108">
        <v>21</v>
      </c>
      <c r="B43" s="9" t="s">
        <v>79</v>
      </c>
      <c r="C43" s="10"/>
      <c r="D43" s="36"/>
      <c r="E43" s="36"/>
      <c r="F43" s="36"/>
      <c r="G43" s="36"/>
      <c r="H43" s="37">
        <v>14.5</v>
      </c>
      <c r="I43" s="17">
        <f>SUM(H43)+0.5</f>
        <v>15</v>
      </c>
      <c r="J43" s="17">
        <f>SUM(I43)+0.5</f>
        <v>15.5</v>
      </c>
      <c r="K43" s="17"/>
      <c r="L43" s="17"/>
      <c r="M43" s="29"/>
    </row>
    <row r="44" spans="1:13" ht="14.1" customHeight="1" thickBot="1" x14ac:dyDescent="0.35">
      <c r="A44" s="122"/>
      <c r="B44" s="95" t="s">
        <v>80</v>
      </c>
      <c r="C44" s="95"/>
      <c r="D44" s="33"/>
      <c r="E44" s="34"/>
      <c r="F44" s="34"/>
      <c r="G44" s="35"/>
      <c r="H44" s="94"/>
      <c r="I44" s="18"/>
      <c r="J44" s="18"/>
      <c r="K44" s="18"/>
      <c r="L44" s="18"/>
      <c r="M44" s="30"/>
    </row>
    <row r="45" spans="1:13" ht="14.1" customHeight="1" x14ac:dyDescent="0.3"/>
    <row r="46" spans="1:13" ht="14.1" customHeight="1" x14ac:dyDescent="0.3"/>
    <row r="47" spans="1:13" ht="14.1" customHeight="1" x14ac:dyDescent="0.3"/>
    <row r="48" spans="1:13" ht="14.1" customHeight="1" x14ac:dyDescent="0.3"/>
    <row r="49" ht="14.1" customHeight="1" x14ac:dyDescent="0.3"/>
  </sheetData>
  <mergeCells count="234">
    <mergeCell ref="A1:M1"/>
    <mergeCell ref="J43:J44"/>
    <mergeCell ref="K43:K44"/>
    <mergeCell ref="L43:L44"/>
    <mergeCell ref="M43:M44"/>
    <mergeCell ref="B44:C44"/>
    <mergeCell ref="D44:G44"/>
    <mergeCell ref="K41:K42"/>
    <mergeCell ref="L41:L42"/>
    <mergeCell ref="M41:M42"/>
    <mergeCell ref="B42:C42"/>
    <mergeCell ref="D42:G42"/>
    <mergeCell ref="A43:A44"/>
    <mergeCell ref="B43:C43"/>
    <mergeCell ref="D43:G43"/>
    <mergeCell ref="H43:H44"/>
    <mergeCell ref="I43:I44"/>
    <mergeCell ref="A41:A42"/>
    <mergeCell ref="B41:C41"/>
    <mergeCell ref="D41:G41"/>
    <mergeCell ref="H41:H42"/>
    <mergeCell ref="I41:I42"/>
    <mergeCell ref="J41:J42"/>
    <mergeCell ref="J39:J40"/>
    <mergeCell ref="K39:K40"/>
    <mergeCell ref="L39:L40"/>
    <mergeCell ref="M39:M40"/>
    <mergeCell ref="B40:C40"/>
    <mergeCell ref="D40:G40"/>
    <mergeCell ref="K37:K38"/>
    <mergeCell ref="L37:L38"/>
    <mergeCell ref="M37:M38"/>
    <mergeCell ref="B38:C38"/>
    <mergeCell ref="D38:G38"/>
    <mergeCell ref="J37:J38"/>
    <mergeCell ref="A39:A40"/>
    <mergeCell ref="B39:C39"/>
    <mergeCell ref="D39:G39"/>
    <mergeCell ref="H39:H40"/>
    <mergeCell ref="I39:I40"/>
    <mergeCell ref="A37:A38"/>
    <mergeCell ref="B37:C37"/>
    <mergeCell ref="D37:G37"/>
    <mergeCell ref="H37:H38"/>
    <mergeCell ref="I37:I38"/>
    <mergeCell ref="J35:J36"/>
    <mergeCell ref="K35:K36"/>
    <mergeCell ref="L35:L36"/>
    <mergeCell ref="M35:M36"/>
    <mergeCell ref="B36:C36"/>
    <mergeCell ref="D36:G36"/>
    <mergeCell ref="K33:K34"/>
    <mergeCell ref="L33:L34"/>
    <mergeCell ref="M33:M34"/>
    <mergeCell ref="B34:C34"/>
    <mergeCell ref="D34:G34"/>
    <mergeCell ref="J33:J34"/>
    <mergeCell ref="A35:A36"/>
    <mergeCell ref="B35:C35"/>
    <mergeCell ref="D35:G35"/>
    <mergeCell ref="H35:H36"/>
    <mergeCell ref="I35:I36"/>
    <mergeCell ref="A33:A34"/>
    <mergeCell ref="B33:C33"/>
    <mergeCell ref="D33:G33"/>
    <mergeCell ref="H33:H34"/>
    <mergeCell ref="I33:I34"/>
    <mergeCell ref="J31:J32"/>
    <mergeCell ref="K31:K32"/>
    <mergeCell ref="L31:L32"/>
    <mergeCell ref="M31:M32"/>
    <mergeCell ref="B32:C32"/>
    <mergeCell ref="D32:G32"/>
    <mergeCell ref="K29:K30"/>
    <mergeCell ref="L29:L30"/>
    <mergeCell ref="M29:M30"/>
    <mergeCell ref="B30:C30"/>
    <mergeCell ref="D30:G30"/>
    <mergeCell ref="J29:J30"/>
    <mergeCell ref="A31:A32"/>
    <mergeCell ref="B31:C31"/>
    <mergeCell ref="D31:G31"/>
    <mergeCell ref="H31:H32"/>
    <mergeCell ref="I31:I32"/>
    <mergeCell ref="A29:A30"/>
    <mergeCell ref="B29:C29"/>
    <mergeCell ref="D29:G29"/>
    <mergeCell ref="H29:H30"/>
    <mergeCell ref="I29:I30"/>
    <mergeCell ref="J27:J28"/>
    <mergeCell ref="K27:K28"/>
    <mergeCell ref="L27:L28"/>
    <mergeCell ref="M27:M28"/>
    <mergeCell ref="B28:C28"/>
    <mergeCell ref="D28:G28"/>
    <mergeCell ref="K25:K26"/>
    <mergeCell ref="L25:L26"/>
    <mergeCell ref="M25:M26"/>
    <mergeCell ref="B26:C26"/>
    <mergeCell ref="D26:G26"/>
    <mergeCell ref="J25:J26"/>
    <mergeCell ref="A27:A28"/>
    <mergeCell ref="B27:C27"/>
    <mergeCell ref="D27:G27"/>
    <mergeCell ref="H27:H28"/>
    <mergeCell ref="I27:I28"/>
    <mergeCell ref="A25:A26"/>
    <mergeCell ref="B25:C25"/>
    <mergeCell ref="D25:G25"/>
    <mergeCell ref="H25:H26"/>
    <mergeCell ref="I25:I26"/>
    <mergeCell ref="J23:J24"/>
    <mergeCell ref="K23:K24"/>
    <mergeCell ref="L23:L24"/>
    <mergeCell ref="M23:M24"/>
    <mergeCell ref="B24:C24"/>
    <mergeCell ref="D24:G24"/>
    <mergeCell ref="K21:K22"/>
    <mergeCell ref="L21:L22"/>
    <mergeCell ref="M21:M22"/>
    <mergeCell ref="B22:C22"/>
    <mergeCell ref="D22:G22"/>
    <mergeCell ref="J21:J22"/>
    <mergeCell ref="A23:A24"/>
    <mergeCell ref="B23:C23"/>
    <mergeCell ref="D23:G23"/>
    <mergeCell ref="H23:H24"/>
    <mergeCell ref="I23:I24"/>
    <mergeCell ref="A21:A22"/>
    <mergeCell ref="B21:C21"/>
    <mergeCell ref="D21:G21"/>
    <mergeCell ref="H21:H22"/>
    <mergeCell ref="I21:I22"/>
    <mergeCell ref="J19:J20"/>
    <mergeCell ref="K19:K20"/>
    <mergeCell ref="L19:L20"/>
    <mergeCell ref="M19:M20"/>
    <mergeCell ref="B20:C20"/>
    <mergeCell ref="D20:G20"/>
    <mergeCell ref="K17:K18"/>
    <mergeCell ref="L17:L18"/>
    <mergeCell ref="M17:M18"/>
    <mergeCell ref="B18:C18"/>
    <mergeCell ref="D18:G18"/>
    <mergeCell ref="J17:J18"/>
    <mergeCell ref="A19:A20"/>
    <mergeCell ref="B19:C19"/>
    <mergeCell ref="D19:G19"/>
    <mergeCell ref="H19:H20"/>
    <mergeCell ref="I19:I20"/>
    <mergeCell ref="A17:A18"/>
    <mergeCell ref="B17:C17"/>
    <mergeCell ref="D17:G17"/>
    <mergeCell ref="H17:H18"/>
    <mergeCell ref="I17:I18"/>
    <mergeCell ref="J15:J16"/>
    <mergeCell ref="K15:K16"/>
    <mergeCell ref="L15:L16"/>
    <mergeCell ref="M15:M16"/>
    <mergeCell ref="B16:C16"/>
    <mergeCell ref="D16:G16"/>
    <mergeCell ref="K13:K14"/>
    <mergeCell ref="L13:L14"/>
    <mergeCell ref="M13:M14"/>
    <mergeCell ref="B14:C14"/>
    <mergeCell ref="D14:G14"/>
    <mergeCell ref="J13:J14"/>
    <mergeCell ref="A15:A16"/>
    <mergeCell ref="B15:C15"/>
    <mergeCell ref="D15:G15"/>
    <mergeCell ref="H15:H16"/>
    <mergeCell ref="I15:I16"/>
    <mergeCell ref="A13:A14"/>
    <mergeCell ref="B13:C13"/>
    <mergeCell ref="D13:G13"/>
    <mergeCell ref="H13:H14"/>
    <mergeCell ref="I13:I14"/>
    <mergeCell ref="A7:A8"/>
    <mergeCell ref="B7:C7"/>
    <mergeCell ref="D7:G7"/>
    <mergeCell ref="H7:H8"/>
    <mergeCell ref="I7:I8"/>
    <mergeCell ref="J11:J12"/>
    <mergeCell ref="K11:K12"/>
    <mergeCell ref="L11:L12"/>
    <mergeCell ref="M11:M12"/>
    <mergeCell ref="B12:C12"/>
    <mergeCell ref="D12:G12"/>
    <mergeCell ref="K9:K10"/>
    <mergeCell ref="L9:L10"/>
    <mergeCell ref="M9:M10"/>
    <mergeCell ref="B10:C10"/>
    <mergeCell ref="D10:G10"/>
    <mergeCell ref="J9:J10"/>
    <mergeCell ref="A11:A12"/>
    <mergeCell ref="B11:C11"/>
    <mergeCell ref="D11:G11"/>
    <mergeCell ref="H11:H12"/>
    <mergeCell ref="I11:I12"/>
    <mergeCell ref="A9:A10"/>
    <mergeCell ref="B9:C9"/>
    <mergeCell ref="D9:G9"/>
    <mergeCell ref="H9:H10"/>
    <mergeCell ref="I9:I10"/>
    <mergeCell ref="L3:L4"/>
    <mergeCell ref="M3:M4"/>
    <mergeCell ref="B4:C4"/>
    <mergeCell ref="D4:G4"/>
    <mergeCell ref="A5:A6"/>
    <mergeCell ref="B5:C5"/>
    <mergeCell ref="D5:G5"/>
    <mergeCell ref="H5:H6"/>
    <mergeCell ref="I5:I6"/>
    <mergeCell ref="J5:J6"/>
    <mergeCell ref="B6:C6"/>
    <mergeCell ref="D6:G6"/>
    <mergeCell ref="J7:J8"/>
    <mergeCell ref="K7:K8"/>
    <mergeCell ref="L7:L8"/>
    <mergeCell ref="M7:M8"/>
    <mergeCell ref="B8:C8"/>
    <mergeCell ref="D8:G8"/>
    <mergeCell ref="K5:K6"/>
    <mergeCell ref="L5:L6"/>
    <mergeCell ref="M5:M6"/>
    <mergeCell ref="B2:C2"/>
    <mergeCell ref="D2:G2"/>
    <mergeCell ref="A3:A4"/>
    <mergeCell ref="B3:C3"/>
    <mergeCell ref="D3:G3"/>
    <mergeCell ref="H3:H4"/>
    <mergeCell ref="I3:I4"/>
    <mergeCell ref="J3:J4"/>
    <mergeCell ref="K3:K4"/>
  </mergeCells>
  <phoneticPr fontId="21" type="noConversion"/>
  <printOptions horizontalCentered="1"/>
  <pageMargins left="0.47244094488188981" right="0.47244094488188981" top="0.74803149606299213" bottom="0.74803149606299213" header="0.31496062992125984" footer="0.31496062992125984"/>
  <pageSetup paperSize="9" scale="9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7A54B-CDC6-427D-9510-19EB66FA6C67}">
  <sheetPr>
    <tabColor theme="9"/>
  </sheetPr>
  <dimension ref="A1:M59"/>
  <sheetViews>
    <sheetView zoomScale="110" zoomScaleNormal="110" zoomScalePageLayoutView="110" workbookViewId="0">
      <selection activeCell="P12" sqref="P12"/>
    </sheetView>
  </sheetViews>
  <sheetFormatPr defaultColWidth="8.75" defaultRowHeight="16.5" x14ac:dyDescent="0.3"/>
  <cols>
    <col min="1" max="1" width="3.25" bestFit="1" customWidth="1"/>
    <col min="2" max="3" width="8.75" customWidth="1"/>
    <col min="4" max="7" width="8.125" customWidth="1"/>
    <col min="8" max="13" width="5.5" customWidth="1"/>
  </cols>
  <sheetData>
    <row r="1" spans="1:13" ht="16.5" customHeight="1" thickBot="1" x14ac:dyDescent="0.35">
      <c r="A1" s="40" t="s">
        <v>237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2"/>
    </row>
    <row r="2" spans="1:13" ht="16.5" customHeight="1" thickBot="1" x14ac:dyDescent="0.35">
      <c r="A2" s="3" t="s">
        <v>30</v>
      </c>
      <c r="B2" s="43" t="s">
        <v>31</v>
      </c>
      <c r="C2" s="43"/>
      <c r="D2" s="43" t="s">
        <v>32</v>
      </c>
      <c r="E2" s="43"/>
      <c r="F2" s="43"/>
      <c r="G2" s="43"/>
      <c r="H2" s="4" t="s">
        <v>33</v>
      </c>
      <c r="I2" s="6" t="s">
        <v>34</v>
      </c>
      <c r="J2" s="5" t="s">
        <v>35</v>
      </c>
      <c r="K2" s="5"/>
      <c r="L2" s="5"/>
      <c r="M2" s="5"/>
    </row>
    <row r="3" spans="1:13" s="2" customFormat="1" ht="14.1" customHeight="1" x14ac:dyDescent="0.3">
      <c r="A3" s="44">
        <v>1</v>
      </c>
      <c r="B3" s="45" t="s">
        <v>64</v>
      </c>
      <c r="C3" s="45"/>
      <c r="D3" s="48" t="s">
        <v>63</v>
      </c>
      <c r="E3" s="48"/>
      <c r="F3" s="48"/>
      <c r="G3" s="49"/>
      <c r="H3" s="50">
        <v>57</v>
      </c>
      <c r="I3" s="51">
        <f>SUM(H3)+3</f>
        <v>60</v>
      </c>
      <c r="J3" s="51">
        <f>SUM(I3)+3</f>
        <v>63</v>
      </c>
      <c r="K3" s="51"/>
      <c r="L3" s="52"/>
      <c r="M3" s="46"/>
    </row>
    <row r="4" spans="1:13" s="2" customFormat="1" ht="14.1" customHeight="1" x14ac:dyDescent="0.3">
      <c r="A4" s="7"/>
      <c r="B4" s="25" t="s">
        <v>62</v>
      </c>
      <c r="C4" s="25"/>
      <c r="D4" s="26" t="s">
        <v>61</v>
      </c>
      <c r="E4" s="27"/>
      <c r="F4" s="27"/>
      <c r="G4" s="27"/>
      <c r="H4" s="14"/>
      <c r="I4" s="16"/>
      <c r="J4" s="16"/>
      <c r="K4" s="17"/>
      <c r="L4" s="39"/>
      <c r="M4" s="47"/>
    </row>
    <row r="5" spans="1:13" s="2" customFormat="1" ht="14.1" customHeight="1" x14ac:dyDescent="0.3">
      <c r="A5" s="7">
        <v>2</v>
      </c>
      <c r="B5" s="55" t="s">
        <v>207</v>
      </c>
      <c r="C5" s="56"/>
      <c r="D5" s="57" t="s">
        <v>208</v>
      </c>
      <c r="E5" s="58"/>
      <c r="F5" s="58"/>
      <c r="G5" s="59"/>
      <c r="H5" s="37">
        <v>72</v>
      </c>
      <c r="I5" s="17">
        <f>SUM(H5)+4</f>
        <v>76</v>
      </c>
      <c r="J5" s="17">
        <f>SUM(I5)+4</f>
        <v>80</v>
      </c>
      <c r="K5" s="16"/>
      <c r="L5" s="16"/>
      <c r="M5" s="24"/>
    </row>
    <row r="6" spans="1:13" s="2" customFormat="1" ht="14.1" customHeight="1" x14ac:dyDescent="0.3">
      <c r="A6" s="7"/>
      <c r="B6" s="53" t="s">
        <v>209</v>
      </c>
      <c r="C6" s="54"/>
      <c r="D6" s="26" t="s">
        <v>210</v>
      </c>
      <c r="E6" s="27"/>
      <c r="F6" s="27"/>
      <c r="G6" s="28"/>
      <c r="H6" s="38"/>
      <c r="I6" s="39"/>
      <c r="J6" s="39"/>
      <c r="K6" s="16"/>
      <c r="L6" s="16"/>
      <c r="M6" s="24"/>
    </row>
    <row r="7" spans="1:13" s="2" customFormat="1" ht="14.1" customHeight="1" x14ac:dyDescent="0.3">
      <c r="A7" s="7">
        <v>3</v>
      </c>
      <c r="B7" s="20" t="s">
        <v>20</v>
      </c>
      <c r="C7" s="20"/>
      <c r="D7" s="36" t="s">
        <v>11</v>
      </c>
      <c r="E7" s="36"/>
      <c r="F7" s="36"/>
      <c r="G7" s="36"/>
      <c r="H7" s="37">
        <v>52</v>
      </c>
      <c r="I7" s="17">
        <f>SUM(H7)+4</f>
        <v>56</v>
      </c>
      <c r="J7" s="17">
        <f>SUM(I7)+4</f>
        <v>60</v>
      </c>
      <c r="K7" s="16"/>
      <c r="L7" s="16"/>
      <c r="M7" s="24"/>
    </row>
    <row r="8" spans="1:13" s="2" customFormat="1" ht="14.1" customHeight="1" x14ac:dyDescent="0.3">
      <c r="A8" s="7"/>
      <c r="B8" s="25" t="s">
        <v>23</v>
      </c>
      <c r="C8" s="25"/>
      <c r="D8" s="26" t="s">
        <v>26</v>
      </c>
      <c r="E8" s="27"/>
      <c r="F8" s="27"/>
      <c r="G8" s="28"/>
      <c r="H8" s="38"/>
      <c r="I8" s="39"/>
      <c r="J8" s="39"/>
      <c r="K8" s="16"/>
      <c r="L8" s="16"/>
      <c r="M8" s="24"/>
    </row>
    <row r="9" spans="1:13" s="2" customFormat="1" ht="14.1" customHeight="1" x14ac:dyDescent="0.3">
      <c r="A9" s="7">
        <v>4</v>
      </c>
      <c r="B9" s="20" t="s">
        <v>24</v>
      </c>
      <c r="C9" s="20"/>
      <c r="D9" s="36" t="s">
        <v>9</v>
      </c>
      <c r="E9" s="36"/>
      <c r="F9" s="36"/>
      <c r="G9" s="36"/>
      <c r="H9" s="37">
        <v>40</v>
      </c>
      <c r="I9" s="17">
        <f>SUM(H9)+3.1</f>
        <v>43.1</v>
      </c>
      <c r="J9" s="17">
        <f>SUM(I9)+3.1</f>
        <v>46.2</v>
      </c>
      <c r="K9" s="16"/>
      <c r="L9" s="16"/>
      <c r="M9" s="24"/>
    </row>
    <row r="10" spans="1:13" s="2" customFormat="1" ht="14.1" customHeight="1" x14ac:dyDescent="0.3">
      <c r="A10" s="7"/>
      <c r="B10" s="25" t="s">
        <v>13</v>
      </c>
      <c r="C10" s="25"/>
      <c r="D10" s="26" t="s">
        <v>27</v>
      </c>
      <c r="E10" s="27"/>
      <c r="F10" s="27"/>
      <c r="G10" s="28"/>
      <c r="H10" s="38"/>
      <c r="I10" s="39"/>
      <c r="J10" s="39"/>
      <c r="K10" s="16"/>
      <c r="L10" s="16"/>
      <c r="M10" s="24"/>
    </row>
    <row r="11" spans="1:13" s="2" customFormat="1" ht="14.1" customHeight="1" x14ac:dyDescent="0.3">
      <c r="A11" s="7">
        <v>5</v>
      </c>
      <c r="B11" s="20" t="s">
        <v>10</v>
      </c>
      <c r="C11" s="20"/>
      <c r="D11" s="36" t="s">
        <v>0</v>
      </c>
      <c r="E11" s="36"/>
      <c r="F11" s="36"/>
      <c r="G11" s="36"/>
      <c r="H11" s="14"/>
      <c r="I11" s="16"/>
      <c r="J11" s="16"/>
      <c r="K11" s="16"/>
      <c r="L11" s="16"/>
      <c r="M11" s="24"/>
    </row>
    <row r="12" spans="1:13" s="2" customFormat="1" ht="14.1" customHeight="1" x14ac:dyDescent="0.3">
      <c r="A12" s="7"/>
      <c r="B12" s="25" t="s">
        <v>14</v>
      </c>
      <c r="C12" s="25"/>
      <c r="D12" s="26" t="s">
        <v>28</v>
      </c>
      <c r="E12" s="27"/>
      <c r="F12" s="27"/>
      <c r="G12" s="28"/>
      <c r="H12" s="14"/>
      <c r="I12" s="16"/>
      <c r="J12" s="16"/>
      <c r="K12" s="16"/>
      <c r="L12" s="16"/>
      <c r="M12" s="24"/>
    </row>
    <row r="13" spans="1:13" s="2" customFormat="1" ht="14.1" customHeight="1" x14ac:dyDescent="0.3">
      <c r="A13" s="7">
        <v>6</v>
      </c>
      <c r="B13" s="20" t="s">
        <v>1</v>
      </c>
      <c r="C13" s="20"/>
      <c r="D13" s="36" t="s">
        <v>149</v>
      </c>
      <c r="E13" s="36"/>
      <c r="F13" s="36"/>
      <c r="G13" s="36"/>
      <c r="H13" s="14">
        <v>19.399999999999999</v>
      </c>
      <c r="I13" s="16">
        <f>SUM(H13)+0.6</f>
        <v>20</v>
      </c>
      <c r="J13" s="16">
        <f>SUM(I13)+0.6</f>
        <v>20.6</v>
      </c>
      <c r="K13" s="16"/>
      <c r="L13" s="16"/>
      <c r="M13" s="24"/>
    </row>
    <row r="14" spans="1:13" s="2" customFormat="1" ht="14.1" customHeight="1" x14ac:dyDescent="0.3">
      <c r="A14" s="7"/>
      <c r="B14" s="25" t="s">
        <v>15</v>
      </c>
      <c r="C14" s="25"/>
      <c r="D14" s="26" t="s">
        <v>240</v>
      </c>
      <c r="E14" s="27"/>
      <c r="F14" s="27"/>
      <c r="G14" s="28"/>
      <c r="H14" s="14"/>
      <c r="I14" s="16"/>
      <c r="J14" s="16"/>
      <c r="K14" s="16"/>
      <c r="L14" s="16"/>
      <c r="M14" s="24"/>
    </row>
    <row r="15" spans="1:13" s="2" customFormat="1" ht="14.1" customHeight="1" x14ac:dyDescent="0.3">
      <c r="A15" s="7">
        <v>7</v>
      </c>
      <c r="B15" s="20" t="s">
        <v>3</v>
      </c>
      <c r="C15" s="20"/>
      <c r="D15" s="36" t="s">
        <v>4</v>
      </c>
      <c r="E15" s="36"/>
      <c r="F15" s="36"/>
      <c r="G15" s="36"/>
      <c r="H15" s="14">
        <v>8.6</v>
      </c>
      <c r="I15" s="16">
        <f>SUM(H15)+0.3</f>
        <v>8.9</v>
      </c>
      <c r="J15" s="16">
        <f>SUM(I15)+0.3</f>
        <v>9.2000000000000011</v>
      </c>
      <c r="K15" s="16"/>
      <c r="L15" s="16"/>
      <c r="M15" s="24"/>
    </row>
    <row r="16" spans="1:13" s="2" customFormat="1" ht="14.1" customHeight="1" x14ac:dyDescent="0.3">
      <c r="A16" s="7"/>
      <c r="B16" s="25" t="s">
        <v>16</v>
      </c>
      <c r="C16" s="25"/>
      <c r="D16" s="26" t="s">
        <v>239</v>
      </c>
      <c r="E16" s="27"/>
      <c r="F16" s="27"/>
      <c r="G16" s="28"/>
      <c r="H16" s="14"/>
      <c r="I16" s="16"/>
      <c r="J16" s="16"/>
      <c r="K16" s="16"/>
      <c r="L16" s="16"/>
      <c r="M16" s="24"/>
    </row>
    <row r="17" spans="1:13" s="2" customFormat="1" ht="14.1" customHeight="1" x14ac:dyDescent="0.3">
      <c r="A17" s="7">
        <v>8</v>
      </c>
      <c r="B17" s="9" t="s">
        <v>56</v>
      </c>
      <c r="C17" s="10"/>
      <c r="D17" s="21" t="s">
        <v>58</v>
      </c>
      <c r="E17" s="22"/>
      <c r="F17" s="22"/>
      <c r="G17" s="23"/>
      <c r="H17" s="14">
        <v>53</v>
      </c>
      <c r="I17" s="16">
        <f>SUM(H17)+1.6</f>
        <v>54.6</v>
      </c>
      <c r="J17" s="16">
        <f>SUM(I17)+1.6</f>
        <v>56.2</v>
      </c>
      <c r="K17" s="16"/>
      <c r="L17" s="16"/>
      <c r="M17" s="24"/>
    </row>
    <row r="18" spans="1:13" s="2" customFormat="1" ht="14.1" customHeight="1" x14ac:dyDescent="0.3">
      <c r="A18" s="7"/>
      <c r="B18" s="25" t="s">
        <v>57</v>
      </c>
      <c r="C18" s="25"/>
      <c r="D18" s="26" t="s">
        <v>238</v>
      </c>
      <c r="E18" s="27"/>
      <c r="F18" s="27"/>
      <c r="G18" s="28"/>
      <c r="H18" s="14"/>
      <c r="I18" s="16"/>
      <c r="J18" s="16"/>
      <c r="K18" s="16"/>
      <c r="L18" s="16"/>
      <c r="M18" s="24"/>
    </row>
    <row r="19" spans="1:13" s="2" customFormat="1" ht="14.1" customHeight="1" x14ac:dyDescent="0.3">
      <c r="A19" s="7">
        <v>9</v>
      </c>
      <c r="B19" s="20" t="s">
        <v>5</v>
      </c>
      <c r="C19" s="20"/>
      <c r="D19" s="36" t="s">
        <v>6</v>
      </c>
      <c r="E19" s="36"/>
      <c r="F19" s="36"/>
      <c r="G19" s="36"/>
      <c r="H19" s="14"/>
      <c r="I19" s="16"/>
      <c r="J19" s="16"/>
      <c r="K19" s="16"/>
      <c r="L19" s="16"/>
      <c r="M19" s="24"/>
    </row>
    <row r="20" spans="1:13" s="2" customFormat="1" ht="14.1" customHeight="1" x14ac:dyDescent="0.3">
      <c r="A20" s="7"/>
      <c r="B20" s="25" t="s">
        <v>17</v>
      </c>
      <c r="C20" s="25"/>
      <c r="D20" s="26" t="s">
        <v>29</v>
      </c>
      <c r="E20" s="27"/>
      <c r="F20" s="27"/>
      <c r="G20" s="28"/>
      <c r="H20" s="14"/>
      <c r="I20" s="16"/>
      <c r="J20" s="16"/>
      <c r="K20" s="16"/>
      <c r="L20" s="16"/>
      <c r="M20" s="24"/>
    </row>
    <row r="21" spans="1:13" s="2" customFormat="1" ht="14.1" customHeight="1" x14ac:dyDescent="0.3">
      <c r="A21" s="7">
        <v>10</v>
      </c>
      <c r="B21" s="20" t="s">
        <v>7</v>
      </c>
      <c r="C21" s="20"/>
      <c r="D21" s="21" t="s">
        <v>8</v>
      </c>
      <c r="E21" s="22"/>
      <c r="F21" s="22"/>
      <c r="G21" s="23"/>
      <c r="H21" s="14">
        <v>40.299999999999997</v>
      </c>
      <c r="I21" s="16">
        <f>SUM(H21)+2</f>
        <v>42.3</v>
      </c>
      <c r="J21" s="16">
        <f>SUM(I21)+2</f>
        <v>44.3</v>
      </c>
      <c r="K21" s="16"/>
      <c r="L21" s="16"/>
      <c r="M21" s="24"/>
    </row>
    <row r="22" spans="1:13" s="2" customFormat="1" ht="14.1" customHeight="1" x14ac:dyDescent="0.3">
      <c r="A22" s="7"/>
      <c r="B22" s="25" t="s">
        <v>18</v>
      </c>
      <c r="C22" s="25"/>
      <c r="D22" s="26" t="s">
        <v>36</v>
      </c>
      <c r="E22" s="27"/>
      <c r="F22" s="27"/>
      <c r="G22" s="28"/>
      <c r="H22" s="14"/>
      <c r="I22" s="16"/>
      <c r="J22" s="16"/>
      <c r="K22" s="16"/>
      <c r="L22" s="16"/>
      <c r="M22" s="24"/>
    </row>
    <row r="23" spans="1:13" s="2" customFormat="1" ht="14.1" customHeight="1" x14ac:dyDescent="0.3">
      <c r="A23" s="7">
        <v>11</v>
      </c>
      <c r="B23" s="9" t="s">
        <v>59</v>
      </c>
      <c r="C23" s="10"/>
      <c r="D23" s="36" t="s">
        <v>37</v>
      </c>
      <c r="E23" s="36"/>
      <c r="F23" s="36"/>
      <c r="G23" s="36"/>
      <c r="H23" s="14">
        <v>19</v>
      </c>
      <c r="I23" s="16">
        <f>SUM(H23)+0.8</f>
        <v>19.8</v>
      </c>
      <c r="J23" s="16">
        <f>SUM(I23)+0.8</f>
        <v>20.6</v>
      </c>
      <c r="K23" s="16"/>
      <c r="L23" s="16"/>
      <c r="M23" s="24"/>
    </row>
    <row r="24" spans="1:13" s="2" customFormat="1" ht="14.1" customHeight="1" x14ac:dyDescent="0.3">
      <c r="A24" s="7"/>
      <c r="B24" s="25" t="s">
        <v>19</v>
      </c>
      <c r="C24" s="25"/>
      <c r="D24" s="26" t="s">
        <v>38</v>
      </c>
      <c r="E24" s="27"/>
      <c r="F24" s="27"/>
      <c r="G24" s="28"/>
      <c r="H24" s="14"/>
      <c r="I24" s="16"/>
      <c r="J24" s="16"/>
      <c r="K24" s="16"/>
      <c r="L24" s="16"/>
      <c r="M24" s="24"/>
    </row>
    <row r="25" spans="1:13" s="2" customFormat="1" ht="14.1" customHeight="1" x14ac:dyDescent="0.3">
      <c r="A25" s="7">
        <v>12</v>
      </c>
      <c r="B25" s="9" t="s">
        <v>39</v>
      </c>
      <c r="C25" s="10"/>
      <c r="D25" s="11"/>
      <c r="E25" s="12"/>
      <c r="F25" s="12"/>
      <c r="G25" s="13"/>
      <c r="H25" s="14">
        <v>7</v>
      </c>
      <c r="I25" s="16">
        <f>SUM(H25)+0.5</f>
        <v>7.5</v>
      </c>
      <c r="J25" s="16">
        <f>SUM(I25)+0.5</f>
        <v>8</v>
      </c>
      <c r="K25" s="16"/>
      <c r="L25" s="16"/>
      <c r="M25" s="24"/>
    </row>
    <row r="26" spans="1:13" s="2" customFormat="1" ht="14.1" customHeight="1" x14ac:dyDescent="0.3">
      <c r="A26" s="7"/>
      <c r="B26" s="53" t="s">
        <v>40</v>
      </c>
      <c r="C26" s="54"/>
      <c r="D26" s="26" t="s">
        <v>213</v>
      </c>
      <c r="E26" s="27"/>
      <c r="F26" s="27"/>
      <c r="G26" s="28"/>
      <c r="H26" s="14"/>
      <c r="I26" s="16"/>
      <c r="J26" s="16"/>
      <c r="K26" s="16"/>
      <c r="L26" s="16"/>
      <c r="M26" s="24"/>
    </row>
    <row r="27" spans="1:13" s="2" customFormat="1" ht="14.1" customHeight="1" x14ac:dyDescent="0.3">
      <c r="A27" s="7">
        <v>13</v>
      </c>
      <c r="B27" s="20"/>
      <c r="C27" s="20"/>
      <c r="D27" s="21"/>
      <c r="E27" s="22"/>
      <c r="F27" s="22"/>
      <c r="G27" s="23"/>
      <c r="H27" s="14"/>
      <c r="I27" s="16"/>
      <c r="J27" s="16"/>
      <c r="K27" s="17"/>
      <c r="L27" s="17"/>
      <c r="M27" s="29"/>
    </row>
    <row r="28" spans="1:13" s="2" customFormat="1" ht="14.1" customHeight="1" x14ac:dyDescent="0.3">
      <c r="A28" s="7"/>
      <c r="B28" s="25"/>
      <c r="C28" s="25"/>
      <c r="D28" s="26"/>
      <c r="E28" s="27"/>
      <c r="F28" s="27"/>
      <c r="G28" s="28"/>
      <c r="H28" s="14"/>
      <c r="I28" s="16"/>
      <c r="J28" s="16"/>
      <c r="K28" s="39"/>
      <c r="L28" s="39"/>
      <c r="M28" s="47"/>
    </row>
    <row r="29" spans="1:13" s="2" customFormat="1" ht="14.1" customHeight="1" x14ac:dyDescent="0.3">
      <c r="A29" s="7">
        <v>14</v>
      </c>
      <c r="B29" s="9"/>
      <c r="C29" s="10"/>
      <c r="D29" s="11"/>
      <c r="E29" s="12"/>
      <c r="F29" s="12"/>
      <c r="G29" s="13"/>
      <c r="H29" s="14"/>
      <c r="I29" s="16"/>
      <c r="J29" s="16"/>
      <c r="K29" s="17"/>
      <c r="L29" s="17"/>
      <c r="M29" s="29"/>
    </row>
    <row r="30" spans="1:13" s="2" customFormat="1" ht="14.1" customHeight="1" x14ac:dyDescent="0.3">
      <c r="A30" s="7"/>
      <c r="B30" s="53"/>
      <c r="C30" s="54"/>
      <c r="D30" s="26"/>
      <c r="E30" s="27"/>
      <c r="F30" s="27"/>
      <c r="G30" s="28"/>
      <c r="H30" s="14"/>
      <c r="I30" s="16"/>
      <c r="J30" s="16"/>
      <c r="K30" s="39"/>
      <c r="L30" s="39"/>
      <c r="M30" s="47"/>
    </row>
    <row r="31" spans="1:13" ht="14.1" customHeight="1" x14ac:dyDescent="0.3">
      <c r="A31" s="60">
        <v>15</v>
      </c>
      <c r="B31" s="61"/>
      <c r="C31" s="62"/>
      <c r="D31" s="63"/>
      <c r="E31" s="64"/>
      <c r="F31" s="64"/>
      <c r="G31" s="65"/>
      <c r="H31" s="38"/>
      <c r="I31" s="66"/>
      <c r="J31" s="39"/>
      <c r="K31" s="68"/>
      <c r="L31" s="68"/>
      <c r="M31" s="69"/>
    </row>
    <row r="32" spans="1:13" ht="14.1" customHeight="1" thickBot="1" x14ac:dyDescent="0.35">
      <c r="A32" s="8"/>
      <c r="B32" s="31"/>
      <c r="C32" s="32"/>
      <c r="D32" s="33"/>
      <c r="E32" s="34"/>
      <c r="F32" s="34"/>
      <c r="G32" s="35"/>
      <c r="H32" s="15"/>
      <c r="I32" s="67"/>
      <c r="J32" s="19"/>
      <c r="K32" s="18"/>
      <c r="L32" s="18"/>
      <c r="M32" s="30"/>
    </row>
    <row r="33" spans="1:13" ht="14.1" customHeight="1" x14ac:dyDescent="0.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</row>
    <row r="34" spans="1:13" ht="14.1" customHeight="1" x14ac:dyDescent="0.3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</row>
    <row r="35" spans="1:13" s="2" customFormat="1" ht="14.1" customHeight="1" x14ac:dyDescent="0.3"/>
    <row r="36" spans="1:13" s="2" customFormat="1" ht="14.1" customHeight="1" x14ac:dyDescent="0.3"/>
    <row r="37" spans="1:13" s="2" customFormat="1" ht="14.1" customHeight="1" x14ac:dyDescent="0.3"/>
    <row r="38" spans="1:13" s="2" customFormat="1" ht="14.1" customHeight="1" x14ac:dyDescent="0.3"/>
    <row r="39" spans="1:13" s="2" customFormat="1" ht="14.1" customHeight="1" x14ac:dyDescent="0.3"/>
    <row r="40" spans="1:13" s="2" customFormat="1" ht="14.1" customHeight="1" x14ac:dyDescent="0.3"/>
    <row r="41" spans="1:13" s="2" customFormat="1" ht="14.1" customHeight="1" x14ac:dyDescent="0.3"/>
    <row r="42" spans="1:13" s="2" customFormat="1" ht="14.1" customHeight="1" x14ac:dyDescent="0.3"/>
    <row r="43" spans="1:13" s="2" customFormat="1" ht="14.1" customHeight="1" x14ac:dyDescent="0.3">
      <c r="A43"/>
      <c r="B43"/>
      <c r="C43"/>
      <c r="D43"/>
      <c r="E43"/>
      <c r="F43"/>
      <c r="G43"/>
      <c r="H43"/>
      <c r="I43"/>
      <c r="J43"/>
      <c r="K43"/>
      <c r="L43"/>
      <c r="M43"/>
    </row>
    <row r="44" spans="1:13" s="2" customFormat="1" ht="14.1" customHeight="1" x14ac:dyDescent="0.3">
      <c r="A44"/>
      <c r="B44"/>
      <c r="C44"/>
      <c r="D44"/>
      <c r="E44"/>
      <c r="F44"/>
      <c r="G44"/>
      <c r="H44"/>
      <c r="I44"/>
      <c r="J44"/>
      <c r="K44"/>
      <c r="L44"/>
      <c r="M44"/>
    </row>
    <row r="45" spans="1:13" s="2" customFormat="1" ht="14.1" customHeight="1" x14ac:dyDescent="0.3">
      <c r="A45"/>
      <c r="B45"/>
      <c r="C45"/>
      <c r="D45"/>
      <c r="E45"/>
      <c r="F45"/>
      <c r="G45"/>
      <c r="H45"/>
      <c r="I45"/>
      <c r="J45"/>
      <c r="K45"/>
      <c r="L45"/>
      <c r="M45"/>
    </row>
    <row r="46" spans="1:13" s="2" customFormat="1" ht="14.1" customHeight="1" x14ac:dyDescent="0.3">
      <c r="A46"/>
      <c r="B46"/>
      <c r="C46"/>
      <c r="D46"/>
      <c r="E46"/>
      <c r="F46"/>
      <c r="G46"/>
      <c r="H46"/>
      <c r="I46"/>
      <c r="J46"/>
      <c r="K46"/>
      <c r="L46"/>
      <c r="M46"/>
    </row>
    <row r="47" spans="1:13" s="2" customFormat="1" ht="14.1" customHeight="1" x14ac:dyDescent="0.3">
      <c r="A47"/>
      <c r="B47"/>
      <c r="C47"/>
      <c r="D47"/>
      <c r="E47"/>
      <c r="F47"/>
      <c r="G47"/>
      <c r="H47"/>
      <c r="I47"/>
      <c r="J47"/>
      <c r="K47"/>
      <c r="L47"/>
      <c r="M47"/>
    </row>
    <row r="48" spans="1:13" s="2" customFormat="1" ht="14.1" customHeight="1" x14ac:dyDescent="0.3">
      <c r="A48"/>
      <c r="B48"/>
      <c r="C48"/>
      <c r="D48"/>
      <c r="E48"/>
      <c r="F48"/>
      <c r="G48"/>
      <c r="H48"/>
      <c r="I48"/>
      <c r="J48"/>
      <c r="K48"/>
      <c r="L48"/>
      <c r="M48"/>
    </row>
    <row r="49" spans="2:7" ht="14.1" customHeight="1" x14ac:dyDescent="0.3"/>
    <row r="50" spans="2:7" ht="14.1" customHeight="1" x14ac:dyDescent="0.3"/>
    <row r="51" spans="2:7" ht="14.1" customHeight="1" x14ac:dyDescent="0.3">
      <c r="B51" s="1"/>
      <c r="C51" s="1"/>
      <c r="D51" s="1"/>
      <c r="E51" s="1"/>
      <c r="F51" s="1"/>
      <c r="G51" s="1"/>
    </row>
    <row r="52" spans="2:7" ht="14.1" customHeight="1" x14ac:dyDescent="0.3">
      <c r="B52" s="1"/>
      <c r="C52" s="1"/>
      <c r="D52" s="1"/>
      <c r="E52" s="1"/>
      <c r="F52" s="1"/>
      <c r="G52" s="1"/>
    </row>
    <row r="53" spans="2:7" ht="14.1" customHeight="1" x14ac:dyDescent="0.3">
      <c r="B53" s="1"/>
      <c r="C53" s="1"/>
      <c r="D53" s="1"/>
      <c r="E53" s="1"/>
      <c r="F53" s="1"/>
      <c r="G53" s="1"/>
    </row>
    <row r="54" spans="2:7" ht="14.1" customHeight="1" x14ac:dyDescent="0.3">
      <c r="B54" s="1"/>
      <c r="C54" s="1"/>
      <c r="D54" s="1"/>
      <c r="E54" s="1"/>
      <c r="F54" s="1"/>
      <c r="G54" s="1"/>
    </row>
    <row r="55" spans="2:7" ht="14.1" customHeight="1" x14ac:dyDescent="0.3"/>
    <row r="56" spans="2:7" ht="14.1" customHeight="1" x14ac:dyDescent="0.3"/>
    <row r="57" spans="2:7" ht="14.1" customHeight="1" x14ac:dyDescent="0.3"/>
    <row r="58" spans="2:7" ht="14.1" customHeight="1" x14ac:dyDescent="0.3"/>
    <row r="59" spans="2:7" ht="14.1" customHeight="1" x14ac:dyDescent="0.3"/>
  </sheetData>
  <mergeCells count="168">
    <mergeCell ref="J31:J32"/>
    <mergeCell ref="K31:K32"/>
    <mergeCell ref="L31:L32"/>
    <mergeCell ref="M31:M32"/>
    <mergeCell ref="B32:C32"/>
    <mergeCell ref="D32:G32"/>
    <mergeCell ref="K29:K30"/>
    <mergeCell ref="L29:L30"/>
    <mergeCell ref="M29:M30"/>
    <mergeCell ref="B30:C30"/>
    <mergeCell ref="D30:G30"/>
    <mergeCell ref="J29:J30"/>
    <mergeCell ref="A31:A32"/>
    <mergeCell ref="B31:C31"/>
    <mergeCell ref="D31:G31"/>
    <mergeCell ref="H31:H32"/>
    <mergeCell ref="I31:I32"/>
    <mergeCell ref="A29:A30"/>
    <mergeCell ref="B29:C29"/>
    <mergeCell ref="D29:G29"/>
    <mergeCell ref="H29:H30"/>
    <mergeCell ref="I29:I30"/>
    <mergeCell ref="J27:J28"/>
    <mergeCell ref="K27:K28"/>
    <mergeCell ref="L27:L28"/>
    <mergeCell ref="M27:M28"/>
    <mergeCell ref="B28:C28"/>
    <mergeCell ref="D28:G28"/>
    <mergeCell ref="K25:K26"/>
    <mergeCell ref="L25:L26"/>
    <mergeCell ref="M25:M26"/>
    <mergeCell ref="B26:C26"/>
    <mergeCell ref="D26:G26"/>
    <mergeCell ref="J25:J26"/>
    <mergeCell ref="A27:A28"/>
    <mergeCell ref="B27:C27"/>
    <mergeCell ref="D27:G27"/>
    <mergeCell ref="H27:H28"/>
    <mergeCell ref="I27:I28"/>
    <mergeCell ref="A25:A26"/>
    <mergeCell ref="B25:C25"/>
    <mergeCell ref="D25:G25"/>
    <mergeCell ref="H25:H26"/>
    <mergeCell ref="I25:I26"/>
    <mergeCell ref="J23:J24"/>
    <mergeCell ref="K23:K24"/>
    <mergeCell ref="L23:L24"/>
    <mergeCell ref="M23:M24"/>
    <mergeCell ref="B24:C24"/>
    <mergeCell ref="D24:G24"/>
    <mergeCell ref="K21:K22"/>
    <mergeCell ref="L21:L22"/>
    <mergeCell ref="M21:M22"/>
    <mergeCell ref="B22:C22"/>
    <mergeCell ref="D22:G22"/>
    <mergeCell ref="J21:J22"/>
    <mergeCell ref="A23:A24"/>
    <mergeCell ref="B23:C23"/>
    <mergeCell ref="D23:G23"/>
    <mergeCell ref="H23:H24"/>
    <mergeCell ref="I23:I24"/>
    <mergeCell ref="A21:A22"/>
    <mergeCell ref="B21:C21"/>
    <mergeCell ref="D21:G21"/>
    <mergeCell ref="H21:H22"/>
    <mergeCell ref="I21:I22"/>
    <mergeCell ref="J19:J20"/>
    <mergeCell ref="K19:K20"/>
    <mergeCell ref="L19:L20"/>
    <mergeCell ref="M19:M20"/>
    <mergeCell ref="B20:C20"/>
    <mergeCell ref="D20:G20"/>
    <mergeCell ref="K17:K18"/>
    <mergeCell ref="L17:L18"/>
    <mergeCell ref="M17:M18"/>
    <mergeCell ref="B18:C18"/>
    <mergeCell ref="D18:G18"/>
    <mergeCell ref="J17:J18"/>
    <mergeCell ref="A19:A20"/>
    <mergeCell ref="B19:C19"/>
    <mergeCell ref="D19:G19"/>
    <mergeCell ref="H19:H20"/>
    <mergeCell ref="I19:I20"/>
    <mergeCell ref="A17:A18"/>
    <mergeCell ref="B17:C17"/>
    <mergeCell ref="D17:G17"/>
    <mergeCell ref="H17:H18"/>
    <mergeCell ref="I17:I18"/>
    <mergeCell ref="J15:J16"/>
    <mergeCell ref="K15:K16"/>
    <mergeCell ref="L15:L16"/>
    <mergeCell ref="M15:M16"/>
    <mergeCell ref="B16:C16"/>
    <mergeCell ref="D16:G16"/>
    <mergeCell ref="K13:K14"/>
    <mergeCell ref="L13:L14"/>
    <mergeCell ref="M13:M14"/>
    <mergeCell ref="B14:C14"/>
    <mergeCell ref="D14:G14"/>
    <mergeCell ref="J13:J14"/>
    <mergeCell ref="A15:A16"/>
    <mergeCell ref="B15:C15"/>
    <mergeCell ref="D15:G15"/>
    <mergeCell ref="H15:H16"/>
    <mergeCell ref="I15:I16"/>
    <mergeCell ref="A13:A14"/>
    <mergeCell ref="B13:C13"/>
    <mergeCell ref="D13:G13"/>
    <mergeCell ref="H13:H14"/>
    <mergeCell ref="I13:I14"/>
    <mergeCell ref="K11:K12"/>
    <mergeCell ref="L11:L12"/>
    <mergeCell ref="M11:M12"/>
    <mergeCell ref="B12:C12"/>
    <mergeCell ref="D12:G12"/>
    <mergeCell ref="K9:K10"/>
    <mergeCell ref="L9:L10"/>
    <mergeCell ref="M9:M10"/>
    <mergeCell ref="B10:C10"/>
    <mergeCell ref="D10:G10"/>
    <mergeCell ref="J9:J10"/>
    <mergeCell ref="A5:A6"/>
    <mergeCell ref="B5:C5"/>
    <mergeCell ref="D5:G5"/>
    <mergeCell ref="H5:H6"/>
    <mergeCell ref="I5:I6"/>
    <mergeCell ref="J5:J6"/>
    <mergeCell ref="B6:C6"/>
    <mergeCell ref="D6:G6"/>
    <mergeCell ref="A11:A12"/>
    <mergeCell ref="B11:C11"/>
    <mergeCell ref="D11:G11"/>
    <mergeCell ref="H11:H12"/>
    <mergeCell ref="I11:I12"/>
    <mergeCell ref="A9:A10"/>
    <mergeCell ref="B9:C9"/>
    <mergeCell ref="D9:G9"/>
    <mergeCell ref="H9:H10"/>
    <mergeCell ref="I9:I10"/>
    <mergeCell ref="A7:A8"/>
    <mergeCell ref="B7:C7"/>
    <mergeCell ref="D7:G7"/>
    <mergeCell ref="H7:H8"/>
    <mergeCell ref="I7:I8"/>
    <mergeCell ref="J11:J12"/>
    <mergeCell ref="J7:J8"/>
    <mergeCell ref="K7:K8"/>
    <mergeCell ref="L7:L8"/>
    <mergeCell ref="M7:M8"/>
    <mergeCell ref="B8:C8"/>
    <mergeCell ref="D8:G8"/>
    <mergeCell ref="K5:K6"/>
    <mergeCell ref="L5:L6"/>
    <mergeCell ref="M5:M6"/>
    <mergeCell ref="A1:M1"/>
    <mergeCell ref="B2:C2"/>
    <mergeCell ref="D2:G2"/>
    <mergeCell ref="A3:A4"/>
    <mergeCell ref="B3:C3"/>
    <mergeCell ref="D3:G3"/>
    <mergeCell ref="H3:H4"/>
    <mergeCell ref="I3:I4"/>
    <mergeCell ref="J3:J4"/>
    <mergeCell ref="K3:K4"/>
    <mergeCell ref="L3:L4"/>
    <mergeCell ref="M3:M4"/>
    <mergeCell ref="B4:C4"/>
    <mergeCell ref="D4:G4"/>
  </mergeCells>
  <phoneticPr fontId="21" type="noConversion"/>
  <pageMargins left="0.46875" right="0.46875" top="0.75" bottom="0.75" header="0.3" footer="0.3"/>
  <pageSetup paperSize="9" scale="9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4CC78-91B3-4F5B-AD46-3F15A5A41E1E}">
  <sheetPr>
    <tabColor theme="9"/>
    <pageSetUpPr fitToPage="1"/>
  </sheetPr>
  <dimension ref="A1:M62"/>
  <sheetViews>
    <sheetView zoomScale="110" zoomScaleNormal="110" workbookViewId="0">
      <selection activeCell="P14" sqref="P14"/>
    </sheetView>
  </sheetViews>
  <sheetFormatPr defaultColWidth="8.75" defaultRowHeight="16.5" x14ac:dyDescent="0.3"/>
  <cols>
    <col min="1" max="1" width="3.25" bestFit="1" customWidth="1"/>
    <col min="2" max="3" width="8.75" customWidth="1"/>
    <col min="4" max="7" width="8.125" customWidth="1"/>
    <col min="8" max="13" width="5.5" customWidth="1"/>
  </cols>
  <sheetData>
    <row r="1" spans="1:13" ht="16.5" customHeight="1" thickBot="1" x14ac:dyDescent="0.35">
      <c r="A1" s="40" t="s">
        <v>276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2"/>
    </row>
    <row r="2" spans="1:13" ht="16.5" customHeight="1" thickBot="1" x14ac:dyDescent="0.35">
      <c r="A2" s="3" t="s">
        <v>30</v>
      </c>
      <c r="B2" s="43" t="s">
        <v>31</v>
      </c>
      <c r="C2" s="43"/>
      <c r="D2" s="43" t="s">
        <v>32</v>
      </c>
      <c r="E2" s="43"/>
      <c r="F2" s="43"/>
      <c r="G2" s="43"/>
      <c r="H2" s="4" t="s">
        <v>33</v>
      </c>
      <c r="I2" s="5" t="s">
        <v>34</v>
      </c>
      <c r="J2" s="5" t="s">
        <v>35</v>
      </c>
      <c r="K2" s="5"/>
      <c r="L2" s="5"/>
      <c r="M2" s="5"/>
    </row>
    <row r="3" spans="1:13" s="2" customFormat="1" ht="14.1" customHeight="1" x14ac:dyDescent="0.3">
      <c r="A3" s="96">
        <v>1</v>
      </c>
      <c r="B3" s="98" t="s">
        <v>123</v>
      </c>
      <c r="C3" s="99"/>
      <c r="D3" s="49" t="s">
        <v>75</v>
      </c>
      <c r="E3" s="100"/>
      <c r="F3" s="100"/>
      <c r="G3" s="101"/>
      <c r="H3" s="102">
        <v>64</v>
      </c>
      <c r="I3" s="52">
        <f>SUM(H3)+2.5</f>
        <v>66.5</v>
      </c>
      <c r="J3" s="52">
        <f>SUM(I3)+2.5</f>
        <v>69</v>
      </c>
      <c r="K3" s="52"/>
      <c r="L3" s="52"/>
      <c r="M3" s="46"/>
    </row>
    <row r="4" spans="1:13" s="2" customFormat="1" ht="14.1" customHeight="1" x14ac:dyDescent="0.3">
      <c r="A4" s="97"/>
      <c r="B4" s="103" t="s">
        <v>122</v>
      </c>
      <c r="C4" s="104"/>
      <c r="D4" s="105" t="s">
        <v>74</v>
      </c>
      <c r="E4" s="106"/>
      <c r="F4" s="106"/>
      <c r="G4" s="107"/>
      <c r="H4" s="38"/>
      <c r="I4" s="39"/>
      <c r="J4" s="39"/>
      <c r="K4" s="39"/>
      <c r="L4" s="39"/>
      <c r="M4" s="47"/>
    </row>
    <row r="5" spans="1:13" s="2" customFormat="1" ht="14.1" customHeight="1" x14ac:dyDescent="0.3">
      <c r="A5" s="108">
        <v>2</v>
      </c>
      <c r="B5" s="61" t="s">
        <v>121</v>
      </c>
      <c r="C5" s="62"/>
      <c r="D5" s="57"/>
      <c r="E5" s="58"/>
      <c r="F5" s="58"/>
      <c r="G5" s="59"/>
      <c r="H5" s="109">
        <v>30</v>
      </c>
      <c r="I5" s="68">
        <f>SUM(H5)+2.25</f>
        <v>32.25</v>
      </c>
      <c r="J5" s="68">
        <f>SUM(I5)+2.25</f>
        <v>34.5</v>
      </c>
      <c r="K5" s="68"/>
      <c r="L5" s="68"/>
      <c r="M5" s="69"/>
    </row>
    <row r="6" spans="1:13" s="2" customFormat="1" ht="14.1" customHeight="1" x14ac:dyDescent="0.3">
      <c r="A6" s="97"/>
      <c r="B6" s="103" t="s">
        <v>120</v>
      </c>
      <c r="C6" s="104"/>
      <c r="D6" s="105"/>
      <c r="E6" s="106"/>
      <c r="F6" s="106"/>
      <c r="G6" s="107"/>
      <c r="H6" s="38"/>
      <c r="I6" s="39"/>
      <c r="J6" s="39"/>
      <c r="K6" s="39"/>
      <c r="L6" s="39"/>
      <c r="M6" s="47"/>
    </row>
    <row r="7" spans="1:13" s="2" customFormat="1" ht="14.1" customHeight="1" x14ac:dyDescent="0.3">
      <c r="A7" s="108">
        <v>3</v>
      </c>
      <c r="B7" s="61" t="s">
        <v>73</v>
      </c>
      <c r="C7" s="62"/>
      <c r="D7" s="57"/>
      <c r="E7" s="58"/>
      <c r="F7" s="58"/>
      <c r="G7" s="59"/>
      <c r="H7" s="109">
        <v>34</v>
      </c>
      <c r="I7" s="68">
        <f>SUM(H7)+0.25</f>
        <v>34.25</v>
      </c>
      <c r="J7" s="68">
        <f>SUM(I7)+0.25</f>
        <v>34.5</v>
      </c>
      <c r="K7" s="68"/>
      <c r="L7" s="68"/>
      <c r="M7" s="69"/>
    </row>
    <row r="8" spans="1:13" s="2" customFormat="1" ht="14.1" customHeight="1" x14ac:dyDescent="0.3">
      <c r="A8" s="97"/>
      <c r="B8" s="103" t="s">
        <v>119</v>
      </c>
      <c r="C8" s="104"/>
      <c r="D8" s="105"/>
      <c r="E8" s="106"/>
      <c r="F8" s="106"/>
      <c r="G8" s="107"/>
      <c r="H8" s="38"/>
      <c r="I8" s="39"/>
      <c r="J8" s="39"/>
      <c r="K8" s="39"/>
      <c r="L8" s="39"/>
      <c r="M8" s="47"/>
    </row>
    <row r="9" spans="1:13" s="2" customFormat="1" ht="14.1" customHeight="1" x14ac:dyDescent="0.3">
      <c r="A9" s="108">
        <v>4</v>
      </c>
      <c r="B9" s="9" t="s">
        <v>118</v>
      </c>
      <c r="C9" s="10"/>
      <c r="D9" s="110"/>
      <c r="E9" s="111"/>
      <c r="F9" s="111"/>
      <c r="G9" s="112"/>
      <c r="H9" s="109">
        <v>52</v>
      </c>
      <c r="I9" s="68">
        <f>SUM(H9)+1.3</f>
        <v>53.3</v>
      </c>
      <c r="J9" s="68">
        <f>SUM(I9)+1.3</f>
        <v>54.599999999999994</v>
      </c>
      <c r="K9" s="17"/>
      <c r="L9" s="17"/>
      <c r="M9" s="69"/>
    </row>
    <row r="10" spans="1:13" s="2" customFormat="1" ht="14.1" customHeight="1" x14ac:dyDescent="0.3">
      <c r="A10" s="97"/>
      <c r="B10" s="103" t="s">
        <v>117</v>
      </c>
      <c r="C10" s="104"/>
      <c r="D10" s="113"/>
      <c r="E10" s="114"/>
      <c r="F10" s="114"/>
      <c r="G10" s="115"/>
      <c r="H10" s="38"/>
      <c r="I10" s="39"/>
      <c r="J10" s="39"/>
      <c r="K10" s="39"/>
      <c r="L10" s="39"/>
      <c r="M10" s="47"/>
    </row>
    <row r="11" spans="1:13" s="2" customFormat="1" ht="14.1" customHeight="1" x14ac:dyDescent="0.3">
      <c r="A11" s="108">
        <v>5</v>
      </c>
      <c r="B11" s="9" t="s">
        <v>85</v>
      </c>
      <c r="C11" s="10"/>
      <c r="D11" s="57"/>
      <c r="E11" s="58"/>
      <c r="F11" s="58"/>
      <c r="G11" s="59"/>
      <c r="H11" s="109">
        <v>76</v>
      </c>
      <c r="I11" s="68">
        <f>SUM(H11)+4.5</f>
        <v>80.5</v>
      </c>
      <c r="J11" s="68">
        <f>SUM(I11)+4.5</f>
        <v>85</v>
      </c>
      <c r="K11" s="68"/>
      <c r="L11" s="68"/>
      <c r="M11" s="69"/>
    </row>
    <row r="12" spans="1:13" s="2" customFormat="1" ht="14.1" customHeight="1" x14ac:dyDescent="0.3">
      <c r="A12" s="97"/>
      <c r="B12" s="103" t="s">
        <v>116</v>
      </c>
      <c r="C12" s="104"/>
      <c r="D12" s="105"/>
      <c r="E12" s="106"/>
      <c r="F12" s="106"/>
      <c r="G12" s="107"/>
      <c r="H12" s="38"/>
      <c r="I12" s="39"/>
      <c r="J12" s="39"/>
      <c r="K12" s="39"/>
      <c r="L12" s="39"/>
      <c r="M12" s="47"/>
    </row>
    <row r="13" spans="1:13" s="2" customFormat="1" ht="14.1" customHeight="1" x14ac:dyDescent="0.3">
      <c r="A13" s="108">
        <v>6</v>
      </c>
      <c r="B13" s="9" t="s">
        <v>41</v>
      </c>
      <c r="C13" s="10"/>
      <c r="D13" s="21" t="s">
        <v>124</v>
      </c>
      <c r="E13" s="22"/>
      <c r="F13" s="22"/>
      <c r="G13" s="23"/>
      <c r="H13" s="37">
        <v>89</v>
      </c>
      <c r="I13" s="17">
        <f>SUM(H13)+5</f>
        <v>94</v>
      </c>
      <c r="J13" s="17">
        <f>SUM(I13)+5</f>
        <v>99</v>
      </c>
      <c r="K13" s="17"/>
      <c r="L13" s="17"/>
      <c r="M13" s="29"/>
    </row>
    <row r="14" spans="1:13" s="2" customFormat="1" ht="14.1" customHeight="1" x14ac:dyDescent="0.3">
      <c r="A14" s="97"/>
      <c r="B14" s="103" t="s">
        <v>42</v>
      </c>
      <c r="C14" s="104"/>
      <c r="D14" s="105" t="s">
        <v>76</v>
      </c>
      <c r="E14" s="106"/>
      <c r="F14" s="106"/>
      <c r="G14" s="107"/>
      <c r="H14" s="38"/>
      <c r="I14" s="39"/>
      <c r="J14" s="39"/>
      <c r="K14" s="39"/>
      <c r="L14" s="39"/>
      <c r="M14" s="47"/>
    </row>
    <row r="15" spans="1:13" s="2" customFormat="1" ht="14.1" customHeight="1" x14ac:dyDescent="0.3">
      <c r="A15" s="108">
        <v>7</v>
      </c>
      <c r="B15" s="9" t="s">
        <v>115</v>
      </c>
      <c r="C15" s="10"/>
      <c r="D15" s="21"/>
      <c r="E15" s="22"/>
      <c r="F15" s="22"/>
      <c r="G15" s="23"/>
      <c r="H15" s="37">
        <v>14</v>
      </c>
      <c r="I15" s="17">
        <f>SUM(H15)+0.7</f>
        <v>14.7</v>
      </c>
      <c r="J15" s="17">
        <f>SUM(I15)+0.7</f>
        <v>15.399999999999999</v>
      </c>
      <c r="K15" s="20"/>
      <c r="L15" s="20"/>
      <c r="M15" s="116"/>
    </row>
    <row r="16" spans="1:13" s="2" customFormat="1" ht="14.1" customHeight="1" x14ac:dyDescent="0.3">
      <c r="A16" s="97"/>
      <c r="B16" s="103" t="s">
        <v>114</v>
      </c>
      <c r="C16" s="104"/>
      <c r="D16" s="118" t="s">
        <v>133</v>
      </c>
      <c r="E16" s="119"/>
      <c r="F16" s="119"/>
      <c r="G16" s="120"/>
      <c r="H16" s="38"/>
      <c r="I16" s="39"/>
      <c r="J16" s="39"/>
      <c r="K16" s="25"/>
      <c r="L16" s="25"/>
      <c r="M16" s="117"/>
    </row>
    <row r="17" spans="1:13" s="2" customFormat="1" ht="14.1" customHeight="1" x14ac:dyDescent="0.3">
      <c r="A17" s="108">
        <v>8</v>
      </c>
      <c r="B17" s="9" t="s">
        <v>112</v>
      </c>
      <c r="C17" s="10"/>
      <c r="D17" s="21"/>
      <c r="E17" s="22"/>
      <c r="F17" s="22"/>
      <c r="G17" s="23"/>
      <c r="H17" s="37">
        <v>14</v>
      </c>
      <c r="I17" s="81">
        <f>SUM(H17)+0.7</f>
        <v>14.7</v>
      </c>
      <c r="J17" s="81">
        <f>SUM(I17)+0.7</f>
        <v>15.399999999999999</v>
      </c>
      <c r="K17" s="20"/>
      <c r="L17" s="20"/>
      <c r="M17" s="116"/>
    </row>
    <row r="18" spans="1:13" s="2" customFormat="1" ht="14.1" customHeight="1" x14ac:dyDescent="0.3">
      <c r="A18" s="97"/>
      <c r="B18" s="103" t="s">
        <v>111</v>
      </c>
      <c r="C18" s="104"/>
      <c r="D18" s="118" t="s">
        <v>110</v>
      </c>
      <c r="E18" s="119"/>
      <c r="F18" s="119"/>
      <c r="G18" s="120"/>
      <c r="H18" s="38"/>
      <c r="I18" s="66"/>
      <c r="J18" s="66"/>
      <c r="K18" s="25"/>
      <c r="L18" s="25"/>
      <c r="M18" s="117"/>
    </row>
    <row r="19" spans="1:13" s="2" customFormat="1" ht="14.1" customHeight="1" x14ac:dyDescent="0.3">
      <c r="A19" s="108">
        <v>9</v>
      </c>
      <c r="B19" s="9" t="s">
        <v>144</v>
      </c>
      <c r="C19" s="10"/>
      <c r="D19" s="21"/>
      <c r="E19" s="22"/>
      <c r="F19" s="22"/>
      <c r="G19" s="23"/>
      <c r="H19" s="37">
        <v>3.5</v>
      </c>
      <c r="I19" s="81">
        <v>3.5</v>
      </c>
      <c r="J19" s="81">
        <v>3.5</v>
      </c>
      <c r="K19" s="17"/>
      <c r="L19" s="17"/>
      <c r="M19" s="29"/>
    </row>
    <row r="20" spans="1:13" s="2" customFormat="1" ht="14.1" customHeight="1" x14ac:dyDescent="0.3">
      <c r="A20" s="97"/>
      <c r="B20" s="103" t="s">
        <v>145</v>
      </c>
      <c r="C20" s="104"/>
      <c r="D20" s="118"/>
      <c r="E20" s="119"/>
      <c r="F20" s="119"/>
      <c r="G20" s="120"/>
      <c r="H20" s="38"/>
      <c r="I20" s="66"/>
      <c r="J20" s="66"/>
      <c r="K20" s="39"/>
      <c r="L20" s="39"/>
      <c r="M20" s="47"/>
    </row>
    <row r="21" spans="1:13" s="2" customFormat="1" ht="14.1" customHeight="1" x14ac:dyDescent="0.3">
      <c r="A21" s="108">
        <v>10</v>
      </c>
      <c r="B21" s="9" t="s">
        <v>43</v>
      </c>
      <c r="C21" s="10"/>
      <c r="D21" s="21" t="s">
        <v>72</v>
      </c>
      <c r="E21" s="22"/>
      <c r="F21" s="22"/>
      <c r="G21" s="23"/>
      <c r="H21" s="37">
        <v>33</v>
      </c>
      <c r="I21" s="17">
        <f>SUM(H21)+1.5</f>
        <v>34.5</v>
      </c>
      <c r="J21" s="17">
        <f>SUM(I21)+1.5</f>
        <v>36</v>
      </c>
      <c r="K21" s="17"/>
      <c r="L21" s="17"/>
      <c r="M21" s="29"/>
    </row>
    <row r="22" spans="1:13" s="2" customFormat="1" ht="14.1" customHeight="1" x14ac:dyDescent="0.3">
      <c r="A22" s="97"/>
      <c r="B22" s="103" t="s">
        <v>44</v>
      </c>
      <c r="C22" s="104"/>
      <c r="D22" s="105" t="s">
        <v>71</v>
      </c>
      <c r="E22" s="106"/>
      <c r="F22" s="106"/>
      <c r="G22" s="107"/>
      <c r="H22" s="38"/>
      <c r="I22" s="39"/>
      <c r="J22" s="39"/>
      <c r="K22" s="39"/>
      <c r="L22" s="39"/>
      <c r="M22" s="47"/>
    </row>
    <row r="23" spans="1:13" s="2" customFormat="1" ht="14.1" customHeight="1" x14ac:dyDescent="0.3">
      <c r="A23" s="108">
        <v>11</v>
      </c>
      <c r="B23" s="9" t="s">
        <v>84</v>
      </c>
      <c r="C23" s="10"/>
      <c r="D23" s="21" t="s">
        <v>83</v>
      </c>
      <c r="E23" s="22"/>
      <c r="F23" s="22"/>
      <c r="G23" s="23"/>
      <c r="H23" s="37">
        <v>55</v>
      </c>
      <c r="I23" s="17">
        <f>SUM(H23)+2.6</f>
        <v>57.6</v>
      </c>
      <c r="J23" s="17">
        <f>SUM(I23)+2.6</f>
        <v>60.2</v>
      </c>
      <c r="K23" s="17"/>
      <c r="L23" s="17"/>
      <c r="M23" s="29"/>
    </row>
    <row r="24" spans="1:13" s="2" customFormat="1" ht="14.1" customHeight="1" x14ac:dyDescent="0.3">
      <c r="A24" s="97"/>
      <c r="B24" s="103" t="s">
        <v>82</v>
      </c>
      <c r="C24" s="104"/>
      <c r="D24" s="26" t="s">
        <v>81</v>
      </c>
      <c r="E24" s="27"/>
      <c r="F24" s="27"/>
      <c r="G24" s="28"/>
      <c r="H24" s="38"/>
      <c r="I24" s="39"/>
      <c r="J24" s="39"/>
      <c r="K24" s="39"/>
      <c r="L24" s="39"/>
      <c r="M24" s="47"/>
    </row>
    <row r="25" spans="1:13" s="2" customFormat="1" ht="14.1" customHeight="1" x14ac:dyDescent="0.3">
      <c r="A25" s="108">
        <v>12</v>
      </c>
      <c r="B25" s="9" t="s">
        <v>45</v>
      </c>
      <c r="C25" s="10"/>
      <c r="D25" s="21" t="s">
        <v>46</v>
      </c>
      <c r="E25" s="22"/>
      <c r="F25" s="22"/>
      <c r="G25" s="23"/>
      <c r="H25" s="37">
        <v>27</v>
      </c>
      <c r="I25" s="17">
        <f>SUM(H25)+1.1</f>
        <v>28.1</v>
      </c>
      <c r="J25" s="17">
        <f>SUM(I25)+1.1</f>
        <v>29.200000000000003</v>
      </c>
      <c r="K25" s="20"/>
      <c r="L25" s="20"/>
      <c r="M25" s="116"/>
    </row>
    <row r="26" spans="1:13" s="2" customFormat="1" ht="14.1" customHeight="1" x14ac:dyDescent="0.3">
      <c r="A26" s="97"/>
      <c r="B26" s="103" t="s">
        <v>47</v>
      </c>
      <c r="C26" s="104"/>
      <c r="D26" s="105" t="s">
        <v>70</v>
      </c>
      <c r="E26" s="106"/>
      <c r="F26" s="106"/>
      <c r="G26" s="107"/>
      <c r="H26" s="38"/>
      <c r="I26" s="39"/>
      <c r="J26" s="39"/>
      <c r="K26" s="25"/>
      <c r="L26" s="25"/>
      <c r="M26" s="117"/>
    </row>
    <row r="27" spans="1:13" s="2" customFormat="1" ht="14.1" customHeight="1" x14ac:dyDescent="0.3">
      <c r="A27" s="108">
        <v>13</v>
      </c>
      <c r="B27" s="9" t="s">
        <v>48</v>
      </c>
      <c r="C27" s="10"/>
      <c r="D27" s="21" t="s">
        <v>46</v>
      </c>
      <c r="E27" s="22"/>
      <c r="F27" s="22"/>
      <c r="G27" s="23"/>
      <c r="H27" s="37">
        <v>36.5</v>
      </c>
      <c r="I27" s="17">
        <f>SUM(H27)+1.3</f>
        <v>37.799999999999997</v>
      </c>
      <c r="J27" s="17">
        <f>SUM(I27)+1.3</f>
        <v>39.099999999999994</v>
      </c>
      <c r="K27" s="20"/>
      <c r="L27" s="20"/>
      <c r="M27" s="116"/>
    </row>
    <row r="28" spans="1:13" s="2" customFormat="1" ht="14.1" customHeight="1" x14ac:dyDescent="0.3">
      <c r="A28" s="97"/>
      <c r="B28" s="103" t="s">
        <v>49</v>
      </c>
      <c r="C28" s="104"/>
      <c r="D28" s="105" t="s">
        <v>70</v>
      </c>
      <c r="E28" s="106"/>
      <c r="F28" s="106"/>
      <c r="G28" s="107"/>
      <c r="H28" s="38"/>
      <c r="I28" s="39"/>
      <c r="J28" s="39"/>
      <c r="K28" s="25"/>
      <c r="L28" s="25"/>
      <c r="M28" s="117"/>
    </row>
    <row r="29" spans="1:13" s="2" customFormat="1" ht="14.1" customHeight="1" x14ac:dyDescent="0.3">
      <c r="A29" s="108">
        <v>14</v>
      </c>
      <c r="B29" s="9" t="s">
        <v>50</v>
      </c>
      <c r="C29" s="10"/>
      <c r="D29" s="21" t="s">
        <v>51</v>
      </c>
      <c r="E29" s="22"/>
      <c r="F29" s="22"/>
      <c r="G29" s="23"/>
      <c r="H29" s="37"/>
      <c r="I29" s="17"/>
      <c r="J29" s="17"/>
      <c r="K29" s="17"/>
      <c r="L29" s="17"/>
      <c r="M29" s="29"/>
    </row>
    <row r="30" spans="1:13" s="2" customFormat="1" ht="14.1" customHeight="1" x14ac:dyDescent="0.3">
      <c r="A30" s="97"/>
      <c r="B30" s="103" t="s">
        <v>52</v>
      </c>
      <c r="C30" s="104"/>
      <c r="D30" s="105" t="s">
        <v>69</v>
      </c>
      <c r="E30" s="106"/>
      <c r="F30" s="106"/>
      <c r="G30" s="107"/>
      <c r="H30" s="38"/>
      <c r="I30" s="39"/>
      <c r="J30" s="39"/>
      <c r="K30" s="39"/>
      <c r="L30" s="39"/>
      <c r="M30" s="47"/>
    </row>
    <row r="31" spans="1:13" s="2" customFormat="1" ht="14.1" customHeight="1" x14ac:dyDescent="0.3">
      <c r="A31" s="108">
        <v>15</v>
      </c>
      <c r="B31" s="9" t="s">
        <v>53</v>
      </c>
      <c r="C31" s="10"/>
      <c r="D31" s="21" t="s">
        <v>54</v>
      </c>
      <c r="E31" s="22"/>
      <c r="F31" s="22"/>
      <c r="G31" s="23"/>
      <c r="H31" s="37"/>
      <c r="I31" s="17"/>
      <c r="J31" s="17"/>
      <c r="K31" s="17"/>
      <c r="L31" s="17"/>
      <c r="M31" s="29"/>
    </row>
    <row r="32" spans="1:13" s="2" customFormat="1" ht="14.1" customHeight="1" x14ac:dyDescent="0.3">
      <c r="A32" s="97"/>
      <c r="B32" s="103" t="s">
        <v>55</v>
      </c>
      <c r="C32" s="104"/>
      <c r="D32" s="105" t="s">
        <v>68</v>
      </c>
      <c r="E32" s="106"/>
      <c r="F32" s="106"/>
      <c r="G32" s="107"/>
      <c r="H32" s="38"/>
      <c r="I32" s="39"/>
      <c r="J32" s="39"/>
      <c r="K32" s="39"/>
      <c r="L32" s="39"/>
      <c r="M32" s="47"/>
    </row>
    <row r="33" spans="1:13" s="2" customFormat="1" ht="14.1" customHeight="1" x14ac:dyDescent="0.3">
      <c r="A33" s="108">
        <v>16</v>
      </c>
      <c r="B33" s="9" t="s">
        <v>67</v>
      </c>
      <c r="C33" s="10"/>
      <c r="D33" s="21" t="s">
        <v>65</v>
      </c>
      <c r="E33" s="22"/>
      <c r="F33" s="22"/>
      <c r="G33" s="23"/>
      <c r="H33" s="37"/>
      <c r="I33" s="17"/>
      <c r="J33" s="17"/>
      <c r="K33" s="17"/>
      <c r="L33" s="17"/>
      <c r="M33" s="29"/>
    </row>
    <row r="34" spans="1:13" s="2" customFormat="1" ht="14.1" customHeight="1" x14ac:dyDescent="0.3">
      <c r="A34" s="97"/>
      <c r="B34" s="103" t="s">
        <v>66</v>
      </c>
      <c r="C34" s="104"/>
      <c r="D34" s="105" t="s">
        <v>65</v>
      </c>
      <c r="E34" s="106"/>
      <c r="F34" s="106"/>
      <c r="G34" s="107"/>
      <c r="H34" s="38"/>
      <c r="I34" s="39"/>
      <c r="J34" s="39"/>
      <c r="K34" s="39"/>
      <c r="L34" s="39"/>
      <c r="M34" s="47"/>
    </row>
    <row r="35" spans="1:13" s="2" customFormat="1" ht="14.1" customHeight="1" x14ac:dyDescent="0.3">
      <c r="A35" s="108">
        <v>17</v>
      </c>
      <c r="B35" s="9" t="s">
        <v>109</v>
      </c>
      <c r="C35" s="10"/>
      <c r="D35" s="21" t="s">
        <v>108</v>
      </c>
      <c r="E35" s="22"/>
      <c r="F35" s="22"/>
      <c r="G35" s="23"/>
      <c r="H35" s="37"/>
      <c r="I35" s="17"/>
      <c r="J35" s="17"/>
      <c r="K35" s="17"/>
      <c r="L35" s="17"/>
      <c r="M35" s="29"/>
    </row>
    <row r="36" spans="1:13" s="2" customFormat="1" ht="14.1" customHeight="1" x14ac:dyDescent="0.3">
      <c r="A36" s="97"/>
      <c r="B36" s="103" t="s">
        <v>107</v>
      </c>
      <c r="C36" s="104"/>
      <c r="D36" s="105" t="s">
        <v>106</v>
      </c>
      <c r="E36" s="106"/>
      <c r="F36" s="106"/>
      <c r="G36" s="107"/>
      <c r="H36" s="38"/>
      <c r="I36" s="39"/>
      <c r="J36" s="39"/>
      <c r="K36" s="39"/>
      <c r="L36" s="39"/>
      <c r="M36" s="47"/>
    </row>
    <row r="37" spans="1:13" s="2" customFormat="1" ht="14.1" customHeight="1" x14ac:dyDescent="0.3">
      <c r="A37" s="108">
        <v>18</v>
      </c>
      <c r="B37" s="9" t="s">
        <v>132</v>
      </c>
      <c r="C37" s="10"/>
      <c r="D37" s="21" t="s">
        <v>131</v>
      </c>
      <c r="E37" s="22"/>
      <c r="F37" s="22"/>
      <c r="G37" s="23"/>
      <c r="H37" s="37">
        <v>8</v>
      </c>
      <c r="I37" s="17">
        <f>SUM(H37)+0.5</f>
        <v>8.5</v>
      </c>
      <c r="J37" s="17">
        <f>SUM(I37)+0.5</f>
        <v>9</v>
      </c>
      <c r="K37" s="17"/>
      <c r="L37" s="17"/>
      <c r="M37" s="29"/>
    </row>
    <row r="38" spans="1:13" s="2" customFormat="1" ht="14.1" customHeight="1" x14ac:dyDescent="0.3">
      <c r="A38" s="97"/>
      <c r="B38" s="103" t="s">
        <v>130</v>
      </c>
      <c r="C38" s="104"/>
      <c r="D38" s="105" t="s">
        <v>129</v>
      </c>
      <c r="E38" s="106"/>
      <c r="F38" s="106"/>
      <c r="G38" s="107"/>
      <c r="H38" s="38"/>
      <c r="I38" s="39"/>
      <c r="J38" s="39"/>
      <c r="K38" s="39"/>
      <c r="L38" s="39"/>
      <c r="M38" s="47"/>
    </row>
    <row r="39" spans="1:13" s="2" customFormat="1" ht="14.1" customHeight="1" x14ac:dyDescent="0.3">
      <c r="A39" s="108">
        <v>19</v>
      </c>
      <c r="B39" s="9" t="s">
        <v>128</v>
      </c>
      <c r="C39" s="10"/>
      <c r="D39" s="21" t="s">
        <v>127</v>
      </c>
      <c r="E39" s="22"/>
      <c r="F39" s="22"/>
      <c r="G39" s="23"/>
      <c r="H39" s="37">
        <v>6.5</v>
      </c>
      <c r="I39" s="17">
        <f>SUM(H39)+0.3</f>
        <v>6.8</v>
      </c>
      <c r="J39" s="17">
        <f>SUM(I39)+0.3</f>
        <v>7.1</v>
      </c>
      <c r="K39" s="17"/>
      <c r="L39" s="17"/>
      <c r="M39" s="29"/>
    </row>
    <row r="40" spans="1:13" s="2" customFormat="1" ht="14.1" customHeight="1" x14ac:dyDescent="0.3">
      <c r="A40" s="97"/>
      <c r="B40" s="103" t="s">
        <v>126</v>
      </c>
      <c r="C40" s="104"/>
      <c r="D40" s="105" t="s">
        <v>125</v>
      </c>
      <c r="E40" s="106"/>
      <c r="F40" s="106"/>
      <c r="G40" s="107"/>
      <c r="H40" s="38"/>
      <c r="I40" s="39"/>
      <c r="J40" s="39"/>
      <c r="K40" s="39"/>
      <c r="L40" s="39"/>
      <c r="M40" s="47"/>
    </row>
    <row r="41" spans="1:13" ht="14.1" customHeight="1" x14ac:dyDescent="0.3">
      <c r="A41" s="108">
        <v>20</v>
      </c>
      <c r="B41" s="9" t="s">
        <v>277</v>
      </c>
      <c r="C41" s="10"/>
      <c r="D41" s="36"/>
      <c r="E41" s="36"/>
      <c r="F41" s="36"/>
      <c r="G41" s="36"/>
      <c r="H41" s="37">
        <v>14</v>
      </c>
      <c r="I41" s="17">
        <f>SUM(H41)+0.6</f>
        <v>14.6</v>
      </c>
      <c r="J41" s="17">
        <f>SUM(I41)+0.6</f>
        <v>15.2</v>
      </c>
      <c r="K41" s="17"/>
      <c r="L41" s="17"/>
      <c r="M41" s="29"/>
    </row>
    <row r="42" spans="1:13" ht="14.1" customHeight="1" x14ac:dyDescent="0.3">
      <c r="A42" s="97"/>
      <c r="B42" s="53" t="s">
        <v>278</v>
      </c>
      <c r="C42" s="54"/>
      <c r="D42" s="26"/>
      <c r="E42" s="27"/>
      <c r="F42" s="27"/>
      <c r="G42" s="28"/>
      <c r="H42" s="38"/>
      <c r="I42" s="39"/>
      <c r="J42" s="39"/>
      <c r="K42" s="39"/>
      <c r="L42" s="39"/>
      <c r="M42" s="47"/>
    </row>
    <row r="43" spans="1:13" ht="13.5" customHeight="1" x14ac:dyDescent="0.3">
      <c r="A43" s="108">
        <v>21</v>
      </c>
      <c r="B43" s="9" t="s">
        <v>279</v>
      </c>
      <c r="C43" s="10"/>
      <c r="D43" s="36"/>
      <c r="E43" s="36"/>
      <c r="F43" s="36"/>
      <c r="G43" s="36"/>
      <c r="H43" s="37">
        <v>5</v>
      </c>
      <c r="I43" s="17">
        <f>SUM(H43)+0.2</f>
        <v>5.2</v>
      </c>
      <c r="J43" s="17">
        <f>SUM(I43)+0.2</f>
        <v>5.4</v>
      </c>
      <c r="K43" s="17"/>
      <c r="L43" s="17"/>
      <c r="M43" s="29"/>
    </row>
    <row r="44" spans="1:13" ht="13.5" customHeight="1" x14ac:dyDescent="0.3">
      <c r="A44" s="108"/>
      <c r="B44" s="53" t="s">
        <v>280</v>
      </c>
      <c r="C44" s="54"/>
      <c r="D44" s="57"/>
      <c r="E44" s="58"/>
      <c r="F44" s="58"/>
      <c r="G44" s="59"/>
      <c r="H44" s="109"/>
      <c r="I44" s="68"/>
      <c r="J44" s="68"/>
      <c r="K44" s="68"/>
      <c r="L44" s="68"/>
      <c r="M44" s="69"/>
    </row>
    <row r="45" spans="1:13" ht="13.5" customHeight="1" x14ac:dyDescent="0.3">
      <c r="A45" s="121">
        <v>22</v>
      </c>
      <c r="B45" s="9" t="s">
        <v>281</v>
      </c>
      <c r="C45" s="10"/>
      <c r="D45" s="36"/>
      <c r="E45" s="36"/>
      <c r="F45" s="36"/>
      <c r="G45" s="36"/>
      <c r="H45" s="37">
        <v>13.5</v>
      </c>
      <c r="I45" s="17">
        <f>SUM(H45)+0.6</f>
        <v>14.1</v>
      </c>
      <c r="J45" s="17">
        <f>SUM(I45)+0.6</f>
        <v>14.7</v>
      </c>
      <c r="K45" s="17"/>
      <c r="L45" s="17"/>
      <c r="M45" s="29"/>
    </row>
    <row r="46" spans="1:13" ht="13.5" customHeight="1" x14ac:dyDescent="0.3">
      <c r="A46" s="97"/>
      <c r="B46" s="53" t="s">
        <v>282</v>
      </c>
      <c r="C46" s="54"/>
      <c r="D46" s="26"/>
      <c r="E46" s="27"/>
      <c r="F46" s="27"/>
      <c r="G46" s="28"/>
      <c r="H46" s="38"/>
      <c r="I46" s="39"/>
      <c r="J46" s="39"/>
      <c r="K46" s="39"/>
      <c r="L46" s="39"/>
      <c r="M46" s="47"/>
    </row>
    <row r="47" spans="1:13" ht="13.5" customHeight="1" x14ac:dyDescent="0.3">
      <c r="A47" s="108">
        <v>23</v>
      </c>
      <c r="B47" s="9" t="s">
        <v>283</v>
      </c>
      <c r="C47" s="10"/>
      <c r="D47" s="36"/>
      <c r="E47" s="36"/>
      <c r="F47" s="36"/>
      <c r="G47" s="36"/>
      <c r="H47" s="37">
        <v>13.5</v>
      </c>
      <c r="I47" s="17">
        <f>SUM(H47)+0.6</f>
        <v>14.1</v>
      </c>
      <c r="J47" s="17">
        <f>SUM(I47)+0.6</f>
        <v>14.7</v>
      </c>
      <c r="K47" s="17"/>
      <c r="L47" s="17"/>
      <c r="M47" s="29"/>
    </row>
    <row r="48" spans="1:13" ht="13.5" customHeight="1" x14ac:dyDescent="0.3">
      <c r="A48" s="97"/>
      <c r="B48" s="53" t="s">
        <v>284</v>
      </c>
      <c r="C48" s="54"/>
      <c r="D48" s="26"/>
      <c r="E48" s="27"/>
      <c r="F48" s="27"/>
      <c r="G48" s="28"/>
      <c r="H48" s="38"/>
      <c r="I48" s="39"/>
      <c r="J48" s="39"/>
      <c r="K48" s="39"/>
      <c r="L48" s="39"/>
      <c r="M48" s="47"/>
    </row>
    <row r="49" spans="1:13" ht="13.5" customHeight="1" x14ac:dyDescent="0.3">
      <c r="A49" s="108">
        <v>24</v>
      </c>
      <c r="B49" s="61" t="s">
        <v>77</v>
      </c>
      <c r="C49" s="62"/>
      <c r="D49" s="70"/>
      <c r="E49" s="70"/>
      <c r="F49" s="70"/>
      <c r="G49" s="70"/>
      <c r="H49" s="109">
        <v>12</v>
      </c>
      <c r="I49" s="68">
        <f>SUM(H49)+0.5</f>
        <v>12.5</v>
      </c>
      <c r="J49" s="68">
        <f>SUM(I49)+0.5</f>
        <v>13</v>
      </c>
      <c r="K49" s="68"/>
      <c r="L49" s="68"/>
      <c r="M49" s="69"/>
    </row>
    <row r="50" spans="1:13" ht="13.5" customHeight="1" x14ac:dyDescent="0.3">
      <c r="A50" s="97"/>
      <c r="B50" s="53" t="s">
        <v>78</v>
      </c>
      <c r="C50" s="54"/>
      <c r="D50" s="26"/>
      <c r="E50" s="27"/>
      <c r="F50" s="27"/>
      <c r="G50" s="28"/>
      <c r="H50" s="38"/>
      <c r="I50" s="39"/>
      <c r="J50" s="39"/>
      <c r="K50" s="39"/>
      <c r="L50" s="39"/>
      <c r="M50" s="47"/>
    </row>
    <row r="51" spans="1:13" ht="13.5" customHeight="1" x14ac:dyDescent="0.3">
      <c r="A51" s="108">
        <v>25</v>
      </c>
      <c r="B51" s="9" t="s">
        <v>79</v>
      </c>
      <c r="C51" s="10"/>
      <c r="D51" s="36"/>
      <c r="E51" s="36"/>
      <c r="F51" s="36"/>
      <c r="G51" s="36"/>
      <c r="H51" s="37">
        <v>13</v>
      </c>
      <c r="I51" s="17">
        <f>SUM(H51)+0.5</f>
        <v>13.5</v>
      </c>
      <c r="J51" s="17">
        <f>SUM(I51)+0.5</f>
        <v>14</v>
      </c>
      <c r="K51" s="17"/>
      <c r="L51" s="17"/>
      <c r="M51" s="29"/>
    </row>
    <row r="52" spans="1:13" ht="13.5" customHeight="1" x14ac:dyDescent="0.3">
      <c r="A52" s="108"/>
      <c r="B52" s="78" t="s">
        <v>80</v>
      </c>
      <c r="C52" s="78"/>
      <c r="D52" s="57"/>
      <c r="E52" s="58"/>
      <c r="F52" s="58"/>
      <c r="G52" s="59"/>
      <c r="H52" s="109"/>
      <c r="I52" s="68"/>
      <c r="J52" s="68"/>
      <c r="K52" s="68"/>
      <c r="L52" s="68"/>
      <c r="M52" s="69"/>
    </row>
    <row r="53" spans="1:13" ht="13.5" customHeight="1" x14ac:dyDescent="0.3">
      <c r="A53" s="121">
        <v>26</v>
      </c>
      <c r="B53" s="9" t="s">
        <v>285</v>
      </c>
      <c r="C53" s="10"/>
      <c r="D53" s="36"/>
      <c r="E53" s="36"/>
      <c r="F53" s="36"/>
      <c r="G53" s="36"/>
      <c r="H53" s="37">
        <v>32.5</v>
      </c>
      <c r="I53" s="17">
        <f>SUM(H53)+1.7</f>
        <v>34.200000000000003</v>
      </c>
      <c r="J53" s="17">
        <f>SUM(I53)+1.7</f>
        <v>35.900000000000006</v>
      </c>
      <c r="K53" s="17"/>
      <c r="L53" s="17"/>
      <c r="M53" s="29"/>
    </row>
    <row r="54" spans="1:13" ht="13.5" customHeight="1" thickBot="1" x14ac:dyDescent="0.35">
      <c r="A54" s="122"/>
      <c r="B54" s="95" t="s">
        <v>286</v>
      </c>
      <c r="C54" s="95"/>
      <c r="D54" s="33" t="s">
        <v>287</v>
      </c>
      <c r="E54" s="34"/>
      <c r="F54" s="34"/>
      <c r="G54" s="35"/>
      <c r="H54" s="94"/>
      <c r="I54" s="18"/>
      <c r="J54" s="18"/>
      <c r="K54" s="18"/>
      <c r="L54" s="18"/>
      <c r="M54" s="30"/>
    </row>
    <row r="55" spans="1:13" ht="13.5" customHeight="1" x14ac:dyDescent="0.3"/>
    <row r="56" spans="1:13" ht="13.5" customHeight="1" x14ac:dyDescent="0.3"/>
    <row r="57" spans="1:13" ht="13.5" customHeight="1" x14ac:dyDescent="0.3"/>
    <row r="58" spans="1:13" ht="13.5" customHeight="1" x14ac:dyDescent="0.3"/>
    <row r="59" spans="1:13" ht="13.5" customHeight="1" x14ac:dyDescent="0.3"/>
    <row r="60" spans="1:13" ht="13.5" customHeight="1" x14ac:dyDescent="0.3"/>
    <row r="61" spans="1:13" ht="13.5" customHeight="1" x14ac:dyDescent="0.3"/>
    <row r="62" spans="1:13" ht="13.5" customHeight="1" x14ac:dyDescent="0.3"/>
  </sheetData>
  <mergeCells count="289">
    <mergeCell ref="K53:K54"/>
    <mergeCell ref="L53:L54"/>
    <mergeCell ref="M53:M54"/>
    <mergeCell ref="B54:C54"/>
    <mergeCell ref="D54:G54"/>
    <mergeCell ref="A53:A54"/>
    <mergeCell ref="B53:C53"/>
    <mergeCell ref="D53:G53"/>
    <mergeCell ref="H53:H54"/>
    <mergeCell ref="I53:I54"/>
    <mergeCell ref="J53:J54"/>
    <mergeCell ref="J51:J52"/>
    <mergeCell ref="K51:K52"/>
    <mergeCell ref="L51:L52"/>
    <mergeCell ref="M51:M52"/>
    <mergeCell ref="B52:C52"/>
    <mergeCell ref="D52:G52"/>
    <mergeCell ref="K49:K50"/>
    <mergeCell ref="L49:L50"/>
    <mergeCell ref="M49:M50"/>
    <mergeCell ref="B50:C50"/>
    <mergeCell ref="D50:G50"/>
    <mergeCell ref="J49:J50"/>
    <mergeCell ref="A51:A52"/>
    <mergeCell ref="B51:C51"/>
    <mergeCell ref="D51:G51"/>
    <mergeCell ref="H51:H52"/>
    <mergeCell ref="I51:I52"/>
    <mergeCell ref="A49:A50"/>
    <mergeCell ref="B49:C49"/>
    <mergeCell ref="D49:G49"/>
    <mergeCell ref="H49:H50"/>
    <mergeCell ref="I49:I50"/>
    <mergeCell ref="J47:J48"/>
    <mergeCell ref="K47:K48"/>
    <mergeCell ref="L47:L48"/>
    <mergeCell ref="M47:M48"/>
    <mergeCell ref="B48:C48"/>
    <mergeCell ref="D48:G48"/>
    <mergeCell ref="K45:K46"/>
    <mergeCell ref="L45:L46"/>
    <mergeCell ref="M45:M46"/>
    <mergeCell ref="B46:C46"/>
    <mergeCell ref="D46:G46"/>
    <mergeCell ref="J45:J46"/>
    <mergeCell ref="A47:A48"/>
    <mergeCell ref="B47:C47"/>
    <mergeCell ref="D47:G47"/>
    <mergeCell ref="H47:H48"/>
    <mergeCell ref="I47:I48"/>
    <mergeCell ref="A45:A46"/>
    <mergeCell ref="B45:C45"/>
    <mergeCell ref="D45:G45"/>
    <mergeCell ref="H45:H46"/>
    <mergeCell ref="I45:I46"/>
    <mergeCell ref="J43:J44"/>
    <mergeCell ref="K43:K44"/>
    <mergeCell ref="L43:L44"/>
    <mergeCell ref="M43:M44"/>
    <mergeCell ref="B44:C44"/>
    <mergeCell ref="D44:G44"/>
    <mergeCell ref="K41:K42"/>
    <mergeCell ref="L41:L42"/>
    <mergeCell ref="M41:M42"/>
    <mergeCell ref="B42:C42"/>
    <mergeCell ref="D42:G42"/>
    <mergeCell ref="J41:J42"/>
    <mergeCell ref="A43:A44"/>
    <mergeCell ref="B43:C43"/>
    <mergeCell ref="D43:G43"/>
    <mergeCell ref="H43:H44"/>
    <mergeCell ref="I43:I44"/>
    <mergeCell ref="A41:A42"/>
    <mergeCell ref="B41:C41"/>
    <mergeCell ref="D41:G41"/>
    <mergeCell ref="H41:H42"/>
    <mergeCell ref="I41:I42"/>
    <mergeCell ref="J39:J40"/>
    <mergeCell ref="K39:K40"/>
    <mergeCell ref="L39:L40"/>
    <mergeCell ref="M39:M40"/>
    <mergeCell ref="B40:C40"/>
    <mergeCell ref="D40:G40"/>
    <mergeCell ref="K37:K38"/>
    <mergeCell ref="L37:L38"/>
    <mergeCell ref="M37:M38"/>
    <mergeCell ref="B38:C38"/>
    <mergeCell ref="D38:G38"/>
    <mergeCell ref="J37:J38"/>
    <mergeCell ref="A39:A40"/>
    <mergeCell ref="B39:C39"/>
    <mergeCell ref="D39:G39"/>
    <mergeCell ref="H39:H40"/>
    <mergeCell ref="I39:I40"/>
    <mergeCell ref="A37:A38"/>
    <mergeCell ref="B37:C37"/>
    <mergeCell ref="D37:G37"/>
    <mergeCell ref="H37:H38"/>
    <mergeCell ref="I37:I38"/>
    <mergeCell ref="J35:J36"/>
    <mergeCell ref="K35:K36"/>
    <mergeCell ref="L35:L36"/>
    <mergeCell ref="M35:M36"/>
    <mergeCell ref="B36:C36"/>
    <mergeCell ref="D36:G36"/>
    <mergeCell ref="K33:K34"/>
    <mergeCell ref="L33:L34"/>
    <mergeCell ref="M33:M34"/>
    <mergeCell ref="B34:C34"/>
    <mergeCell ref="D34:G34"/>
    <mergeCell ref="J33:J34"/>
    <mergeCell ref="A35:A36"/>
    <mergeCell ref="B35:C35"/>
    <mergeCell ref="D35:G35"/>
    <mergeCell ref="H35:H36"/>
    <mergeCell ref="I35:I36"/>
    <mergeCell ref="A33:A34"/>
    <mergeCell ref="B33:C33"/>
    <mergeCell ref="D33:G33"/>
    <mergeCell ref="H33:H34"/>
    <mergeCell ref="I33:I34"/>
    <mergeCell ref="J31:J32"/>
    <mergeCell ref="K31:K32"/>
    <mergeCell ref="L31:L32"/>
    <mergeCell ref="M31:M32"/>
    <mergeCell ref="B32:C32"/>
    <mergeCell ref="D32:G32"/>
    <mergeCell ref="K29:K30"/>
    <mergeCell ref="L29:L30"/>
    <mergeCell ref="M29:M30"/>
    <mergeCell ref="B30:C30"/>
    <mergeCell ref="D30:G30"/>
    <mergeCell ref="J29:J30"/>
    <mergeCell ref="A31:A32"/>
    <mergeCell ref="B31:C31"/>
    <mergeCell ref="D31:G31"/>
    <mergeCell ref="H31:H32"/>
    <mergeCell ref="I31:I32"/>
    <mergeCell ref="A29:A30"/>
    <mergeCell ref="B29:C29"/>
    <mergeCell ref="D29:G29"/>
    <mergeCell ref="H29:H30"/>
    <mergeCell ref="I29:I30"/>
    <mergeCell ref="J27:J28"/>
    <mergeCell ref="K27:K28"/>
    <mergeCell ref="L27:L28"/>
    <mergeCell ref="M27:M28"/>
    <mergeCell ref="B28:C28"/>
    <mergeCell ref="D28:G28"/>
    <mergeCell ref="K25:K26"/>
    <mergeCell ref="L25:L26"/>
    <mergeCell ref="M25:M26"/>
    <mergeCell ref="B26:C26"/>
    <mergeCell ref="D26:G26"/>
    <mergeCell ref="J25:J26"/>
    <mergeCell ref="A27:A28"/>
    <mergeCell ref="B27:C27"/>
    <mergeCell ref="D27:G27"/>
    <mergeCell ref="H27:H28"/>
    <mergeCell ref="I27:I28"/>
    <mergeCell ref="A25:A26"/>
    <mergeCell ref="B25:C25"/>
    <mergeCell ref="D25:G25"/>
    <mergeCell ref="H25:H26"/>
    <mergeCell ref="I25:I26"/>
    <mergeCell ref="J23:J24"/>
    <mergeCell ref="K23:K24"/>
    <mergeCell ref="L23:L24"/>
    <mergeCell ref="M23:M24"/>
    <mergeCell ref="B24:C24"/>
    <mergeCell ref="D24:G24"/>
    <mergeCell ref="K21:K22"/>
    <mergeCell ref="L21:L22"/>
    <mergeCell ref="M21:M22"/>
    <mergeCell ref="B22:C22"/>
    <mergeCell ref="D22:G22"/>
    <mergeCell ref="J21:J22"/>
    <mergeCell ref="A23:A24"/>
    <mergeCell ref="B23:C23"/>
    <mergeCell ref="D23:G23"/>
    <mergeCell ref="H23:H24"/>
    <mergeCell ref="I23:I24"/>
    <mergeCell ref="A21:A22"/>
    <mergeCell ref="B21:C21"/>
    <mergeCell ref="D21:G21"/>
    <mergeCell ref="H21:H22"/>
    <mergeCell ref="I21:I22"/>
    <mergeCell ref="J19:J20"/>
    <mergeCell ref="K19:K20"/>
    <mergeCell ref="L19:L20"/>
    <mergeCell ref="M19:M20"/>
    <mergeCell ref="B20:C20"/>
    <mergeCell ref="D20:G20"/>
    <mergeCell ref="K17:K18"/>
    <mergeCell ref="L17:L18"/>
    <mergeCell ref="M17:M18"/>
    <mergeCell ref="B18:C18"/>
    <mergeCell ref="D18:G18"/>
    <mergeCell ref="J17:J18"/>
    <mergeCell ref="A19:A20"/>
    <mergeCell ref="B19:C19"/>
    <mergeCell ref="D19:G19"/>
    <mergeCell ref="H19:H20"/>
    <mergeCell ref="I19:I20"/>
    <mergeCell ref="A17:A18"/>
    <mergeCell ref="B17:C17"/>
    <mergeCell ref="D17:G17"/>
    <mergeCell ref="H17:H18"/>
    <mergeCell ref="I17:I18"/>
    <mergeCell ref="J15:J16"/>
    <mergeCell ref="K15:K16"/>
    <mergeCell ref="L15:L16"/>
    <mergeCell ref="M15:M16"/>
    <mergeCell ref="B16:C16"/>
    <mergeCell ref="D16:G16"/>
    <mergeCell ref="K13:K14"/>
    <mergeCell ref="L13:L14"/>
    <mergeCell ref="M13:M14"/>
    <mergeCell ref="B14:C14"/>
    <mergeCell ref="D14:G14"/>
    <mergeCell ref="J13:J14"/>
    <mergeCell ref="A15:A16"/>
    <mergeCell ref="B15:C15"/>
    <mergeCell ref="D15:G15"/>
    <mergeCell ref="H15:H16"/>
    <mergeCell ref="I15:I16"/>
    <mergeCell ref="A13:A14"/>
    <mergeCell ref="B13:C13"/>
    <mergeCell ref="D13:G13"/>
    <mergeCell ref="H13:H14"/>
    <mergeCell ref="I13:I14"/>
    <mergeCell ref="K11:K12"/>
    <mergeCell ref="L11:L12"/>
    <mergeCell ref="M11:M12"/>
    <mergeCell ref="B12:C12"/>
    <mergeCell ref="D12:G12"/>
    <mergeCell ref="K9:K10"/>
    <mergeCell ref="L9:L10"/>
    <mergeCell ref="M9:M10"/>
    <mergeCell ref="B10:C10"/>
    <mergeCell ref="D10:G10"/>
    <mergeCell ref="J9:J10"/>
    <mergeCell ref="A5:A6"/>
    <mergeCell ref="B5:C5"/>
    <mergeCell ref="D5:G5"/>
    <mergeCell ref="H5:H6"/>
    <mergeCell ref="I5:I6"/>
    <mergeCell ref="J5:J6"/>
    <mergeCell ref="B6:C6"/>
    <mergeCell ref="D6:G6"/>
    <mergeCell ref="A11:A12"/>
    <mergeCell ref="B11:C11"/>
    <mergeCell ref="D11:G11"/>
    <mergeCell ref="H11:H12"/>
    <mergeCell ref="I11:I12"/>
    <mergeCell ref="A9:A10"/>
    <mergeCell ref="B9:C9"/>
    <mergeCell ref="D9:G9"/>
    <mergeCell ref="H9:H10"/>
    <mergeCell ref="I9:I10"/>
    <mergeCell ref="A7:A8"/>
    <mergeCell ref="B7:C7"/>
    <mergeCell ref="D7:G7"/>
    <mergeCell ref="H7:H8"/>
    <mergeCell ref="I7:I8"/>
    <mergeCell ref="J11:J12"/>
    <mergeCell ref="J7:J8"/>
    <mergeCell ref="K7:K8"/>
    <mergeCell ref="L7:L8"/>
    <mergeCell ref="M7:M8"/>
    <mergeCell ref="B8:C8"/>
    <mergeCell ref="D8:G8"/>
    <mergeCell ref="K5:K6"/>
    <mergeCell ref="L5:L6"/>
    <mergeCell ref="M5:M6"/>
    <mergeCell ref="A1:M1"/>
    <mergeCell ref="B2:C2"/>
    <mergeCell ref="D2:G2"/>
    <mergeCell ref="A3:A4"/>
    <mergeCell ref="B3:C3"/>
    <mergeCell ref="D3:G3"/>
    <mergeCell ref="H3:H4"/>
    <mergeCell ref="I3:I4"/>
    <mergeCell ref="J3:J4"/>
    <mergeCell ref="K3:K4"/>
    <mergeCell ref="L3:L4"/>
    <mergeCell ref="M3:M4"/>
    <mergeCell ref="B4:C4"/>
    <mergeCell ref="D4:G4"/>
  </mergeCells>
  <phoneticPr fontId="21" type="noConversion"/>
  <printOptions horizontalCentered="1"/>
  <pageMargins left="0.47244094488188981" right="0.47244094488188981" top="0.74803149606299213" bottom="0.74803149606299213" header="0.31496062992125984" footer="0.31496062992125984"/>
  <pageSetup paperSize="9" scale="96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9EA9D-CCC2-481D-831A-6F7C37CEFED3}">
  <sheetPr>
    <tabColor theme="9"/>
    <pageSetUpPr fitToPage="1"/>
  </sheetPr>
  <dimension ref="A1:M51"/>
  <sheetViews>
    <sheetView zoomScale="110" zoomScaleNormal="110" workbookViewId="0">
      <selection activeCell="D26" sqref="D26:G26"/>
    </sheetView>
  </sheetViews>
  <sheetFormatPr defaultColWidth="8.75" defaultRowHeight="16.5" x14ac:dyDescent="0.3"/>
  <cols>
    <col min="1" max="1" width="3.25" bestFit="1" customWidth="1"/>
    <col min="2" max="3" width="8.75" customWidth="1"/>
    <col min="4" max="7" width="8.125" customWidth="1"/>
    <col min="8" max="13" width="5.5" customWidth="1"/>
  </cols>
  <sheetData>
    <row r="1" spans="1:13" ht="16.5" customHeight="1" thickBot="1" x14ac:dyDescent="0.35">
      <c r="A1" s="40" t="s">
        <v>299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2"/>
    </row>
    <row r="2" spans="1:13" ht="16.5" customHeight="1" thickBot="1" x14ac:dyDescent="0.35">
      <c r="A2" s="3" t="s">
        <v>30</v>
      </c>
      <c r="B2" s="43" t="s">
        <v>31</v>
      </c>
      <c r="C2" s="43"/>
      <c r="D2" s="43" t="s">
        <v>32</v>
      </c>
      <c r="E2" s="43"/>
      <c r="F2" s="43"/>
      <c r="G2" s="43"/>
      <c r="H2" s="4" t="s">
        <v>33</v>
      </c>
      <c r="I2" s="5" t="s">
        <v>34</v>
      </c>
      <c r="J2" s="5" t="s">
        <v>35</v>
      </c>
      <c r="K2" s="5"/>
      <c r="L2" s="5"/>
      <c r="M2" s="5"/>
    </row>
    <row r="3" spans="1:13" s="2" customFormat="1" ht="14.1" customHeight="1" x14ac:dyDescent="0.3">
      <c r="A3" s="96">
        <v>1</v>
      </c>
      <c r="B3" s="98" t="s">
        <v>123</v>
      </c>
      <c r="C3" s="99"/>
      <c r="D3" s="49" t="s">
        <v>75</v>
      </c>
      <c r="E3" s="100"/>
      <c r="F3" s="100"/>
      <c r="G3" s="101"/>
      <c r="H3" s="102">
        <v>64</v>
      </c>
      <c r="I3" s="52">
        <f>SUM(H3)+2.5</f>
        <v>66.5</v>
      </c>
      <c r="J3" s="52">
        <f>SUM(I3)+2.5</f>
        <v>69</v>
      </c>
      <c r="K3" s="52"/>
      <c r="L3" s="52"/>
      <c r="M3" s="46"/>
    </row>
    <row r="4" spans="1:13" s="2" customFormat="1" ht="14.1" customHeight="1" x14ac:dyDescent="0.3">
      <c r="A4" s="97"/>
      <c r="B4" s="103" t="s">
        <v>122</v>
      </c>
      <c r="C4" s="104"/>
      <c r="D4" s="105" t="s">
        <v>74</v>
      </c>
      <c r="E4" s="106"/>
      <c r="F4" s="106"/>
      <c r="G4" s="107"/>
      <c r="H4" s="38"/>
      <c r="I4" s="39"/>
      <c r="J4" s="39"/>
      <c r="K4" s="39"/>
      <c r="L4" s="39"/>
      <c r="M4" s="47"/>
    </row>
    <row r="5" spans="1:13" s="2" customFormat="1" ht="14.1" customHeight="1" x14ac:dyDescent="0.3">
      <c r="A5" s="108">
        <v>2</v>
      </c>
      <c r="B5" s="61" t="s">
        <v>121</v>
      </c>
      <c r="C5" s="62"/>
      <c r="D5" s="57"/>
      <c r="E5" s="58"/>
      <c r="F5" s="58"/>
      <c r="G5" s="59"/>
      <c r="H5" s="109"/>
      <c r="I5" s="68"/>
      <c r="J5" s="68"/>
      <c r="K5" s="68"/>
      <c r="L5" s="68"/>
      <c r="M5" s="69"/>
    </row>
    <row r="6" spans="1:13" s="2" customFormat="1" ht="14.1" customHeight="1" x14ac:dyDescent="0.3">
      <c r="A6" s="97"/>
      <c r="B6" s="103" t="s">
        <v>120</v>
      </c>
      <c r="C6" s="104"/>
      <c r="D6" s="105"/>
      <c r="E6" s="106"/>
      <c r="F6" s="106"/>
      <c r="G6" s="107"/>
      <c r="H6" s="38"/>
      <c r="I6" s="39"/>
      <c r="J6" s="39"/>
      <c r="K6" s="39"/>
      <c r="L6" s="39"/>
      <c r="M6" s="47"/>
    </row>
    <row r="7" spans="1:13" s="2" customFormat="1" ht="14.1" customHeight="1" x14ac:dyDescent="0.3">
      <c r="A7" s="108">
        <v>3</v>
      </c>
      <c r="B7" s="61" t="s">
        <v>73</v>
      </c>
      <c r="C7" s="62"/>
      <c r="D7" s="57"/>
      <c r="E7" s="58"/>
      <c r="F7" s="58"/>
      <c r="G7" s="59"/>
      <c r="H7" s="109"/>
      <c r="I7" s="68"/>
      <c r="J7" s="68"/>
      <c r="K7" s="68"/>
      <c r="L7" s="68"/>
      <c r="M7" s="69"/>
    </row>
    <row r="8" spans="1:13" s="2" customFormat="1" ht="14.1" customHeight="1" x14ac:dyDescent="0.3">
      <c r="A8" s="97"/>
      <c r="B8" s="103" t="s">
        <v>119</v>
      </c>
      <c r="C8" s="104"/>
      <c r="D8" s="105"/>
      <c r="E8" s="106"/>
      <c r="F8" s="106"/>
      <c r="G8" s="107"/>
      <c r="H8" s="38"/>
      <c r="I8" s="39"/>
      <c r="J8" s="39"/>
      <c r="K8" s="39"/>
      <c r="L8" s="39"/>
      <c r="M8" s="47"/>
    </row>
    <row r="9" spans="1:13" s="2" customFormat="1" ht="14.1" customHeight="1" x14ac:dyDescent="0.3">
      <c r="A9" s="108">
        <v>4</v>
      </c>
      <c r="B9" s="9" t="s">
        <v>118</v>
      </c>
      <c r="C9" s="10"/>
      <c r="D9" s="110"/>
      <c r="E9" s="111"/>
      <c r="F9" s="111"/>
      <c r="G9" s="112"/>
      <c r="H9" s="109"/>
      <c r="I9" s="68"/>
      <c r="J9" s="68"/>
      <c r="K9" s="68"/>
      <c r="L9" s="68"/>
      <c r="M9" s="69"/>
    </row>
    <row r="10" spans="1:13" s="2" customFormat="1" ht="14.1" customHeight="1" x14ac:dyDescent="0.3">
      <c r="A10" s="97"/>
      <c r="B10" s="103" t="s">
        <v>117</v>
      </c>
      <c r="C10" s="104"/>
      <c r="D10" s="113"/>
      <c r="E10" s="114"/>
      <c r="F10" s="114"/>
      <c r="G10" s="115"/>
      <c r="H10" s="38"/>
      <c r="I10" s="39"/>
      <c r="J10" s="39"/>
      <c r="K10" s="39"/>
      <c r="L10" s="39"/>
      <c r="M10" s="47"/>
    </row>
    <row r="11" spans="1:13" s="2" customFormat="1" ht="14.1" customHeight="1" x14ac:dyDescent="0.3">
      <c r="A11" s="108">
        <v>5</v>
      </c>
      <c r="B11" s="9" t="s">
        <v>85</v>
      </c>
      <c r="C11" s="10"/>
      <c r="D11" s="57"/>
      <c r="E11" s="58"/>
      <c r="F11" s="58"/>
      <c r="G11" s="59"/>
      <c r="H11" s="109">
        <v>89</v>
      </c>
      <c r="I11" s="68">
        <f>SUM(H11)+4.5</f>
        <v>93.5</v>
      </c>
      <c r="J11" s="68">
        <f>SUM(I11)+4.5</f>
        <v>98</v>
      </c>
      <c r="K11" s="68"/>
      <c r="L11" s="68"/>
      <c r="M11" s="69"/>
    </row>
    <row r="12" spans="1:13" s="2" customFormat="1" ht="14.1" customHeight="1" x14ac:dyDescent="0.3">
      <c r="A12" s="97"/>
      <c r="B12" s="103" t="s">
        <v>116</v>
      </c>
      <c r="C12" s="104"/>
      <c r="D12" s="105"/>
      <c r="E12" s="106"/>
      <c r="F12" s="106"/>
      <c r="G12" s="107"/>
      <c r="H12" s="38"/>
      <c r="I12" s="39"/>
      <c r="J12" s="39"/>
      <c r="K12" s="39"/>
      <c r="L12" s="39"/>
      <c r="M12" s="47"/>
    </row>
    <row r="13" spans="1:13" s="2" customFormat="1" ht="14.1" customHeight="1" x14ac:dyDescent="0.3">
      <c r="A13" s="108">
        <v>6</v>
      </c>
      <c r="B13" s="9" t="s">
        <v>41</v>
      </c>
      <c r="C13" s="10"/>
      <c r="D13" s="21" t="s">
        <v>124</v>
      </c>
      <c r="E13" s="22"/>
      <c r="F13" s="22"/>
      <c r="G13" s="23"/>
      <c r="H13" s="37">
        <v>94</v>
      </c>
      <c r="I13" s="17">
        <f>SUM(H13)+5</f>
        <v>99</v>
      </c>
      <c r="J13" s="17">
        <f>SUM(I13)+5</f>
        <v>104</v>
      </c>
      <c r="K13" s="17"/>
      <c r="L13" s="17"/>
      <c r="M13" s="29"/>
    </row>
    <row r="14" spans="1:13" s="2" customFormat="1" ht="14.1" customHeight="1" x14ac:dyDescent="0.3">
      <c r="A14" s="97"/>
      <c r="B14" s="103" t="s">
        <v>42</v>
      </c>
      <c r="C14" s="104"/>
      <c r="D14" s="105" t="s">
        <v>76</v>
      </c>
      <c r="E14" s="106"/>
      <c r="F14" s="106"/>
      <c r="G14" s="107"/>
      <c r="H14" s="38"/>
      <c r="I14" s="39"/>
      <c r="J14" s="39"/>
      <c r="K14" s="39"/>
      <c r="L14" s="39"/>
      <c r="M14" s="47"/>
    </row>
    <row r="15" spans="1:13" s="2" customFormat="1" ht="14.1" customHeight="1" x14ac:dyDescent="0.3">
      <c r="A15" s="108">
        <v>7</v>
      </c>
      <c r="B15" s="9" t="s">
        <v>115</v>
      </c>
      <c r="C15" s="10"/>
      <c r="D15" s="21"/>
      <c r="E15" s="22"/>
      <c r="F15" s="22"/>
      <c r="G15" s="23"/>
      <c r="H15" s="37">
        <v>19</v>
      </c>
      <c r="I15" s="17">
        <f>SUM(H15)+0.7</f>
        <v>19.7</v>
      </c>
      <c r="J15" s="17">
        <f>SUM(I15)+0.7</f>
        <v>20.399999999999999</v>
      </c>
      <c r="K15" s="17"/>
      <c r="L15" s="20"/>
      <c r="M15" s="116"/>
    </row>
    <row r="16" spans="1:13" s="2" customFormat="1" ht="14.1" customHeight="1" x14ac:dyDescent="0.3">
      <c r="A16" s="97"/>
      <c r="B16" s="103" t="s">
        <v>114</v>
      </c>
      <c r="C16" s="104"/>
      <c r="D16" s="118" t="s">
        <v>113</v>
      </c>
      <c r="E16" s="119"/>
      <c r="F16" s="119"/>
      <c r="G16" s="120"/>
      <c r="H16" s="38"/>
      <c r="I16" s="39"/>
      <c r="J16" s="39"/>
      <c r="K16" s="39"/>
      <c r="L16" s="25"/>
      <c r="M16" s="117"/>
    </row>
    <row r="17" spans="1:13" s="2" customFormat="1" ht="14.1" customHeight="1" x14ac:dyDescent="0.3">
      <c r="A17" s="108">
        <v>8</v>
      </c>
      <c r="B17" s="9" t="s">
        <v>112</v>
      </c>
      <c r="C17" s="10"/>
      <c r="D17" s="21"/>
      <c r="E17" s="22"/>
      <c r="F17" s="22"/>
      <c r="G17" s="23"/>
      <c r="H17" s="37"/>
      <c r="I17" s="17"/>
      <c r="J17" s="17"/>
      <c r="K17" s="17"/>
      <c r="L17" s="20"/>
      <c r="M17" s="116"/>
    </row>
    <row r="18" spans="1:13" s="2" customFormat="1" ht="14.1" customHeight="1" x14ac:dyDescent="0.3">
      <c r="A18" s="97"/>
      <c r="B18" s="103" t="s">
        <v>111</v>
      </c>
      <c r="C18" s="104"/>
      <c r="D18" s="118" t="s">
        <v>110</v>
      </c>
      <c r="E18" s="119"/>
      <c r="F18" s="119"/>
      <c r="G18" s="120"/>
      <c r="H18" s="38"/>
      <c r="I18" s="39"/>
      <c r="J18" s="39"/>
      <c r="K18" s="39"/>
      <c r="L18" s="25"/>
      <c r="M18" s="117"/>
    </row>
    <row r="19" spans="1:13" s="2" customFormat="1" ht="14.1" customHeight="1" x14ac:dyDescent="0.3">
      <c r="A19" s="108">
        <v>9</v>
      </c>
      <c r="B19" s="9" t="s">
        <v>43</v>
      </c>
      <c r="C19" s="10"/>
      <c r="D19" s="21" t="s">
        <v>72</v>
      </c>
      <c r="E19" s="22"/>
      <c r="F19" s="22"/>
      <c r="G19" s="23"/>
      <c r="H19" s="37">
        <v>92</v>
      </c>
      <c r="I19" s="17">
        <f>SUM(H19)+4</f>
        <v>96</v>
      </c>
      <c r="J19" s="17">
        <f>SUM(I19)+4</f>
        <v>100</v>
      </c>
      <c r="K19" s="17"/>
      <c r="L19" s="17"/>
      <c r="M19" s="29"/>
    </row>
    <row r="20" spans="1:13" s="2" customFormat="1" ht="14.1" customHeight="1" x14ac:dyDescent="0.3">
      <c r="A20" s="97"/>
      <c r="B20" s="103" t="s">
        <v>44</v>
      </c>
      <c r="C20" s="104"/>
      <c r="D20" s="105" t="s">
        <v>71</v>
      </c>
      <c r="E20" s="106"/>
      <c r="F20" s="106"/>
      <c r="G20" s="107"/>
      <c r="H20" s="38"/>
      <c r="I20" s="39"/>
      <c r="J20" s="39"/>
      <c r="K20" s="39"/>
      <c r="L20" s="39"/>
      <c r="M20" s="47"/>
    </row>
    <row r="21" spans="1:13" s="2" customFormat="1" ht="14.1" customHeight="1" x14ac:dyDescent="0.3">
      <c r="A21" s="108">
        <v>10</v>
      </c>
      <c r="B21" s="9" t="s">
        <v>84</v>
      </c>
      <c r="C21" s="10"/>
      <c r="D21" s="21" t="s">
        <v>83</v>
      </c>
      <c r="E21" s="22"/>
      <c r="F21" s="22"/>
      <c r="G21" s="23"/>
      <c r="H21" s="37">
        <v>46.3</v>
      </c>
      <c r="I21" s="17">
        <f>SUM(H21)+2.4</f>
        <v>48.699999999999996</v>
      </c>
      <c r="J21" s="17">
        <f>SUM(I21)+2.4</f>
        <v>51.099999999999994</v>
      </c>
      <c r="K21" s="17"/>
      <c r="L21" s="17"/>
      <c r="M21" s="29"/>
    </row>
    <row r="22" spans="1:13" s="2" customFormat="1" ht="14.1" customHeight="1" x14ac:dyDescent="0.3">
      <c r="A22" s="97"/>
      <c r="B22" s="103" t="s">
        <v>82</v>
      </c>
      <c r="C22" s="104"/>
      <c r="D22" s="26" t="s">
        <v>81</v>
      </c>
      <c r="E22" s="27"/>
      <c r="F22" s="27"/>
      <c r="G22" s="28"/>
      <c r="H22" s="38"/>
      <c r="I22" s="39"/>
      <c r="J22" s="39"/>
      <c r="K22" s="39"/>
      <c r="L22" s="39"/>
      <c r="M22" s="47"/>
    </row>
    <row r="23" spans="1:13" s="2" customFormat="1" ht="14.1" customHeight="1" x14ac:dyDescent="0.3">
      <c r="A23" s="108">
        <v>11</v>
      </c>
      <c r="B23" s="61" t="s">
        <v>204</v>
      </c>
      <c r="C23" s="62"/>
      <c r="D23" s="63"/>
      <c r="E23" s="64"/>
      <c r="F23" s="64"/>
      <c r="G23" s="65"/>
      <c r="H23" s="37">
        <v>58.3</v>
      </c>
      <c r="I23" s="17">
        <f>SUM(H23)+2.4</f>
        <v>60.699999999999996</v>
      </c>
      <c r="J23" s="17">
        <f>SUM(I23)+2.4</f>
        <v>63.099999999999994</v>
      </c>
      <c r="K23" s="68"/>
      <c r="L23" s="68"/>
      <c r="M23" s="69"/>
    </row>
    <row r="24" spans="1:13" s="2" customFormat="1" ht="14.1" customHeight="1" x14ac:dyDescent="0.3">
      <c r="A24" s="97"/>
      <c r="B24" s="61" t="s">
        <v>205</v>
      </c>
      <c r="C24" s="62"/>
      <c r="D24" s="57"/>
      <c r="E24" s="58"/>
      <c r="F24" s="58"/>
      <c r="G24" s="59"/>
      <c r="H24" s="38"/>
      <c r="I24" s="39"/>
      <c r="J24" s="39"/>
      <c r="K24" s="68"/>
      <c r="L24" s="68"/>
      <c r="M24" s="69"/>
    </row>
    <row r="25" spans="1:13" s="2" customFormat="1" ht="14.1" customHeight="1" x14ac:dyDescent="0.3">
      <c r="A25" s="108">
        <v>12</v>
      </c>
      <c r="B25" s="9" t="s">
        <v>45</v>
      </c>
      <c r="C25" s="10"/>
      <c r="D25" s="21" t="s">
        <v>46</v>
      </c>
      <c r="E25" s="22"/>
      <c r="F25" s="22"/>
      <c r="G25" s="23"/>
      <c r="H25" s="37">
        <v>29.3</v>
      </c>
      <c r="I25" s="17">
        <f>SUM(H25)+1.1</f>
        <v>30.400000000000002</v>
      </c>
      <c r="J25" s="17">
        <f>SUM(I25)+1.1</f>
        <v>31.500000000000004</v>
      </c>
      <c r="K25" s="17"/>
      <c r="L25" s="20"/>
      <c r="M25" s="116"/>
    </row>
    <row r="26" spans="1:13" s="2" customFormat="1" ht="14.1" customHeight="1" x14ac:dyDescent="0.3">
      <c r="A26" s="97"/>
      <c r="B26" s="103" t="s">
        <v>47</v>
      </c>
      <c r="C26" s="104"/>
      <c r="D26" s="105" t="s">
        <v>70</v>
      </c>
      <c r="E26" s="106"/>
      <c r="F26" s="106"/>
      <c r="G26" s="107"/>
      <c r="H26" s="38"/>
      <c r="I26" s="39"/>
      <c r="J26" s="39"/>
      <c r="K26" s="39"/>
      <c r="L26" s="25"/>
      <c r="M26" s="117"/>
    </row>
    <row r="27" spans="1:13" s="2" customFormat="1" ht="14.1" customHeight="1" x14ac:dyDescent="0.3">
      <c r="A27" s="108">
        <v>13</v>
      </c>
      <c r="B27" s="9" t="s">
        <v>48</v>
      </c>
      <c r="C27" s="10"/>
      <c r="D27" s="21" t="s">
        <v>46</v>
      </c>
      <c r="E27" s="22"/>
      <c r="F27" s="22"/>
      <c r="G27" s="23"/>
      <c r="H27" s="37">
        <v>38.799999999999997</v>
      </c>
      <c r="I27" s="17">
        <f>SUM(H27)+1.3</f>
        <v>40.099999999999994</v>
      </c>
      <c r="J27" s="17">
        <f>SUM(I27)+1.3</f>
        <v>41.399999999999991</v>
      </c>
      <c r="K27" s="17"/>
      <c r="L27" s="20"/>
      <c r="M27" s="116"/>
    </row>
    <row r="28" spans="1:13" s="2" customFormat="1" ht="14.1" customHeight="1" x14ac:dyDescent="0.3">
      <c r="A28" s="97"/>
      <c r="B28" s="103" t="s">
        <v>49</v>
      </c>
      <c r="C28" s="104"/>
      <c r="D28" s="105" t="s">
        <v>70</v>
      </c>
      <c r="E28" s="106"/>
      <c r="F28" s="106"/>
      <c r="G28" s="107"/>
      <c r="H28" s="38"/>
      <c r="I28" s="39"/>
      <c r="J28" s="39"/>
      <c r="K28" s="39"/>
      <c r="L28" s="25"/>
      <c r="M28" s="117"/>
    </row>
    <row r="29" spans="1:13" s="2" customFormat="1" ht="14.1" customHeight="1" x14ac:dyDescent="0.3">
      <c r="A29" s="108">
        <v>14</v>
      </c>
      <c r="B29" s="9" t="s">
        <v>50</v>
      </c>
      <c r="C29" s="10"/>
      <c r="D29" s="21" t="s">
        <v>51</v>
      </c>
      <c r="E29" s="22"/>
      <c r="F29" s="22"/>
      <c r="G29" s="23"/>
      <c r="H29" s="37">
        <v>60</v>
      </c>
      <c r="I29" s="17">
        <f>SUM(H29)+3.1</f>
        <v>63.1</v>
      </c>
      <c r="J29" s="17">
        <f>SUM(I29)+3.1</f>
        <v>66.2</v>
      </c>
      <c r="K29" s="17"/>
      <c r="L29" s="17"/>
      <c r="M29" s="29"/>
    </row>
    <row r="30" spans="1:13" s="2" customFormat="1" ht="14.1" customHeight="1" x14ac:dyDescent="0.3">
      <c r="A30" s="97"/>
      <c r="B30" s="103" t="s">
        <v>52</v>
      </c>
      <c r="C30" s="104"/>
      <c r="D30" s="105" t="s">
        <v>69</v>
      </c>
      <c r="E30" s="106"/>
      <c r="F30" s="106"/>
      <c r="G30" s="107"/>
      <c r="H30" s="38"/>
      <c r="I30" s="39"/>
      <c r="J30" s="39"/>
      <c r="K30" s="39"/>
      <c r="L30" s="39"/>
      <c r="M30" s="47"/>
    </row>
    <row r="31" spans="1:13" s="2" customFormat="1" ht="14.1" customHeight="1" x14ac:dyDescent="0.3">
      <c r="A31" s="108">
        <v>15</v>
      </c>
      <c r="B31" s="9" t="s">
        <v>53</v>
      </c>
      <c r="C31" s="10"/>
      <c r="D31" s="21" t="s">
        <v>54</v>
      </c>
      <c r="E31" s="22"/>
      <c r="F31" s="22"/>
      <c r="G31" s="23"/>
      <c r="H31" s="37">
        <v>64.5</v>
      </c>
      <c r="I31" s="17">
        <f>SUM(H31)+3</f>
        <v>67.5</v>
      </c>
      <c r="J31" s="17">
        <f>SUM(I31)+3</f>
        <v>70.5</v>
      </c>
      <c r="K31" s="17"/>
      <c r="L31" s="17"/>
      <c r="M31" s="29"/>
    </row>
    <row r="32" spans="1:13" s="2" customFormat="1" ht="14.1" customHeight="1" x14ac:dyDescent="0.3">
      <c r="A32" s="97"/>
      <c r="B32" s="103" t="s">
        <v>55</v>
      </c>
      <c r="C32" s="104"/>
      <c r="D32" s="105" t="s">
        <v>68</v>
      </c>
      <c r="E32" s="106"/>
      <c r="F32" s="106"/>
      <c r="G32" s="107"/>
      <c r="H32" s="38"/>
      <c r="I32" s="39"/>
      <c r="J32" s="39"/>
      <c r="K32" s="39"/>
      <c r="L32" s="39"/>
      <c r="M32" s="47"/>
    </row>
    <row r="33" spans="1:13" s="2" customFormat="1" ht="14.1" customHeight="1" x14ac:dyDescent="0.3">
      <c r="A33" s="108">
        <v>16</v>
      </c>
      <c r="B33" s="9" t="s">
        <v>67</v>
      </c>
      <c r="C33" s="10"/>
      <c r="D33" s="21" t="s">
        <v>65</v>
      </c>
      <c r="E33" s="22"/>
      <c r="F33" s="22"/>
      <c r="G33" s="23"/>
      <c r="H33" s="37">
        <v>51.6</v>
      </c>
      <c r="I33" s="17">
        <f>SUM(H33)+2.6</f>
        <v>54.2</v>
      </c>
      <c r="J33" s="17">
        <f>SUM(I33)+2.6</f>
        <v>56.800000000000004</v>
      </c>
      <c r="K33" s="17"/>
      <c r="L33" s="17"/>
      <c r="M33" s="29"/>
    </row>
    <row r="34" spans="1:13" s="2" customFormat="1" ht="14.1" customHeight="1" x14ac:dyDescent="0.3">
      <c r="A34" s="97"/>
      <c r="B34" s="103" t="s">
        <v>66</v>
      </c>
      <c r="C34" s="104"/>
      <c r="D34" s="105" t="s">
        <v>65</v>
      </c>
      <c r="E34" s="106"/>
      <c r="F34" s="106"/>
      <c r="G34" s="107"/>
      <c r="H34" s="38"/>
      <c r="I34" s="39"/>
      <c r="J34" s="39"/>
      <c r="K34" s="39"/>
      <c r="L34" s="39"/>
      <c r="M34" s="47"/>
    </row>
    <row r="35" spans="1:13" s="2" customFormat="1" ht="14.1" customHeight="1" x14ac:dyDescent="0.3">
      <c r="A35" s="108">
        <v>17</v>
      </c>
      <c r="B35" s="9" t="s">
        <v>109</v>
      </c>
      <c r="C35" s="10"/>
      <c r="D35" s="21" t="s">
        <v>108</v>
      </c>
      <c r="E35" s="22"/>
      <c r="F35" s="22"/>
      <c r="G35" s="23"/>
      <c r="H35" s="37">
        <v>50.8</v>
      </c>
      <c r="I35" s="17">
        <f>SUM(H35)+2</f>
        <v>52.8</v>
      </c>
      <c r="J35" s="17">
        <f>SUM(I35)+2</f>
        <v>54.8</v>
      </c>
      <c r="K35" s="17"/>
      <c r="L35" s="17"/>
      <c r="M35" s="29"/>
    </row>
    <row r="36" spans="1:13" s="2" customFormat="1" ht="14.1" customHeight="1" x14ac:dyDescent="0.3">
      <c r="A36" s="97"/>
      <c r="B36" s="103" t="s">
        <v>107</v>
      </c>
      <c r="C36" s="104"/>
      <c r="D36" s="105" t="s">
        <v>106</v>
      </c>
      <c r="E36" s="106"/>
      <c r="F36" s="106"/>
      <c r="G36" s="107"/>
      <c r="H36" s="38"/>
      <c r="I36" s="39"/>
      <c r="J36" s="39"/>
      <c r="K36" s="39"/>
      <c r="L36" s="39"/>
      <c r="M36" s="47"/>
    </row>
    <row r="37" spans="1:13" ht="14.1" customHeight="1" x14ac:dyDescent="0.3">
      <c r="A37" s="108">
        <v>18</v>
      </c>
      <c r="B37" s="9" t="s">
        <v>132</v>
      </c>
      <c r="C37" s="10"/>
      <c r="D37" s="21" t="s">
        <v>131</v>
      </c>
      <c r="E37" s="22"/>
      <c r="F37" s="22"/>
      <c r="G37" s="23"/>
      <c r="H37" s="14">
        <v>5.8</v>
      </c>
      <c r="I37" s="77">
        <f>SUM(H37)+0.2</f>
        <v>6</v>
      </c>
      <c r="J37" s="77">
        <f>SUM(I37)+0.2</f>
        <v>6.2</v>
      </c>
      <c r="K37" s="17"/>
      <c r="L37" s="17"/>
      <c r="M37" s="29"/>
    </row>
    <row r="38" spans="1:13" ht="14.1" customHeight="1" x14ac:dyDescent="0.3">
      <c r="A38" s="97"/>
      <c r="B38" s="103" t="s">
        <v>130</v>
      </c>
      <c r="C38" s="104"/>
      <c r="D38" s="105" t="s">
        <v>129</v>
      </c>
      <c r="E38" s="106"/>
      <c r="F38" s="106"/>
      <c r="G38" s="107"/>
      <c r="H38" s="14"/>
      <c r="I38" s="77"/>
      <c r="J38" s="77"/>
      <c r="K38" s="39"/>
      <c r="L38" s="39"/>
      <c r="M38" s="47"/>
    </row>
    <row r="39" spans="1:13" ht="14.1" customHeight="1" x14ac:dyDescent="0.3">
      <c r="A39" s="108">
        <v>19</v>
      </c>
      <c r="B39" s="9" t="s">
        <v>128</v>
      </c>
      <c r="C39" s="10"/>
      <c r="D39" s="21" t="s">
        <v>127</v>
      </c>
      <c r="E39" s="22"/>
      <c r="F39" s="22"/>
      <c r="G39" s="23"/>
      <c r="H39" s="37">
        <v>13.2</v>
      </c>
      <c r="I39" s="17">
        <f>SUM(H39)+0.6</f>
        <v>13.799999999999999</v>
      </c>
      <c r="J39" s="17">
        <f>SUM(I39)+0.6</f>
        <v>14.399999999999999</v>
      </c>
      <c r="K39" s="17"/>
      <c r="L39" s="17"/>
      <c r="M39" s="29"/>
    </row>
    <row r="40" spans="1:13" ht="14.1" customHeight="1" x14ac:dyDescent="0.3">
      <c r="A40" s="97"/>
      <c r="B40" s="103" t="s">
        <v>126</v>
      </c>
      <c r="C40" s="104"/>
      <c r="D40" s="105" t="s">
        <v>125</v>
      </c>
      <c r="E40" s="106"/>
      <c r="F40" s="106"/>
      <c r="G40" s="107"/>
      <c r="H40" s="38"/>
      <c r="I40" s="39"/>
      <c r="J40" s="39"/>
      <c r="K40" s="39"/>
      <c r="L40" s="39"/>
      <c r="M40" s="47"/>
    </row>
    <row r="41" spans="1:13" s="2" customFormat="1" ht="14.1" customHeight="1" x14ac:dyDescent="0.3">
      <c r="A41" s="108">
        <v>20</v>
      </c>
      <c r="B41" s="9" t="s">
        <v>77</v>
      </c>
      <c r="C41" s="10"/>
      <c r="D41" s="36"/>
      <c r="E41" s="36"/>
      <c r="F41" s="36"/>
      <c r="G41" s="36"/>
      <c r="H41" s="37">
        <v>14</v>
      </c>
      <c r="I41" s="17">
        <f>SUM(H41)+0.5</f>
        <v>14.5</v>
      </c>
      <c r="J41" s="17">
        <f>SUM(I41)+0.5</f>
        <v>15</v>
      </c>
      <c r="K41" s="17"/>
      <c r="L41" s="17"/>
      <c r="M41" s="29"/>
    </row>
    <row r="42" spans="1:13" s="2" customFormat="1" ht="14.1" customHeight="1" x14ac:dyDescent="0.3">
      <c r="A42" s="97"/>
      <c r="B42" s="53" t="s">
        <v>78</v>
      </c>
      <c r="C42" s="54"/>
      <c r="D42" s="26"/>
      <c r="E42" s="27"/>
      <c r="F42" s="27"/>
      <c r="G42" s="28"/>
      <c r="H42" s="38"/>
      <c r="I42" s="39"/>
      <c r="J42" s="39"/>
      <c r="K42" s="39"/>
      <c r="L42" s="39"/>
      <c r="M42" s="47"/>
    </row>
    <row r="43" spans="1:13" s="2" customFormat="1" ht="14.1" customHeight="1" x14ac:dyDescent="0.3">
      <c r="A43" s="108">
        <v>21</v>
      </c>
      <c r="B43" s="9" t="s">
        <v>79</v>
      </c>
      <c r="C43" s="10"/>
      <c r="D43" s="36"/>
      <c r="E43" s="36"/>
      <c r="F43" s="36"/>
      <c r="G43" s="36"/>
      <c r="H43" s="37">
        <v>14.5</v>
      </c>
      <c r="I43" s="17">
        <f>SUM(H43)+0.5</f>
        <v>15</v>
      </c>
      <c r="J43" s="17">
        <f>SUM(I43)+0.5</f>
        <v>15.5</v>
      </c>
      <c r="K43" s="17"/>
      <c r="L43" s="17"/>
      <c r="M43" s="29"/>
    </row>
    <row r="44" spans="1:13" s="2" customFormat="1" ht="14.1" customHeight="1" x14ac:dyDescent="0.3">
      <c r="A44" s="97"/>
      <c r="B44" s="25" t="s">
        <v>80</v>
      </c>
      <c r="C44" s="25"/>
      <c r="D44" s="26"/>
      <c r="E44" s="27"/>
      <c r="F44" s="27"/>
      <c r="G44" s="28"/>
      <c r="H44" s="38"/>
      <c r="I44" s="39"/>
      <c r="J44" s="39"/>
      <c r="K44" s="39"/>
      <c r="L44" s="39"/>
      <c r="M44" s="47"/>
    </row>
    <row r="45" spans="1:13" ht="14.1" customHeight="1" x14ac:dyDescent="0.3">
      <c r="A45" s="108">
        <v>22</v>
      </c>
      <c r="B45" s="61" t="s">
        <v>105</v>
      </c>
      <c r="C45" s="62"/>
      <c r="D45" s="63"/>
      <c r="E45" s="64"/>
      <c r="F45" s="64"/>
      <c r="G45" s="65"/>
      <c r="H45" s="38">
        <v>65.5</v>
      </c>
      <c r="I45" s="68">
        <f>SUM(H45)+2.5</f>
        <v>68</v>
      </c>
      <c r="J45" s="68">
        <f>SUM(I45)+2.5</f>
        <v>70.5</v>
      </c>
      <c r="K45" s="68"/>
      <c r="L45" s="68"/>
      <c r="M45" s="69"/>
    </row>
    <row r="46" spans="1:13" ht="14.1" customHeight="1" x14ac:dyDescent="0.3">
      <c r="A46" s="108"/>
      <c r="B46" s="61" t="s">
        <v>104</v>
      </c>
      <c r="C46" s="62"/>
      <c r="D46" s="57"/>
      <c r="E46" s="58"/>
      <c r="F46" s="58"/>
      <c r="G46" s="59"/>
      <c r="H46" s="37"/>
      <c r="I46" s="68"/>
      <c r="J46" s="68"/>
      <c r="K46" s="68"/>
      <c r="L46" s="68"/>
      <c r="M46" s="69"/>
    </row>
    <row r="47" spans="1:13" ht="14.1" customHeight="1" x14ac:dyDescent="0.3">
      <c r="A47" s="121">
        <v>23</v>
      </c>
      <c r="B47" s="9" t="s">
        <v>39</v>
      </c>
      <c r="C47" s="10"/>
      <c r="D47" s="11"/>
      <c r="E47" s="12"/>
      <c r="F47" s="12"/>
      <c r="G47" s="13"/>
      <c r="H47" s="14">
        <v>2.7</v>
      </c>
      <c r="I47" s="17">
        <f>SUM(H47)</f>
        <v>2.7</v>
      </c>
      <c r="J47" s="17">
        <f>SUM(I47)</f>
        <v>2.7</v>
      </c>
      <c r="K47" s="17"/>
      <c r="L47" s="17"/>
      <c r="M47" s="29"/>
    </row>
    <row r="48" spans="1:13" ht="14.1" customHeight="1" x14ac:dyDescent="0.3">
      <c r="A48" s="108"/>
      <c r="B48" s="53" t="s">
        <v>40</v>
      </c>
      <c r="C48" s="54"/>
      <c r="D48" s="57" t="s">
        <v>266</v>
      </c>
      <c r="E48" s="58"/>
      <c r="F48" s="58"/>
      <c r="G48" s="59"/>
      <c r="H48" s="37"/>
      <c r="I48" s="39"/>
      <c r="J48" s="39"/>
      <c r="K48" s="68"/>
      <c r="L48" s="68"/>
      <c r="M48" s="69"/>
    </row>
    <row r="49" spans="1:13" ht="14.1" customHeight="1" x14ac:dyDescent="0.3">
      <c r="A49" s="121">
        <v>24</v>
      </c>
      <c r="B49" s="9"/>
      <c r="C49" s="10"/>
      <c r="D49" s="11"/>
      <c r="E49" s="12"/>
      <c r="F49" s="12"/>
      <c r="G49" s="13"/>
      <c r="H49" s="14"/>
      <c r="I49" s="17"/>
      <c r="J49" s="17"/>
      <c r="K49" s="17"/>
      <c r="L49" s="17"/>
      <c r="M49" s="29"/>
    </row>
    <row r="50" spans="1:13" ht="14.1" customHeight="1" thickBot="1" x14ac:dyDescent="0.35">
      <c r="A50" s="122"/>
      <c r="B50" s="31"/>
      <c r="C50" s="32"/>
      <c r="D50" s="33"/>
      <c r="E50" s="34"/>
      <c r="F50" s="34"/>
      <c r="G50" s="35"/>
      <c r="H50" s="15"/>
      <c r="I50" s="18"/>
      <c r="J50" s="18"/>
      <c r="K50" s="18"/>
      <c r="L50" s="18"/>
      <c r="M50" s="30"/>
    </row>
    <row r="51" spans="1:13" ht="14.1" customHeight="1" x14ac:dyDescent="0.3"/>
  </sheetData>
  <mergeCells count="267">
    <mergeCell ref="A1:M1"/>
    <mergeCell ref="B2:C2"/>
    <mergeCell ref="D2:G2"/>
    <mergeCell ref="A3:A4"/>
    <mergeCell ref="B3:C3"/>
    <mergeCell ref="D3:G3"/>
    <mergeCell ref="H3:H4"/>
    <mergeCell ref="I3:I4"/>
    <mergeCell ref="J3:J4"/>
    <mergeCell ref="K3:K4"/>
    <mergeCell ref="L3:L4"/>
    <mergeCell ref="M3:M4"/>
    <mergeCell ref="B4:C4"/>
    <mergeCell ref="D4:G4"/>
    <mergeCell ref="J7:J8"/>
    <mergeCell ref="K7:K8"/>
    <mergeCell ref="L7:L8"/>
    <mergeCell ref="M7:M8"/>
    <mergeCell ref="B8:C8"/>
    <mergeCell ref="D8:G8"/>
    <mergeCell ref="K5:K6"/>
    <mergeCell ref="L5:L6"/>
    <mergeCell ref="M5:M6"/>
    <mergeCell ref="A5:A6"/>
    <mergeCell ref="B5:C5"/>
    <mergeCell ref="D5:G5"/>
    <mergeCell ref="H5:H6"/>
    <mergeCell ref="I5:I6"/>
    <mergeCell ref="J5:J6"/>
    <mergeCell ref="B6:C6"/>
    <mergeCell ref="D6:G6"/>
    <mergeCell ref="A11:A12"/>
    <mergeCell ref="B11:C11"/>
    <mergeCell ref="D11:G11"/>
    <mergeCell ref="H11:H12"/>
    <mergeCell ref="I11:I12"/>
    <mergeCell ref="A9:A10"/>
    <mergeCell ref="B9:C9"/>
    <mergeCell ref="D9:G9"/>
    <mergeCell ref="H9:H10"/>
    <mergeCell ref="I9:I10"/>
    <mergeCell ref="A7:A8"/>
    <mergeCell ref="B7:C7"/>
    <mergeCell ref="D7:G7"/>
    <mergeCell ref="H7:H8"/>
    <mergeCell ref="I7:I8"/>
    <mergeCell ref="J11:J12"/>
    <mergeCell ref="K11:K12"/>
    <mergeCell ref="L11:L12"/>
    <mergeCell ref="M11:M12"/>
    <mergeCell ref="B12:C12"/>
    <mergeCell ref="D12:G12"/>
    <mergeCell ref="K9:K10"/>
    <mergeCell ref="L9:L10"/>
    <mergeCell ref="M9:M10"/>
    <mergeCell ref="B10:C10"/>
    <mergeCell ref="D10:G10"/>
    <mergeCell ref="J9:J10"/>
    <mergeCell ref="A15:A16"/>
    <mergeCell ref="B15:C15"/>
    <mergeCell ref="D15:G15"/>
    <mergeCell ref="H15:H16"/>
    <mergeCell ref="I15:I16"/>
    <mergeCell ref="A13:A14"/>
    <mergeCell ref="B13:C13"/>
    <mergeCell ref="D13:G13"/>
    <mergeCell ref="H13:H14"/>
    <mergeCell ref="I13:I14"/>
    <mergeCell ref="J15:J16"/>
    <mergeCell ref="K15:K16"/>
    <mergeCell ref="L15:L16"/>
    <mergeCell ref="M15:M16"/>
    <mergeCell ref="B16:C16"/>
    <mergeCell ref="D16:G16"/>
    <mergeCell ref="K13:K14"/>
    <mergeCell ref="L13:L14"/>
    <mergeCell ref="M13:M14"/>
    <mergeCell ref="B14:C14"/>
    <mergeCell ref="D14:G14"/>
    <mergeCell ref="J13:J14"/>
    <mergeCell ref="A19:A20"/>
    <mergeCell ref="B19:C19"/>
    <mergeCell ref="D19:G19"/>
    <mergeCell ref="H19:H20"/>
    <mergeCell ref="I19:I20"/>
    <mergeCell ref="A17:A18"/>
    <mergeCell ref="B17:C17"/>
    <mergeCell ref="D17:G17"/>
    <mergeCell ref="H17:H18"/>
    <mergeCell ref="I17:I18"/>
    <mergeCell ref="J19:J20"/>
    <mergeCell ref="K19:K20"/>
    <mergeCell ref="L19:L20"/>
    <mergeCell ref="M19:M20"/>
    <mergeCell ref="B20:C20"/>
    <mergeCell ref="D20:G20"/>
    <mergeCell ref="K17:K18"/>
    <mergeCell ref="L17:L18"/>
    <mergeCell ref="M17:M18"/>
    <mergeCell ref="B18:C18"/>
    <mergeCell ref="D18:G18"/>
    <mergeCell ref="J17:J18"/>
    <mergeCell ref="A23:A24"/>
    <mergeCell ref="B23:C23"/>
    <mergeCell ref="D23:G23"/>
    <mergeCell ref="H23:H24"/>
    <mergeCell ref="I23:I24"/>
    <mergeCell ref="A21:A22"/>
    <mergeCell ref="B21:C21"/>
    <mergeCell ref="D21:G21"/>
    <mergeCell ref="H21:H22"/>
    <mergeCell ref="I21:I22"/>
    <mergeCell ref="J23:J24"/>
    <mergeCell ref="K23:K24"/>
    <mergeCell ref="L23:L24"/>
    <mergeCell ref="M23:M24"/>
    <mergeCell ref="B24:C24"/>
    <mergeCell ref="D24:G24"/>
    <mergeCell ref="K21:K22"/>
    <mergeCell ref="L21:L22"/>
    <mergeCell ref="M21:M22"/>
    <mergeCell ref="B22:C22"/>
    <mergeCell ref="D22:G22"/>
    <mergeCell ref="J21:J22"/>
    <mergeCell ref="A27:A28"/>
    <mergeCell ref="B27:C27"/>
    <mergeCell ref="D27:G27"/>
    <mergeCell ref="H27:H28"/>
    <mergeCell ref="I27:I28"/>
    <mergeCell ref="A25:A26"/>
    <mergeCell ref="B25:C25"/>
    <mergeCell ref="D25:G25"/>
    <mergeCell ref="H25:H26"/>
    <mergeCell ref="I25:I26"/>
    <mergeCell ref="J27:J28"/>
    <mergeCell ref="K27:K28"/>
    <mergeCell ref="L27:L28"/>
    <mergeCell ref="M27:M28"/>
    <mergeCell ref="B28:C28"/>
    <mergeCell ref="D28:G28"/>
    <mergeCell ref="K25:K26"/>
    <mergeCell ref="L25:L26"/>
    <mergeCell ref="M25:M26"/>
    <mergeCell ref="B26:C26"/>
    <mergeCell ref="D26:G26"/>
    <mergeCell ref="J25:J26"/>
    <mergeCell ref="A31:A32"/>
    <mergeCell ref="B31:C31"/>
    <mergeCell ref="D31:G31"/>
    <mergeCell ref="H31:H32"/>
    <mergeCell ref="I31:I32"/>
    <mergeCell ref="A29:A30"/>
    <mergeCell ref="B29:C29"/>
    <mergeCell ref="D29:G29"/>
    <mergeCell ref="H29:H30"/>
    <mergeCell ref="I29:I30"/>
    <mergeCell ref="J31:J32"/>
    <mergeCell ref="K31:K32"/>
    <mergeCell ref="L31:L32"/>
    <mergeCell ref="M31:M32"/>
    <mergeCell ref="B32:C32"/>
    <mergeCell ref="D32:G32"/>
    <mergeCell ref="K29:K30"/>
    <mergeCell ref="L29:L30"/>
    <mergeCell ref="M29:M30"/>
    <mergeCell ref="B30:C30"/>
    <mergeCell ref="D30:G30"/>
    <mergeCell ref="J29:J30"/>
    <mergeCell ref="A35:A36"/>
    <mergeCell ref="B35:C35"/>
    <mergeCell ref="D35:G35"/>
    <mergeCell ref="H35:H36"/>
    <mergeCell ref="I35:I36"/>
    <mergeCell ref="A33:A34"/>
    <mergeCell ref="B33:C33"/>
    <mergeCell ref="D33:G33"/>
    <mergeCell ref="H33:H34"/>
    <mergeCell ref="I33:I34"/>
    <mergeCell ref="J35:J36"/>
    <mergeCell ref="K35:K36"/>
    <mergeCell ref="L35:L36"/>
    <mergeCell ref="M35:M36"/>
    <mergeCell ref="B36:C36"/>
    <mergeCell ref="D36:G36"/>
    <mergeCell ref="K33:K34"/>
    <mergeCell ref="L33:L34"/>
    <mergeCell ref="M33:M34"/>
    <mergeCell ref="B34:C34"/>
    <mergeCell ref="D34:G34"/>
    <mergeCell ref="J33:J34"/>
    <mergeCell ref="A39:A40"/>
    <mergeCell ref="B39:C39"/>
    <mergeCell ref="D39:G39"/>
    <mergeCell ref="H39:H40"/>
    <mergeCell ref="I39:I40"/>
    <mergeCell ref="A37:A38"/>
    <mergeCell ref="B37:C37"/>
    <mergeCell ref="D37:G37"/>
    <mergeCell ref="H37:H38"/>
    <mergeCell ref="I37:I38"/>
    <mergeCell ref="J39:J40"/>
    <mergeCell ref="K39:K40"/>
    <mergeCell ref="L39:L40"/>
    <mergeCell ref="M39:M40"/>
    <mergeCell ref="B40:C40"/>
    <mergeCell ref="D40:G40"/>
    <mergeCell ref="K37:K38"/>
    <mergeCell ref="L37:L38"/>
    <mergeCell ref="M37:M38"/>
    <mergeCell ref="B38:C38"/>
    <mergeCell ref="D38:G38"/>
    <mergeCell ref="J37:J38"/>
    <mergeCell ref="A43:A44"/>
    <mergeCell ref="B43:C43"/>
    <mergeCell ref="D43:G43"/>
    <mergeCell ref="H43:H44"/>
    <mergeCell ref="I43:I44"/>
    <mergeCell ref="A41:A42"/>
    <mergeCell ref="B41:C41"/>
    <mergeCell ref="D41:G41"/>
    <mergeCell ref="H41:H42"/>
    <mergeCell ref="I41:I42"/>
    <mergeCell ref="J43:J44"/>
    <mergeCell ref="K43:K44"/>
    <mergeCell ref="L43:L44"/>
    <mergeCell ref="M43:M44"/>
    <mergeCell ref="B44:C44"/>
    <mergeCell ref="D44:G44"/>
    <mergeCell ref="K41:K42"/>
    <mergeCell ref="L41:L42"/>
    <mergeCell ref="M41:M42"/>
    <mergeCell ref="B42:C42"/>
    <mergeCell ref="D42:G42"/>
    <mergeCell ref="J41:J42"/>
    <mergeCell ref="A47:A48"/>
    <mergeCell ref="B47:C47"/>
    <mergeCell ref="D47:G47"/>
    <mergeCell ref="H47:H48"/>
    <mergeCell ref="I47:I48"/>
    <mergeCell ref="A45:A46"/>
    <mergeCell ref="B45:C45"/>
    <mergeCell ref="D45:G45"/>
    <mergeCell ref="H45:H46"/>
    <mergeCell ref="I45:I46"/>
    <mergeCell ref="J47:J48"/>
    <mergeCell ref="K47:K48"/>
    <mergeCell ref="L47:L48"/>
    <mergeCell ref="M47:M48"/>
    <mergeCell ref="B48:C48"/>
    <mergeCell ref="D48:G48"/>
    <mergeCell ref="K45:K46"/>
    <mergeCell ref="L45:L46"/>
    <mergeCell ref="M45:M46"/>
    <mergeCell ref="B46:C46"/>
    <mergeCell ref="D46:G46"/>
    <mergeCell ref="J45:J46"/>
    <mergeCell ref="K49:K50"/>
    <mergeCell ref="L49:L50"/>
    <mergeCell ref="M49:M50"/>
    <mergeCell ref="B50:C50"/>
    <mergeCell ref="D50:G50"/>
    <mergeCell ref="A49:A50"/>
    <mergeCell ref="B49:C49"/>
    <mergeCell ref="D49:G49"/>
    <mergeCell ref="H49:H50"/>
    <mergeCell ref="I49:I50"/>
    <mergeCell ref="J49:J50"/>
  </mergeCells>
  <phoneticPr fontId="21" type="noConversion"/>
  <printOptions horizontalCentered="1"/>
  <pageMargins left="0.47244094488188981" right="0.47244094488188981" top="0.74803149606299213" bottom="0.74803149606299213" header="0.31496062992125984" footer="0.31496062992125984"/>
  <pageSetup paperSize="9" scale="9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52AE4-8286-44A3-A09F-0D11419E4768}">
  <sheetPr>
    <tabColor theme="9"/>
    <pageSetUpPr fitToPage="1"/>
  </sheetPr>
  <dimension ref="A1:M49"/>
  <sheetViews>
    <sheetView topLeftCell="A16" zoomScale="110" zoomScaleNormal="110" workbookViewId="0">
      <selection activeCell="L13" sqref="L13:L14"/>
    </sheetView>
  </sheetViews>
  <sheetFormatPr defaultColWidth="8.75" defaultRowHeight="16.5" x14ac:dyDescent="0.3"/>
  <cols>
    <col min="1" max="1" width="3.25" bestFit="1" customWidth="1"/>
    <col min="2" max="3" width="8.75" customWidth="1"/>
    <col min="4" max="7" width="8.125" customWidth="1"/>
    <col min="8" max="13" width="5.5" customWidth="1"/>
  </cols>
  <sheetData>
    <row r="1" spans="1:13" ht="16.5" customHeight="1" thickBot="1" x14ac:dyDescent="0.35">
      <c r="A1" s="40" t="s">
        <v>274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2"/>
    </row>
    <row r="2" spans="1:13" ht="16.5" customHeight="1" thickBot="1" x14ac:dyDescent="0.35">
      <c r="A2" s="3" t="s">
        <v>30</v>
      </c>
      <c r="B2" s="43" t="s">
        <v>31</v>
      </c>
      <c r="C2" s="43"/>
      <c r="D2" s="43" t="s">
        <v>32</v>
      </c>
      <c r="E2" s="43"/>
      <c r="F2" s="43"/>
      <c r="G2" s="43"/>
      <c r="H2" s="4" t="s">
        <v>33</v>
      </c>
      <c r="I2" s="5" t="s">
        <v>34</v>
      </c>
      <c r="J2" s="5" t="s">
        <v>35</v>
      </c>
      <c r="K2" s="5"/>
      <c r="L2" s="5"/>
      <c r="M2" s="5"/>
    </row>
    <row r="3" spans="1:13" s="2" customFormat="1" ht="14.1" customHeight="1" x14ac:dyDescent="0.3">
      <c r="A3" s="96">
        <v>1</v>
      </c>
      <c r="B3" s="98" t="s">
        <v>123</v>
      </c>
      <c r="C3" s="99"/>
      <c r="D3" s="49" t="s">
        <v>75</v>
      </c>
      <c r="E3" s="100"/>
      <c r="F3" s="100"/>
      <c r="G3" s="101"/>
      <c r="H3" s="102">
        <v>64</v>
      </c>
      <c r="I3" s="52">
        <f>SUM(H3)+2.5</f>
        <v>66.5</v>
      </c>
      <c r="J3" s="52">
        <f>SUM(I3)+2.5</f>
        <v>69</v>
      </c>
      <c r="K3" s="52"/>
      <c r="L3" s="52"/>
      <c r="M3" s="46"/>
    </row>
    <row r="4" spans="1:13" s="2" customFormat="1" ht="14.1" customHeight="1" x14ac:dyDescent="0.3">
      <c r="A4" s="97"/>
      <c r="B4" s="103" t="s">
        <v>122</v>
      </c>
      <c r="C4" s="104"/>
      <c r="D4" s="105" t="s">
        <v>74</v>
      </c>
      <c r="E4" s="106"/>
      <c r="F4" s="106"/>
      <c r="G4" s="107"/>
      <c r="H4" s="38"/>
      <c r="I4" s="39"/>
      <c r="J4" s="39"/>
      <c r="K4" s="39"/>
      <c r="L4" s="39"/>
      <c r="M4" s="47"/>
    </row>
    <row r="5" spans="1:13" s="2" customFormat="1" ht="14.1" customHeight="1" x14ac:dyDescent="0.3">
      <c r="A5" s="108">
        <v>2</v>
      </c>
      <c r="B5" s="61" t="s">
        <v>121</v>
      </c>
      <c r="C5" s="62"/>
      <c r="D5" s="57"/>
      <c r="E5" s="58"/>
      <c r="F5" s="58"/>
      <c r="G5" s="59"/>
      <c r="H5" s="109">
        <v>30</v>
      </c>
      <c r="I5" s="68">
        <f>SUM(H5)+2.25</f>
        <v>32.25</v>
      </c>
      <c r="J5" s="68">
        <f>SUM(I5)+2.25</f>
        <v>34.5</v>
      </c>
      <c r="K5" s="68"/>
      <c r="L5" s="68"/>
      <c r="M5" s="69"/>
    </row>
    <row r="6" spans="1:13" s="2" customFormat="1" ht="14.1" customHeight="1" x14ac:dyDescent="0.3">
      <c r="A6" s="97"/>
      <c r="B6" s="103" t="s">
        <v>120</v>
      </c>
      <c r="C6" s="104"/>
      <c r="D6" s="105"/>
      <c r="E6" s="106"/>
      <c r="F6" s="106"/>
      <c r="G6" s="107"/>
      <c r="H6" s="38"/>
      <c r="I6" s="39"/>
      <c r="J6" s="39"/>
      <c r="K6" s="39"/>
      <c r="L6" s="39"/>
      <c r="M6" s="47"/>
    </row>
    <row r="7" spans="1:13" s="2" customFormat="1" ht="14.1" customHeight="1" x14ac:dyDescent="0.3">
      <c r="A7" s="108">
        <v>3</v>
      </c>
      <c r="B7" s="61" t="s">
        <v>73</v>
      </c>
      <c r="C7" s="62"/>
      <c r="D7" s="57"/>
      <c r="E7" s="58"/>
      <c r="F7" s="58"/>
      <c r="G7" s="59"/>
      <c r="H7" s="109">
        <v>34</v>
      </c>
      <c r="I7" s="68">
        <f>SUM(H7)+0.25</f>
        <v>34.25</v>
      </c>
      <c r="J7" s="68">
        <f>SUM(I7)+0.25</f>
        <v>34.5</v>
      </c>
      <c r="K7" s="68"/>
      <c r="L7" s="68"/>
      <c r="M7" s="69"/>
    </row>
    <row r="8" spans="1:13" s="2" customFormat="1" ht="14.1" customHeight="1" x14ac:dyDescent="0.3">
      <c r="A8" s="97"/>
      <c r="B8" s="103" t="s">
        <v>119</v>
      </c>
      <c r="C8" s="104"/>
      <c r="D8" s="105"/>
      <c r="E8" s="106"/>
      <c r="F8" s="106"/>
      <c r="G8" s="107"/>
      <c r="H8" s="38"/>
      <c r="I8" s="39"/>
      <c r="J8" s="39"/>
      <c r="K8" s="39"/>
      <c r="L8" s="39"/>
      <c r="M8" s="47"/>
    </row>
    <row r="9" spans="1:13" s="2" customFormat="1" ht="14.1" customHeight="1" x14ac:dyDescent="0.3">
      <c r="A9" s="108">
        <v>4</v>
      </c>
      <c r="B9" s="9" t="s">
        <v>118</v>
      </c>
      <c r="C9" s="10"/>
      <c r="D9" s="110"/>
      <c r="E9" s="111"/>
      <c r="F9" s="111"/>
      <c r="G9" s="112"/>
      <c r="H9" s="109">
        <v>52</v>
      </c>
      <c r="I9" s="68">
        <f>SUM(H9)+1.3</f>
        <v>53.3</v>
      </c>
      <c r="J9" s="68">
        <f>SUM(I9)+1.3</f>
        <v>54.599999999999994</v>
      </c>
      <c r="K9" s="17"/>
      <c r="L9" s="17"/>
      <c r="M9" s="69"/>
    </row>
    <row r="10" spans="1:13" s="2" customFormat="1" ht="14.1" customHeight="1" x14ac:dyDescent="0.3">
      <c r="A10" s="97"/>
      <c r="B10" s="103" t="s">
        <v>117</v>
      </c>
      <c r="C10" s="104"/>
      <c r="D10" s="113"/>
      <c r="E10" s="114"/>
      <c r="F10" s="114"/>
      <c r="G10" s="115"/>
      <c r="H10" s="38"/>
      <c r="I10" s="39"/>
      <c r="J10" s="39"/>
      <c r="K10" s="39"/>
      <c r="L10" s="39"/>
      <c r="M10" s="47"/>
    </row>
    <row r="11" spans="1:13" s="2" customFormat="1" ht="14.1" customHeight="1" x14ac:dyDescent="0.3">
      <c r="A11" s="108">
        <v>5</v>
      </c>
      <c r="B11" s="9" t="s">
        <v>85</v>
      </c>
      <c r="C11" s="10"/>
      <c r="D11" s="57"/>
      <c r="E11" s="58"/>
      <c r="F11" s="58"/>
      <c r="G11" s="59"/>
      <c r="H11" s="109">
        <v>76</v>
      </c>
      <c r="I11" s="68">
        <f>SUM(H11)+4.5</f>
        <v>80.5</v>
      </c>
      <c r="J11" s="68">
        <f>SUM(I11)+4.5</f>
        <v>85</v>
      </c>
      <c r="K11" s="68"/>
      <c r="L11" s="68"/>
      <c r="M11" s="69"/>
    </row>
    <row r="12" spans="1:13" s="2" customFormat="1" ht="14.1" customHeight="1" x14ac:dyDescent="0.3">
      <c r="A12" s="97"/>
      <c r="B12" s="103" t="s">
        <v>116</v>
      </c>
      <c r="C12" s="104"/>
      <c r="D12" s="105"/>
      <c r="E12" s="106"/>
      <c r="F12" s="106"/>
      <c r="G12" s="107"/>
      <c r="H12" s="38"/>
      <c r="I12" s="39"/>
      <c r="J12" s="39"/>
      <c r="K12" s="39"/>
      <c r="L12" s="39"/>
      <c r="M12" s="47"/>
    </row>
    <row r="13" spans="1:13" s="2" customFormat="1" ht="14.1" customHeight="1" x14ac:dyDescent="0.3">
      <c r="A13" s="108">
        <v>6</v>
      </c>
      <c r="B13" s="9" t="s">
        <v>41</v>
      </c>
      <c r="C13" s="10"/>
      <c r="D13" s="21" t="s">
        <v>124</v>
      </c>
      <c r="E13" s="22"/>
      <c r="F13" s="22"/>
      <c r="G13" s="23"/>
      <c r="H13" s="37">
        <v>89</v>
      </c>
      <c r="I13" s="17">
        <f>SUM(H13)+5</f>
        <v>94</v>
      </c>
      <c r="J13" s="17">
        <f>SUM(I13)+5</f>
        <v>99</v>
      </c>
      <c r="K13" s="17"/>
      <c r="L13" s="17"/>
      <c r="M13" s="29"/>
    </row>
    <row r="14" spans="1:13" s="2" customFormat="1" ht="14.1" customHeight="1" x14ac:dyDescent="0.3">
      <c r="A14" s="97"/>
      <c r="B14" s="103" t="s">
        <v>42</v>
      </c>
      <c r="C14" s="104"/>
      <c r="D14" s="105" t="s">
        <v>76</v>
      </c>
      <c r="E14" s="106"/>
      <c r="F14" s="106"/>
      <c r="G14" s="107"/>
      <c r="H14" s="38"/>
      <c r="I14" s="39"/>
      <c r="J14" s="39"/>
      <c r="K14" s="39"/>
      <c r="L14" s="39"/>
      <c r="M14" s="47"/>
    </row>
    <row r="15" spans="1:13" s="2" customFormat="1" ht="14.1" customHeight="1" x14ac:dyDescent="0.3">
      <c r="A15" s="108">
        <v>7</v>
      </c>
      <c r="B15" s="9" t="s">
        <v>115</v>
      </c>
      <c r="C15" s="10"/>
      <c r="D15" s="21"/>
      <c r="E15" s="22"/>
      <c r="F15" s="22"/>
      <c r="G15" s="23"/>
      <c r="H15" s="37">
        <v>14</v>
      </c>
      <c r="I15" s="17">
        <f>SUM(H15)+0.7</f>
        <v>14.7</v>
      </c>
      <c r="J15" s="17">
        <f>SUM(I15)+0.7</f>
        <v>15.399999999999999</v>
      </c>
      <c r="K15" s="20"/>
      <c r="L15" s="20"/>
      <c r="M15" s="116"/>
    </row>
    <row r="16" spans="1:13" s="2" customFormat="1" ht="14.1" customHeight="1" x14ac:dyDescent="0.3">
      <c r="A16" s="97"/>
      <c r="B16" s="103" t="s">
        <v>114</v>
      </c>
      <c r="C16" s="104"/>
      <c r="D16" s="118" t="s">
        <v>133</v>
      </c>
      <c r="E16" s="119"/>
      <c r="F16" s="119"/>
      <c r="G16" s="120"/>
      <c r="H16" s="38"/>
      <c r="I16" s="39"/>
      <c r="J16" s="39"/>
      <c r="K16" s="25"/>
      <c r="L16" s="25"/>
      <c r="M16" s="117"/>
    </row>
    <row r="17" spans="1:13" s="2" customFormat="1" ht="14.1" customHeight="1" x14ac:dyDescent="0.3">
      <c r="A17" s="108">
        <v>8</v>
      </c>
      <c r="B17" s="9" t="s">
        <v>112</v>
      </c>
      <c r="C17" s="10"/>
      <c r="D17" s="21"/>
      <c r="E17" s="22"/>
      <c r="F17" s="22"/>
      <c r="G17" s="23"/>
      <c r="H17" s="37">
        <v>14</v>
      </c>
      <c r="I17" s="81">
        <f>SUM(H17)+0.7</f>
        <v>14.7</v>
      </c>
      <c r="J17" s="81">
        <f>SUM(I17)+0.7</f>
        <v>15.399999999999999</v>
      </c>
      <c r="K17" s="20"/>
      <c r="L17" s="20"/>
      <c r="M17" s="116"/>
    </row>
    <row r="18" spans="1:13" s="2" customFormat="1" ht="14.1" customHeight="1" x14ac:dyDescent="0.3">
      <c r="A18" s="97"/>
      <c r="B18" s="103" t="s">
        <v>111</v>
      </c>
      <c r="C18" s="104"/>
      <c r="D18" s="118" t="s">
        <v>110</v>
      </c>
      <c r="E18" s="119"/>
      <c r="F18" s="119"/>
      <c r="G18" s="120"/>
      <c r="H18" s="38"/>
      <c r="I18" s="66"/>
      <c r="J18" s="66"/>
      <c r="K18" s="25"/>
      <c r="L18" s="25"/>
      <c r="M18" s="117"/>
    </row>
    <row r="19" spans="1:13" s="2" customFormat="1" ht="14.1" customHeight="1" x14ac:dyDescent="0.3">
      <c r="A19" s="108">
        <v>9</v>
      </c>
      <c r="B19" s="9" t="s">
        <v>144</v>
      </c>
      <c r="C19" s="10"/>
      <c r="D19" s="21"/>
      <c r="E19" s="22"/>
      <c r="F19" s="22"/>
      <c r="G19" s="23"/>
      <c r="H19" s="37">
        <v>3.5</v>
      </c>
      <c r="I19" s="81">
        <v>3.5</v>
      </c>
      <c r="J19" s="81">
        <v>3.5</v>
      </c>
      <c r="K19" s="17"/>
      <c r="L19" s="17"/>
      <c r="M19" s="29"/>
    </row>
    <row r="20" spans="1:13" s="2" customFormat="1" ht="14.1" customHeight="1" x14ac:dyDescent="0.3">
      <c r="A20" s="97"/>
      <c r="B20" s="103" t="s">
        <v>145</v>
      </c>
      <c r="C20" s="104"/>
      <c r="D20" s="118"/>
      <c r="E20" s="119"/>
      <c r="F20" s="119"/>
      <c r="G20" s="120"/>
      <c r="H20" s="38"/>
      <c r="I20" s="66"/>
      <c r="J20" s="66"/>
      <c r="K20" s="39"/>
      <c r="L20" s="39"/>
      <c r="M20" s="47"/>
    </row>
    <row r="21" spans="1:13" s="2" customFormat="1" ht="14.1" customHeight="1" x14ac:dyDescent="0.3">
      <c r="A21" s="108">
        <v>10</v>
      </c>
      <c r="B21" s="9" t="s">
        <v>43</v>
      </c>
      <c r="C21" s="10"/>
      <c r="D21" s="21" t="s">
        <v>72</v>
      </c>
      <c r="E21" s="22"/>
      <c r="F21" s="22"/>
      <c r="G21" s="23"/>
      <c r="H21" s="37">
        <v>92</v>
      </c>
      <c r="I21" s="17">
        <f>SUM(H21)+4</f>
        <v>96</v>
      </c>
      <c r="J21" s="17">
        <f>SUM(I21)+4</f>
        <v>100</v>
      </c>
      <c r="K21" s="17"/>
      <c r="L21" s="17"/>
      <c r="M21" s="29"/>
    </row>
    <row r="22" spans="1:13" s="2" customFormat="1" ht="14.1" customHeight="1" x14ac:dyDescent="0.3">
      <c r="A22" s="97"/>
      <c r="B22" s="103" t="s">
        <v>44</v>
      </c>
      <c r="C22" s="104"/>
      <c r="D22" s="105" t="s">
        <v>71</v>
      </c>
      <c r="E22" s="106"/>
      <c r="F22" s="106"/>
      <c r="G22" s="107"/>
      <c r="H22" s="38"/>
      <c r="I22" s="39"/>
      <c r="J22" s="39"/>
      <c r="K22" s="39"/>
      <c r="L22" s="39"/>
      <c r="M22" s="47"/>
    </row>
    <row r="23" spans="1:13" s="2" customFormat="1" ht="14.1" customHeight="1" x14ac:dyDescent="0.3">
      <c r="A23" s="108">
        <v>11</v>
      </c>
      <c r="B23" s="9" t="s">
        <v>84</v>
      </c>
      <c r="C23" s="10"/>
      <c r="D23" s="21" t="s">
        <v>83</v>
      </c>
      <c r="E23" s="22"/>
      <c r="F23" s="22"/>
      <c r="G23" s="23"/>
      <c r="H23" s="37">
        <v>41</v>
      </c>
      <c r="I23" s="17">
        <f>SUM(H23)+2</f>
        <v>43</v>
      </c>
      <c r="J23" s="17">
        <f>SUM(I23)+2</f>
        <v>45</v>
      </c>
      <c r="K23" s="17"/>
      <c r="L23" s="17"/>
      <c r="M23" s="29"/>
    </row>
    <row r="24" spans="1:13" s="2" customFormat="1" ht="14.1" customHeight="1" x14ac:dyDescent="0.3">
      <c r="A24" s="97"/>
      <c r="B24" s="103" t="s">
        <v>82</v>
      </c>
      <c r="C24" s="104"/>
      <c r="D24" s="26" t="s">
        <v>81</v>
      </c>
      <c r="E24" s="27"/>
      <c r="F24" s="27"/>
      <c r="G24" s="28"/>
      <c r="H24" s="38"/>
      <c r="I24" s="39"/>
      <c r="J24" s="39"/>
      <c r="K24" s="39"/>
      <c r="L24" s="39"/>
      <c r="M24" s="47"/>
    </row>
    <row r="25" spans="1:13" s="2" customFormat="1" ht="14.1" customHeight="1" x14ac:dyDescent="0.3">
      <c r="A25" s="108">
        <v>12</v>
      </c>
      <c r="B25" s="9" t="s">
        <v>45</v>
      </c>
      <c r="C25" s="10"/>
      <c r="D25" s="21" t="s">
        <v>46</v>
      </c>
      <c r="E25" s="22"/>
      <c r="F25" s="22"/>
      <c r="G25" s="23"/>
      <c r="H25" s="37">
        <v>28</v>
      </c>
      <c r="I25" s="17">
        <f>SUM(H25)+1.1</f>
        <v>29.1</v>
      </c>
      <c r="J25" s="17">
        <f>SUM(I25)+1.1</f>
        <v>30.200000000000003</v>
      </c>
      <c r="K25" s="20"/>
      <c r="L25" s="20"/>
      <c r="M25" s="116"/>
    </row>
    <row r="26" spans="1:13" s="2" customFormat="1" ht="14.1" customHeight="1" x14ac:dyDescent="0.3">
      <c r="A26" s="97"/>
      <c r="B26" s="103" t="s">
        <v>47</v>
      </c>
      <c r="C26" s="104"/>
      <c r="D26" s="105" t="s">
        <v>70</v>
      </c>
      <c r="E26" s="106"/>
      <c r="F26" s="106"/>
      <c r="G26" s="107"/>
      <c r="H26" s="38"/>
      <c r="I26" s="39"/>
      <c r="J26" s="39"/>
      <c r="K26" s="25"/>
      <c r="L26" s="25"/>
      <c r="M26" s="117"/>
    </row>
    <row r="27" spans="1:13" s="2" customFormat="1" ht="14.1" customHeight="1" x14ac:dyDescent="0.3">
      <c r="A27" s="108">
        <v>13</v>
      </c>
      <c r="B27" s="9" t="s">
        <v>48</v>
      </c>
      <c r="C27" s="10"/>
      <c r="D27" s="21" t="s">
        <v>46</v>
      </c>
      <c r="E27" s="22"/>
      <c r="F27" s="22"/>
      <c r="G27" s="23"/>
      <c r="H27" s="37">
        <v>36.5</v>
      </c>
      <c r="I27" s="17">
        <f>SUM(H27)+1.3</f>
        <v>37.799999999999997</v>
      </c>
      <c r="J27" s="17">
        <f>SUM(I27)+1.3</f>
        <v>39.099999999999994</v>
      </c>
      <c r="K27" s="20"/>
      <c r="L27" s="20"/>
      <c r="M27" s="116"/>
    </row>
    <row r="28" spans="1:13" s="2" customFormat="1" ht="14.1" customHeight="1" x14ac:dyDescent="0.3">
      <c r="A28" s="97"/>
      <c r="B28" s="103" t="s">
        <v>49</v>
      </c>
      <c r="C28" s="104"/>
      <c r="D28" s="105" t="s">
        <v>70</v>
      </c>
      <c r="E28" s="106"/>
      <c r="F28" s="106"/>
      <c r="G28" s="107"/>
      <c r="H28" s="38"/>
      <c r="I28" s="39"/>
      <c r="J28" s="39"/>
      <c r="K28" s="25"/>
      <c r="L28" s="25"/>
      <c r="M28" s="117"/>
    </row>
    <row r="29" spans="1:13" s="2" customFormat="1" ht="14.1" customHeight="1" x14ac:dyDescent="0.3">
      <c r="A29" s="108">
        <v>14</v>
      </c>
      <c r="B29" s="9" t="s">
        <v>50</v>
      </c>
      <c r="C29" s="10"/>
      <c r="D29" s="21" t="s">
        <v>51</v>
      </c>
      <c r="E29" s="22"/>
      <c r="F29" s="22"/>
      <c r="G29" s="23"/>
      <c r="H29" s="37"/>
      <c r="I29" s="17"/>
      <c r="J29" s="17"/>
      <c r="K29" s="17"/>
      <c r="L29" s="17"/>
      <c r="M29" s="29"/>
    </row>
    <row r="30" spans="1:13" s="2" customFormat="1" ht="14.1" customHeight="1" x14ac:dyDescent="0.3">
      <c r="A30" s="97"/>
      <c r="B30" s="103" t="s">
        <v>52</v>
      </c>
      <c r="C30" s="104"/>
      <c r="D30" s="105" t="s">
        <v>69</v>
      </c>
      <c r="E30" s="106"/>
      <c r="F30" s="106"/>
      <c r="G30" s="107"/>
      <c r="H30" s="38"/>
      <c r="I30" s="39"/>
      <c r="J30" s="39"/>
      <c r="K30" s="39"/>
      <c r="L30" s="39"/>
      <c r="M30" s="47"/>
    </row>
    <row r="31" spans="1:13" s="2" customFormat="1" ht="14.1" customHeight="1" x14ac:dyDescent="0.3">
      <c r="A31" s="108">
        <v>15</v>
      </c>
      <c r="B31" s="9" t="s">
        <v>53</v>
      </c>
      <c r="C31" s="10"/>
      <c r="D31" s="21" t="s">
        <v>54</v>
      </c>
      <c r="E31" s="22"/>
      <c r="F31" s="22"/>
      <c r="G31" s="23"/>
      <c r="H31" s="37"/>
      <c r="I31" s="17"/>
      <c r="J31" s="17"/>
      <c r="K31" s="17"/>
      <c r="L31" s="17"/>
      <c r="M31" s="29"/>
    </row>
    <row r="32" spans="1:13" s="2" customFormat="1" ht="14.1" customHeight="1" x14ac:dyDescent="0.3">
      <c r="A32" s="97"/>
      <c r="B32" s="103" t="s">
        <v>55</v>
      </c>
      <c r="C32" s="104"/>
      <c r="D32" s="105" t="s">
        <v>68</v>
      </c>
      <c r="E32" s="106"/>
      <c r="F32" s="106"/>
      <c r="G32" s="107"/>
      <c r="H32" s="38"/>
      <c r="I32" s="39"/>
      <c r="J32" s="39"/>
      <c r="K32" s="39"/>
      <c r="L32" s="39"/>
      <c r="M32" s="47"/>
    </row>
    <row r="33" spans="1:13" s="2" customFormat="1" ht="14.1" customHeight="1" x14ac:dyDescent="0.3">
      <c r="A33" s="108">
        <v>16</v>
      </c>
      <c r="B33" s="9" t="s">
        <v>67</v>
      </c>
      <c r="C33" s="10"/>
      <c r="D33" s="21" t="s">
        <v>65</v>
      </c>
      <c r="E33" s="22"/>
      <c r="F33" s="22"/>
      <c r="G33" s="23"/>
      <c r="H33" s="37"/>
      <c r="I33" s="17"/>
      <c r="J33" s="17"/>
      <c r="K33" s="17"/>
      <c r="L33" s="17"/>
      <c r="M33" s="29"/>
    </row>
    <row r="34" spans="1:13" s="2" customFormat="1" ht="14.1" customHeight="1" x14ac:dyDescent="0.3">
      <c r="A34" s="97"/>
      <c r="B34" s="103" t="s">
        <v>66</v>
      </c>
      <c r="C34" s="104"/>
      <c r="D34" s="105" t="s">
        <v>65</v>
      </c>
      <c r="E34" s="106"/>
      <c r="F34" s="106"/>
      <c r="G34" s="107"/>
      <c r="H34" s="38"/>
      <c r="I34" s="39"/>
      <c r="J34" s="39"/>
      <c r="K34" s="39"/>
      <c r="L34" s="39"/>
      <c r="M34" s="47"/>
    </row>
    <row r="35" spans="1:13" s="2" customFormat="1" ht="14.1" customHeight="1" x14ac:dyDescent="0.3">
      <c r="A35" s="108">
        <v>17</v>
      </c>
      <c r="B35" s="9" t="s">
        <v>109</v>
      </c>
      <c r="C35" s="10"/>
      <c r="D35" s="21" t="s">
        <v>108</v>
      </c>
      <c r="E35" s="22"/>
      <c r="F35" s="22"/>
      <c r="G35" s="23"/>
      <c r="H35" s="37"/>
      <c r="I35" s="17"/>
      <c r="J35" s="17"/>
      <c r="K35" s="17"/>
      <c r="L35" s="17"/>
      <c r="M35" s="29"/>
    </row>
    <row r="36" spans="1:13" s="2" customFormat="1" ht="14.1" customHeight="1" x14ac:dyDescent="0.3">
      <c r="A36" s="97"/>
      <c r="B36" s="103" t="s">
        <v>107</v>
      </c>
      <c r="C36" s="104"/>
      <c r="D36" s="105" t="s">
        <v>106</v>
      </c>
      <c r="E36" s="106"/>
      <c r="F36" s="106"/>
      <c r="G36" s="107"/>
      <c r="H36" s="38"/>
      <c r="I36" s="39"/>
      <c r="J36" s="39"/>
      <c r="K36" s="39"/>
      <c r="L36" s="39"/>
      <c r="M36" s="47"/>
    </row>
    <row r="37" spans="1:13" s="2" customFormat="1" ht="14.1" customHeight="1" x14ac:dyDescent="0.3">
      <c r="A37" s="108">
        <v>18</v>
      </c>
      <c r="B37" s="9" t="s">
        <v>132</v>
      </c>
      <c r="C37" s="10"/>
      <c r="D37" s="21" t="s">
        <v>131</v>
      </c>
      <c r="E37" s="22"/>
      <c r="F37" s="22"/>
      <c r="G37" s="23"/>
      <c r="H37" s="37">
        <v>11.5</v>
      </c>
      <c r="I37" s="17">
        <f>SUM(H37)+0.5</f>
        <v>12</v>
      </c>
      <c r="J37" s="17">
        <f>SUM(I37)+0.5</f>
        <v>12.5</v>
      </c>
      <c r="K37" s="17"/>
      <c r="L37" s="17"/>
      <c r="M37" s="29"/>
    </row>
    <row r="38" spans="1:13" s="2" customFormat="1" ht="14.1" customHeight="1" x14ac:dyDescent="0.3">
      <c r="A38" s="97"/>
      <c r="B38" s="103" t="s">
        <v>130</v>
      </c>
      <c r="C38" s="104"/>
      <c r="D38" s="105" t="s">
        <v>129</v>
      </c>
      <c r="E38" s="106"/>
      <c r="F38" s="106"/>
      <c r="G38" s="107"/>
      <c r="H38" s="38"/>
      <c r="I38" s="39"/>
      <c r="J38" s="39"/>
      <c r="K38" s="39"/>
      <c r="L38" s="39"/>
      <c r="M38" s="47"/>
    </row>
    <row r="39" spans="1:13" s="2" customFormat="1" ht="14.1" customHeight="1" x14ac:dyDescent="0.3">
      <c r="A39" s="108">
        <v>19</v>
      </c>
      <c r="B39" s="9" t="s">
        <v>128</v>
      </c>
      <c r="C39" s="10"/>
      <c r="D39" s="21" t="s">
        <v>127</v>
      </c>
      <c r="E39" s="22"/>
      <c r="F39" s="22"/>
      <c r="G39" s="23"/>
      <c r="H39" s="37">
        <v>11.5</v>
      </c>
      <c r="I39" s="17">
        <f>SUM(H39)+0.5</f>
        <v>12</v>
      </c>
      <c r="J39" s="17">
        <f>SUM(I39)+0.5</f>
        <v>12.5</v>
      </c>
      <c r="K39" s="17"/>
      <c r="L39" s="17"/>
      <c r="M39" s="29"/>
    </row>
    <row r="40" spans="1:13" s="2" customFormat="1" ht="14.1" customHeight="1" x14ac:dyDescent="0.3">
      <c r="A40" s="97"/>
      <c r="B40" s="103" t="s">
        <v>126</v>
      </c>
      <c r="C40" s="104"/>
      <c r="D40" s="105" t="s">
        <v>125</v>
      </c>
      <c r="E40" s="106"/>
      <c r="F40" s="106"/>
      <c r="G40" s="107"/>
      <c r="H40" s="38"/>
      <c r="I40" s="39"/>
      <c r="J40" s="39"/>
      <c r="K40" s="39"/>
      <c r="L40" s="39"/>
      <c r="M40" s="47"/>
    </row>
    <row r="41" spans="1:13" ht="14.1" customHeight="1" x14ac:dyDescent="0.3">
      <c r="A41" s="108">
        <v>20</v>
      </c>
      <c r="B41" s="9" t="s">
        <v>77</v>
      </c>
      <c r="C41" s="10"/>
      <c r="D41" s="36"/>
      <c r="E41" s="36"/>
      <c r="F41" s="36"/>
      <c r="G41" s="36"/>
      <c r="H41" s="37">
        <v>13</v>
      </c>
      <c r="I41" s="17">
        <f>SUM(H41)+0.5</f>
        <v>13.5</v>
      </c>
      <c r="J41" s="17">
        <f>SUM(I41)+0.5</f>
        <v>14</v>
      </c>
      <c r="K41" s="17"/>
      <c r="L41" s="17"/>
      <c r="M41" s="29"/>
    </row>
    <row r="42" spans="1:13" ht="14.1" customHeight="1" x14ac:dyDescent="0.3">
      <c r="A42" s="97"/>
      <c r="B42" s="53" t="s">
        <v>78</v>
      </c>
      <c r="C42" s="54"/>
      <c r="D42" s="26"/>
      <c r="E42" s="27"/>
      <c r="F42" s="27"/>
      <c r="G42" s="28"/>
      <c r="H42" s="38"/>
      <c r="I42" s="39"/>
      <c r="J42" s="39"/>
      <c r="K42" s="39"/>
      <c r="L42" s="39"/>
      <c r="M42" s="47"/>
    </row>
    <row r="43" spans="1:13" ht="14.1" customHeight="1" x14ac:dyDescent="0.3">
      <c r="A43" s="108">
        <v>21</v>
      </c>
      <c r="B43" s="9" t="s">
        <v>79</v>
      </c>
      <c r="C43" s="10"/>
      <c r="D43" s="36"/>
      <c r="E43" s="36"/>
      <c r="F43" s="36"/>
      <c r="G43" s="36"/>
      <c r="H43" s="37">
        <v>13.5</v>
      </c>
      <c r="I43" s="17">
        <f>SUM(H43)+0.5</f>
        <v>14</v>
      </c>
      <c r="J43" s="17">
        <f>SUM(I43)+0.5</f>
        <v>14.5</v>
      </c>
      <c r="K43" s="17"/>
      <c r="L43" s="17"/>
      <c r="M43" s="29"/>
    </row>
    <row r="44" spans="1:13" ht="14.1" customHeight="1" thickBot="1" x14ac:dyDescent="0.35">
      <c r="A44" s="122"/>
      <c r="B44" s="95" t="s">
        <v>80</v>
      </c>
      <c r="C44" s="95"/>
      <c r="D44" s="33"/>
      <c r="E44" s="34"/>
      <c r="F44" s="34"/>
      <c r="G44" s="35"/>
      <c r="H44" s="94"/>
      <c r="I44" s="18"/>
      <c r="J44" s="18"/>
      <c r="K44" s="18"/>
      <c r="L44" s="18"/>
      <c r="M44" s="30"/>
    </row>
    <row r="45" spans="1:13" ht="14.1" customHeight="1" x14ac:dyDescent="0.3"/>
    <row r="46" spans="1:13" ht="14.1" customHeight="1" x14ac:dyDescent="0.3"/>
    <row r="47" spans="1:13" ht="14.1" customHeight="1" x14ac:dyDescent="0.3"/>
    <row r="48" spans="1:13" ht="14.1" customHeight="1" x14ac:dyDescent="0.3"/>
    <row r="49" ht="14.1" customHeight="1" x14ac:dyDescent="0.3"/>
  </sheetData>
  <mergeCells count="234">
    <mergeCell ref="J43:J44"/>
    <mergeCell ref="K43:K44"/>
    <mergeCell ref="L43:L44"/>
    <mergeCell ref="M43:M44"/>
    <mergeCell ref="B44:C44"/>
    <mergeCell ref="D44:G44"/>
    <mergeCell ref="K41:K42"/>
    <mergeCell ref="L41:L42"/>
    <mergeCell ref="M41:M42"/>
    <mergeCell ref="B42:C42"/>
    <mergeCell ref="D42:G42"/>
    <mergeCell ref="J41:J42"/>
    <mergeCell ref="A43:A44"/>
    <mergeCell ref="B43:C43"/>
    <mergeCell ref="D43:G43"/>
    <mergeCell ref="H43:H44"/>
    <mergeCell ref="I43:I44"/>
    <mergeCell ref="A41:A42"/>
    <mergeCell ref="B41:C41"/>
    <mergeCell ref="D41:G41"/>
    <mergeCell ref="H41:H42"/>
    <mergeCell ref="I41:I42"/>
    <mergeCell ref="J39:J40"/>
    <mergeCell ref="K39:K40"/>
    <mergeCell ref="L39:L40"/>
    <mergeCell ref="M39:M40"/>
    <mergeCell ref="B40:C40"/>
    <mergeCell ref="D40:G40"/>
    <mergeCell ref="K37:K38"/>
    <mergeCell ref="L37:L38"/>
    <mergeCell ref="M37:M38"/>
    <mergeCell ref="B38:C38"/>
    <mergeCell ref="D38:G38"/>
    <mergeCell ref="J37:J38"/>
    <mergeCell ref="A39:A40"/>
    <mergeCell ref="B39:C39"/>
    <mergeCell ref="D39:G39"/>
    <mergeCell ref="H39:H40"/>
    <mergeCell ref="I39:I40"/>
    <mergeCell ref="A37:A38"/>
    <mergeCell ref="B37:C37"/>
    <mergeCell ref="D37:G37"/>
    <mergeCell ref="H37:H38"/>
    <mergeCell ref="I37:I38"/>
    <mergeCell ref="J35:J36"/>
    <mergeCell ref="K35:K36"/>
    <mergeCell ref="L35:L36"/>
    <mergeCell ref="M35:M36"/>
    <mergeCell ref="B36:C36"/>
    <mergeCell ref="D36:G36"/>
    <mergeCell ref="K33:K34"/>
    <mergeCell ref="L33:L34"/>
    <mergeCell ref="M33:M34"/>
    <mergeCell ref="B34:C34"/>
    <mergeCell ref="D34:G34"/>
    <mergeCell ref="J33:J34"/>
    <mergeCell ref="A35:A36"/>
    <mergeCell ref="B35:C35"/>
    <mergeCell ref="D35:G35"/>
    <mergeCell ref="H35:H36"/>
    <mergeCell ref="I35:I36"/>
    <mergeCell ref="A33:A34"/>
    <mergeCell ref="B33:C33"/>
    <mergeCell ref="D33:G33"/>
    <mergeCell ref="H33:H34"/>
    <mergeCell ref="I33:I34"/>
    <mergeCell ref="J31:J32"/>
    <mergeCell ref="K31:K32"/>
    <mergeCell ref="L31:L32"/>
    <mergeCell ref="M31:M32"/>
    <mergeCell ref="B32:C32"/>
    <mergeCell ref="D32:G32"/>
    <mergeCell ref="K29:K30"/>
    <mergeCell ref="L29:L30"/>
    <mergeCell ref="M29:M30"/>
    <mergeCell ref="B30:C30"/>
    <mergeCell ref="D30:G30"/>
    <mergeCell ref="J29:J30"/>
    <mergeCell ref="A31:A32"/>
    <mergeCell ref="B31:C31"/>
    <mergeCell ref="D31:G31"/>
    <mergeCell ref="H31:H32"/>
    <mergeCell ref="I31:I32"/>
    <mergeCell ref="A29:A30"/>
    <mergeCell ref="B29:C29"/>
    <mergeCell ref="D29:G29"/>
    <mergeCell ref="H29:H30"/>
    <mergeCell ref="I29:I30"/>
    <mergeCell ref="J27:J28"/>
    <mergeCell ref="K27:K28"/>
    <mergeCell ref="L27:L28"/>
    <mergeCell ref="M27:M28"/>
    <mergeCell ref="B28:C28"/>
    <mergeCell ref="D28:G28"/>
    <mergeCell ref="K25:K26"/>
    <mergeCell ref="L25:L26"/>
    <mergeCell ref="M25:M26"/>
    <mergeCell ref="B26:C26"/>
    <mergeCell ref="D26:G26"/>
    <mergeCell ref="J25:J26"/>
    <mergeCell ref="A27:A28"/>
    <mergeCell ref="B27:C27"/>
    <mergeCell ref="D27:G27"/>
    <mergeCell ref="H27:H28"/>
    <mergeCell ref="I27:I28"/>
    <mergeCell ref="A25:A26"/>
    <mergeCell ref="B25:C25"/>
    <mergeCell ref="D25:G25"/>
    <mergeCell ref="H25:H26"/>
    <mergeCell ref="I25:I26"/>
    <mergeCell ref="J23:J24"/>
    <mergeCell ref="K23:K24"/>
    <mergeCell ref="L23:L24"/>
    <mergeCell ref="M23:M24"/>
    <mergeCell ref="B24:C24"/>
    <mergeCell ref="D24:G24"/>
    <mergeCell ref="K21:K22"/>
    <mergeCell ref="L21:L22"/>
    <mergeCell ref="M21:M22"/>
    <mergeCell ref="B22:C22"/>
    <mergeCell ref="D22:G22"/>
    <mergeCell ref="J21:J22"/>
    <mergeCell ref="A23:A24"/>
    <mergeCell ref="B23:C23"/>
    <mergeCell ref="D23:G23"/>
    <mergeCell ref="H23:H24"/>
    <mergeCell ref="I23:I24"/>
    <mergeCell ref="A21:A22"/>
    <mergeCell ref="B21:C21"/>
    <mergeCell ref="D21:G21"/>
    <mergeCell ref="H21:H22"/>
    <mergeCell ref="I21:I22"/>
    <mergeCell ref="J19:J20"/>
    <mergeCell ref="K19:K20"/>
    <mergeCell ref="L19:L20"/>
    <mergeCell ref="M19:M20"/>
    <mergeCell ref="B20:C20"/>
    <mergeCell ref="D20:G20"/>
    <mergeCell ref="K17:K18"/>
    <mergeCell ref="L17:L18"/>
    <mergeCell ref="M17:M18"/>
    <mergeCell ref="B18:C18"/>
    <mergeCell ref="D18:G18"/>
    <mergeCell ref="J17:J18"/>
    <mergeCell ref="A19:A20"/>
    <mergeCell ref="B19:C19"/>
    <mergeCell ref="D19:G19"/>
    <mergeCell ref="H19:H20"/>
    <mergeCell ref="I19:I20"/>
    <mergeCell ref="A17:A18"/>
    <mergeCell ref="B17:C17"/>
    <mergeCell ref="D17:G17"/>
    <mergeCell ref="H17:H18"/>
    <mergeCell ref="I17:I18"/>
    <mergeCell ref="J15:J16"/>
    <mergeCell ref="K15:K16"/>
    <mergeCell ref="L15:L16"/>
    <mergeCell ref="M15:M16"/>
    <mergeCell ref="B16:C16"/>
    <mergeCell ref="D16:G16"/>
    <mergeCell ref="K13:K14"/>
    <mergeCell ref="L13:L14"/>
    <mergeCell ref="M13:M14"/>
    <mergeCell ref="B14:C14"/>
    <mergeCell ref="D14:G14"/>
    <mergeCell ref="J13:J14"/>
    <mergeCell ref="A15:A16"/>
    <mergeCell ref="B15:C15"/>
    <mergeCell ref="D15:G15"/>
    <mergeCell ref="H15:H16"/>
    <mergeCell ref="I15:I16"/>
    <mergeCell ref="A13:A14"/>
    <mergeCell ref="B13:C13"/>
    <mergeCell ref="D13:G13"/>
    <mergeCell ref="H13:H14"/>
    <mergeCell ref="I13:I14"/>
    <mergeCell ref="K11:K12"/>
    <mergeCell ref="L11:L12"/>
    <mergeCell ref="M11:M12"/>
    <mergeCell ref="B12:C12"/>
    <mergeCell ref="D12:G12"/>
    <mergeCell ref="K9:K10"/>
    <mergeCell ref="L9:L10"/>
    <mergeCell ref="M9:M10"/>
    <mergeCell ref="B10:C10"/>
    <mergeCell ref="D10:G10"/>
    <mergeCell ref="J9:J10"/>
    <mergeCell ref="A5:A6"/>
    <mergeCell ref="B5:C5"/>
    <mergeCell ref="D5:G5"/>
    <mergeCell ref="H5:H6"/>
    <mergeCell ref="I5:I6"/>
    <mergeCell ref="J5:J6"/>
    <mergeCell ref="B6:C6"/>
    <mergeCell ref="D6:G6"/>
    <mergeCell ref="A11:A12"/>
    <mergeCell ref="B11:C11"/>
    <mergeCell ref="D11:G11"/>
    <mergeCell ref="H11:H12"/>
    <mergeCell ref="I11:I12"/>
    <mergeCell ref="A9:A10"/>
    <mergeCell ref="B9:C9"/>
    <mergeCell ref="D9:G9"/>
    <mergeCell ref="H9:H10"/>
    <mergeCell ref="I9:I10"/>
    <mergeCell ref="A7:A8"/>
    <mergeCell ref="B7:C7"/>
    <mergeCell ref="D7:G7"/>
    <mergeCell ref="H7:H8"/>
    <mergeCell ref="I7:I8"/>
    <mergeCell ref="J11:J12"/>
    <mergeCell ref="J7:J8"/>
    <mergeCell ref="K7:K8"/>
    <mergeCell ref="L7:L8"/>
    <mergeCell ref="M7:M8"/>
    <mergeCell ref="B8:C8"/>
    <mergeCell ref="D8:G8"/>
    <mergeCell ref="K5:K6"/>
    <mergeCell ref="L5:L6"/>
    <mergeCell ref="M5:M6"/>
    <mergeCell ref="A1:M1"/>
    <mergeCell ref="B2:C2"/>
    <mergeCell ref="D2:G2"/>
    <mergeCell ref="A3:A4"/>
    <mergeCell ref="B3:C3"/>
    <mergeCell ref="D3:G3"/>
    <mergeCell ref="H3:H4"/>
    <mergeCell ref="I3:I4"/>
    <mergeCell ref="J3:J4"/>
    <mergeCell ref="K3:K4"/>
    <mergeCell ref="L3:L4"/>
    <mergeCell ref="M3:M4"/>
    <mergeCell ref="B4:C4"/>
    <mergeCell ref="D4:G4"/>
  </mergeCells>
  <phoneticPr fontId="21" type="noConversion"/>
  <printOptions horizontalCentered="1"/>
  <pageMargins left="0.47244094488188981" right="0.47244094488188981" top="0.74803149606299213" bottom="0.74803149606299213" header="0.31496062992125984" footer="0.31496062992125984"/>
  <pageSetup paperSize="9" scale="9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ACFFF-2A7C-483F-AADC-C17A4713E07B}">
  <sheetPr>
    <tabColor theme="9"/>
    <pageSetUpPr fitToPage="1"/>
  </sheetPr>
  <dimension ref="A1:M49"/>
  <sheetViews>
    <sheetView topLeftCell="A19" zoomScale="110" zoomScaleNormal="110" workbookViewId="0">
      <selection activeCell="O8" sqref="O8"/>
    </sheetView>
  </sheetViews>
  <sheetFormatPr defaultColWidth="8.75" defaultRowHeight="16.5" x14ac:dyDescent="0.3"/>
  <cols>
    <col min="1" max="1" width="3.25" bestFit="1" customWidth="1"/>
    <col min="2" max="3" width="8.75" customWidth="1"/>
    <col min="4" max="7" width="8.125" customWidth="1"/>
    <col min="8" max="13" width="5.5" customWidth="1"/>
  </cols>
  <sheetData>
    <row r="1" spans="1:13" ht="16.5" customHeight="1" thickBot="1" x14ac:dyDescent="0.35">
      <c r="A1" s="40" t="s">
        <v>275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2"/>
    </row>
    <row r="2" spans="1:13" ht="16.5" customHeight="1" thickBot="1" x14ac:dyDescent="0.35">
      <c r="A2" s="3" t="s">
        <v>30</v>
      </c>
      <c r="B2" s="43" t="s">
        <v>31</v>
      </c>
      <c r="C2" s="43"/>
      <c r="D2" s="43" t="s">
        <v>32</v>
      </c>
      <c r="E2" s="43"/>
      <c r="F2" s="43"/>
      <c r="G2" s="43"/>
      <c r="H2" s="4" t="s">
        <v>33</v>
      </c>
      <c r="I2" s="5" t="s">
        <v>34</v>
      </c>
      <c r="J2" s="5" t="s">
        <v>35</v>
      </c>
      <c r="K2" s="5"/>
      <c r="L2" s="5"/>
      <c r="M2" s="5"/>
    </row>
    <row r="3" spans="1:13" s="2" customFormat="1" ht="14.1" customHeight="1" x14ac:dyDescent="0.3">
      <c r="A3" s="96">
        <v>1</v>
      </c>
      <c r="B3" s="98" t="s">
        <v>123</v>
      </c>
      <c r="C3" s="99"/>
      <c r="D3" s="49" t="s">
        <v>75</v>
      </c>
      <c r="E3" s="100"/>
      <c r="F3" s="100"/>
      <c r="G3" s="101"/>
      <c r="H3" s="102">
        <v>64</v>
      </c>
      <c r="I3" s="52">
        <f>SUM(H3)+2.5</f>
        <v>66.5</v>
      </c>
      <c r="J3" s="52">
        <f>SUM(I3)+2.5</f>
        <v>69</v>
      </c>
      <c r="K3" s="52"/>
      <c r="L3" s="52"/>
      <c r="M3" s="46"/>
    </row>
    <row r="4" spans="1:13" s="2" customFormat="1" ht="14.1" customHeight="1" x14ac:dyDescent="0.3">
      <c r="A4" s="97"/>
      <c r="B4" s="103" t="s">
        <v>122</v>
      </c>
      <c r="C4" s="104"/>
      <c r="D4" s="105" t="s">
        <v>74</v>
      </c>
      <c r="E4" s="106"/>
      <c r="F4" s="106"/>
      <c r="G4" s="107"/>
      <c r="H4" s="38"/>
      <c r="I4" s="39"/>
      <c r="J4" s="39"/>
      <c r="K4" s="39"/>
      <c r="L4" s="39"/>
      <c r="M4" s="47"/>
    </row>
    <row r="5" spans="1:13" s="2" customFormat="1" ht="14.1" customHeight="1" x14ac:dyDescent="0.3">
      <c r="A5" s="108">
        <v>2</v>
      </c>
      <c r="B5" s="61" t="s">
        <v>121</v>
      </c>
      <c r="C5" s="62"/>
      <c r="D5" s="57"/>
      <c r="E5" s="58"/>
      <c r="F5" s="58"/>
      <c r="G5" s="59"/>
      <c r="H5" s="109">
        <v>30</v>
      </c>
      <c r="I5" s="68">
        <f>SUM(H5)+2.25</f>
        <v>32.25</v>
      </c>
      <c r="J5" s="68">
        <f>SUM(I5)+2.25</f>
        <v>34.5</v>
      </c>
      <c r="K5" s="68"/>
      <c r="L5" s="68"/>
      <c r="M5" s="69"/>
    </row>
    <row r="6" spans="1:13" s="2" customFormat="1" ht="14.1" customHeight="1" x14ac:dyDescent="0.3">
      <c r="A6" s="97"/>
      <c r="B6" s="103" t="s">
        <v>120</v>
      </c>
      <c r="C6" s="104"/>
      <c r="D6" s="105"/>
      <c r="E6" s="106"/>
      <c r="F6" s="106"/>
      <c r="G6" s="107"/>
      <c r="H6" s="38"/>
      <c r="I6" s="39"/>
      <c r="J6" s="39"/>
      <c r="K6" s="39"/>
      <c r="L6" s="39"/>
      <c r="M6" s="47"/>
    </row>
    <row r="7" spans="1:13" s="2" customFormat="1" ht="14.1" customHeight="1" x14ac:dyDescent="0.3">
      <c r="A7" s="108">
        <v>3</v>
      </c>
      <c r="B7" s="61" t="s">
        <v>73</v>
      </c>
      <c r="C7" s="62"/>
      <c r="D7" s="57"/>
      <c r="E7" s="58"/>
      <c r="F7" s="58"/>
      <c r="G7" s="59"/>
      <c r="H7" s="109">
        <v>34</v>
      </c>
      <c r="I7" s="68">
        <f>SUM(H7)+0.25</f>
        <v>34.25</v>
      </c>
      <c r="J7" s="68">
        <f>SUM(I7)+0.25</f>
        <v>34.5</v>
      </c>
      <c r="K7" s="68"/>
      <c r="L7" s="68"/>
      <c r="M7" s="69"/>
    </row>
    <row r="8" spans="1:13" s="2" customFormat="1" ht="14.1" customHeight="1" x14ac:dyDescent="0.3">
      <c r="A8" s="97"/>
      <c r="B8" s="103" t="s">
        <v>119</v>
      </c>
      <c r="C8" s="104"/>
      <c r="D8" s="105"/>
      <c r="E8" s="106"/>
      <c r="F8" s="106"/>
      <c r="G8" s="107"/>
      <c r="H8" s="38"/>
      <c r="I8" s="39"/>
      <c r="J8" s="39"/>
      <c r="K8" s="39"/>
      <c r="L8" s="39"/>
      <c r="M8" s="47"/>
    </row>
    <row r="9" spans="1:13" s="2" customFormat="1" ht="14.1" customHeight="1" x14ac:dyDescent="0.3">
      <c r="A9" s="108">
        <v>4</v>
      </c>
      <c r="B9" s="9" t="s">
        <v>118</v>
      </c>
      <c r="C9" s="10"/>
      <c r="D9" s="110"/>
      <c r="E9" s="111"/>
      <c r="F9" s="111"/>
      <c r="G9" s="112"/>
      <c r="H9" s="109">
        <v>52</v>
      </c>
      <c r="I9" s="68">
        <f>SUM(H9)+1.3</f>
        <v>53.3</v>
      </c>
      <c r="J9" s="68">
        <f>SUM(I9)+1.3</f>
        <v>54.599999999999994</v>
      </c>
      <c r="K9" s="17"/>
      <c r="L9" s="17"/>
      <c r="M9" s="69"/>
    </row>
    <row r="10" spans="1:13" s="2" customFormat="1" ht="14.1" customHeight="1" x14ac:dyDescent="0.3">
      <c r="A10" s="97"/>
      <c r="B10" s="103" t="s">
        <v>117</v>
      </c>
      <c r="C10" s="104"/>
      <c r="D10" s="113"/>
      <c r="E10" s="114"/>
      <c r="F10" s="114"/>
      <c r="G10" s="115"/>
      <c r="H10" s="38"/>
      <c r="I10" s="39"/>
      <c r="J10" s="39"/>
      <c r="K10" s="39"/>
      <c r="L10" s="39"/>
      <c r="M10" s="47"/>
    </row>
    <row r="11" spans="1:13" s="2" customFormat="1" ht="14.1" customHeight="1" x14ac:dyDescent="0.3">
      <c r="A11" s="108">
        <v>5</v>
      </c>
      <c r="B11" s="9" t="s">
        <v>85</v>
      </c>
      <c r="C11" s="10"/>
      <c r="D11" s="57"/>
      <c r="E11" s="58"/>
      <c r="F11" s="58"/>
      <c r="G11" s="59"/>
      <c r="H11" s="109">
        <v>76</v>
      </c>
      <c r="I11" s="68">
        <f>SUM(H11)+4.5</f>
        <v>80.5</v>
      </c>
      <c r="J11" s="68">
        <f>SUM(I11)+4.5</f>
        <v>85</v>
      </c>
      <c r="K11" s="68"/>
      <c r="L11" s="68"/>
      <c r="M11" s="69"/>
    </row>
    <row r="12" spans="1:13" s="2" customFormat="1" ht="14.1" customHeight="1" x14ac:dyDescent="0.3">
      <c r="A12" s="97"/>
      <c r="B12" s="103" t="s">
        <v>116</v>
      </c>
      <c r="C12" s="104"/>
      <c r="D12" s="105"/>
      <c r="E12" s="106"/>
      <c r="F12" s="106"/>
      <c r="G12" s="107"/>
      <c r="H12" s="38"/>
      <c r="I12" s="39"/>
      <c r="J12" s="39"/>
      <c r="K12" s="39"/>
      <c r="L12" s="39"/>
      <c r="M12" s="47"/>
    </row>
    <row r="13" spans="1:13" s="2" customFormat="1" ht="14.1" customHeight="1" x14ac:dyDescent="0.3">
      <c r="A13" s="108">
        <v>6</v>
      </c>
      <c r="B13" s="9" t="s">
        <v>41</v>
      </c>
      <c r="C13" s="10"/>
      <c r="D13" s="21" t="s">
        <v>124</v>
      </c>
      <c r="E13" s="22"/>
      <c r="F13" s="22"/>
      <c r="G13" s="23"/>
      <c r="H13" s="37">
        <v>86</v>
      </c>
      <c r="I13" s="17">
        <f>SUM(H13)+5</f>
        <v>91</v>
      </c>
      <c r="J13" s="17">
        <f>SUM(I13)+5</f>
        <v>96</v>
      </c>
      <c r="K13" s="17"/>
      <c r="L13" s="17"/>
      <c r="M13" s="29"/>
    </row>
    <row r="14" spans="1:13" s="2" customFormat="1" ht="14.1" customHeight="1" x14ac:dyDescent="0.3">
      <c r="A14" s="97"/>
      <c r="B14" s="103" t="s">
        <v>42</v>
      </c>
      <c r="C14" s="104"/>
      <c r="D14" s="105" t="s">
        <v>76</v>
      </c>
      <c r="E14" s="106"/>
      <c r="F14" s="106"/>
      <c r="G14" s="107"/>
      <c r="H14" s="38"/>
      <c r="I14" s="39"/>
      <c r="J14" s="39"/>
      <c r="K14" s="39"/>
      <c r="L14" s="39"/>
      <c r="M14" s="47"/>
    </row>
    <row r="15" spans="1:13" s="2" customFormat="1" ht="14.1" customHeight="1" x14ac:dyDescent="0.3">
      <c r="A15" s="108">
        <v>7</v>
      </c>
      <c r="B15" s="9" t="s">
        <v>115</v>
      </c>
      <c r="C15" s="10"/>
      <c r="D15" s="21"/>
      <c r="E15" s="22"/>
      <c r="F15" s="22"/>
      <c r="G15" s="23"/>
      <c r="H15" s="37">
        <v>14</v>
      </c>
      <c r="I15" s="17">
        <f>SUM(H15)+0.7</f>
        <v>14.7</v>
      </c>
      <c r="J15" s="17">
        <f>SUM(I15)+0.7</f>
        <v>15.399999999999999</v>
      </c>
      <c r="K15" s="20"/>
      <c r="L15" s="20"/>
      <c r="M15" s="116"/>
    </row>
    <row r="16" spans="1:13" s="2" customFormat="1" ht="14.1" customHeight="1" x14ac:dyDescent="0.3">
      <c r="A16" s="97"/>
      <c r="B16" s="103" t="s">
        <v>114</v>
      </c>
      <c r="C16" s="104"/>
      <c r="D16" s="118" t="s">
        <v>133</v>
      </c>
      <c r="E16" s="119"/>
      <c r="F16" s="119"/>
      <c r="G16" s="120"/>
      <c r="H16" s="38"/>
      <c r="I16" s="39"/>
      <c r="J16" s="39"/>
      <c r="K16" s="25"/>
      <c r="L16" s="25"/>
      <c r="M16" s="117"/>
    </row>
    <row r="17" spans="1:13" s="2" customFormat="1" ht="14.1" customHeight="1" x14ac:dyDescent="0.3">
      <c r="A17" s="108">
        <v>8</v>
      </c>
      <c r="B17" s="9" t="s">
        <v>112</v>
      </c>
      <c r="C17" s="10"/>
      <c r="D17" s="21"/>
      <c r="E17" s="22"/>
      <c r="F17" s="22"/>
      <c r="G17" s="23"/>
      <c r="H17" s="37">
        <v>14</v>
      </c>
      <c r="I17" s="81">
        <f>SUM(H17)+0.7</f>
        <v>14.7</v>
      </c>
      <c r="J17" s="81">
        <f>SUM(I17)+0.7</f>
        <v>15.399999999999999</v>
      </c>
      <c r="K17" s="20"/>
      <c r="L17" s="20"/>
      <c r="M17" s="116"/>
    </row>
    <row r="18" spans="1:13" s="2" customFormat="1" ht="14.1" customHeight="1" x14ac:dyDescent="0.3">
      <c r="A18" s="97"/>
      <c r="B18" s="103" t="s">
        <v>111</v>
      </c>
      <c r="C18" s="104"/>
      <c r="D18" s="118" t="s">
        <v>110</v>
      </c>
      <c r="E18" s="119"/>
      <c r="F18" s="119"/>
      <c r="G18" s="120"/>
      <c r="H18" s="38"/>
      <c r="I18" s="66"/>
      <c r="J18" s="66"/>
      <c r="K18" s="25"/>
      <c r="L18" s="25"/>
      <c r="M18" s="117"/>
    </row>
    <row r="19" spans="1:13" s="2" customFormat="1" ht="14.1" customHeight="1" x14ac:dyDescent="0.3">
      <c r="A19" s="108">
        <v>9</v>
      </c>
      <c r="B19" s="9" t="s">
        <v>144</v>
      </c>
      <c r="C19" s="10"/>
      <c r="D19" s="21"/>
      <c r="E19" s="22"/>
      <c r="F19" s="22"/>
      <c r="G19" s="23"/>
      <c r="H19" s="37">
        <v>3.5</v>
      </c>
      <c r="I19" s="81">
        <v>3.5</v>
      </c>
      <c r="J19" s="81">
        <v>3.5</v>
      </c>
      <c r="K19" s="17"/>
      <c r="L19" s="17"/>
      <c r="M19" s="29"/>
    </row>
    <row r="20" spans="1:13" s="2" customFormat="1" ht="14.1" customHeight="1" x14ac:dyDescent="0.3">
      <c r="A20" s="97"/>
      <c r="B20" s="103" t="s">
        <v>145</v>
      </c>
      <c r="C20" s="104"/>
      <c r="D20" s="118"/>
      <c r="E20" s="119"/>
      <c r="F20" s="119"/>
      <c r="G20" s="120"/>
      <c r="H20" s="38"/>
      <c r="I20" s="66"/>
      <c r="J20" s="66"/>
      <c r="K20" s="39"/>
      <c r="L20" s="39"/>
      <c r="M20" s="47"/>
    </row>
    <row r="21" spans="1:13" s="2" customFormat="1" ht="14.1" customHeight="1" x14ac:dyDescent="0.3">
      <c r="A21" s="108">
        <v>10</v>
      </c>
      <c r="B21" s="9" t="s">
        <v>43</v>
      </c>
      <c r="C21" s="10"/>
      <c r="D21" s="21" t="s">
        <v>72</v>
      </c>
      <c r="E21" s="22"/>
      <c r="F21" s="22"/>
      <c r="G21" s="23"/>
      <c r="H21" s="37">
        <v>92</v>
      </c>
      <c r="I21" s="17">
        <f>SUM(H21)+4</f>
        <v>96</v>
      </c>
      <c r="J21" s="17">
        <f>SUM(I21)+4</f>
        <v>100</v>
      </c>
      <c r="K21" s="17"/>
      <c r="L21" s="17"/>
      <c r="M21" s="29"/>
    </row>
    <row r="22" spans="1:13" s="2" customFormat="1" ht="14.1" customHeight="1" x14ac:dyDescent="0.3">
      <c r="A22" s="97"/>
      <c r="B22" s="103" t="s">
        <v>44</v>
      </c>
      <c r="C22" s="104"/>
      <c r="D22" s="105" t="s">
        <v>71</v>
      </c>
      <c r="E22" s="106"/>
      <c r="F22" s="106"/>
      <c r="G22" s="107"/>
      <c r="H22" s="38"/>
      <c r="I22" s="39"/>
      <c r="J22" s="39"/>
      <c r="K22" s="39"/>
      <c r="L22" s="39"/>
      <c r="M22" s="47"/>
    </row>
    <row r="23" spans="1:13" s="2" customFormat="1" ht="14.1" customHeight="1" x14ac:dyDescent="0.3">
      <c r="A23" s="108">
        <v>11</v>
      </c>
      <c r="B23" s="9" t="s">
        <v>84</v>
      </c>
      <c r="C23" s="10"/>
      <c r="D23" s="21" t="s">
        <v>83</v>
      </c>
      <c r="E23" s="22"/>
      <c r="F23" s="22"/>
      <c r="G23" s="23"/>
      <c r="H23" s="37">
        <v>43</v>
      </c>
      <c r="I23" s="17">
        <f>SUM(H23)+2.2</f>
        <v>45.2</v>
      </c>
      <c r="J23" s="17">
        <f>SUM(I23)+2.2</f>
        <v>47.400000000000006</v>
      </c>
      <c r="K23" s="17"/>
      <c r="L23" s="17"/>
      <c r="M23" s="29"/>
    </row>
    <row r="24" spans="1:13" s="2" customFormat="1" ht="14.1" customHeight="1" x14ac:dyDescent="0.3">
      <c r="A24" s="97"/>
      <c r="B24" s="103" t="s">
        <v>82</v>
      </c>
      <c r="C24" s="104"/>
      <c r="D24" s="26" t="s">
        <v>81</v>
      </c>
      <c r="E24" s="27"/>
      <c r="F24" s="27"/>
      <c r="G24" s="28"/>
      <c r="H24" s="38"/>
      <c r="I24" s="39"/>
      <c r="J24" s="39"/>
      <c r="K24" s="39"/>
      <c r="L24" s="39"/>
      <c r="M24" s="47"/>
    </row>
    <row r="25" spans="1:13" s="2" customFormat="1" ht="14.1" customHeight="1" x14ac:dyDescent="0.3">
      <c r="A25" s="108">
        <v>12</v>
      </c>
      <c r="B25" s="9" t="s">
        <v>45</v>
      </c>
      <c r="C25" s="10"/>
      <c r="D25" s="21" t="s">
        <v>46</v>
      </c>
      <c r="E25" s="22"/>
      <c r="F25" s="22"/>
      <c r="G25" s="23"/>
      <c r="H25" s="37">
        <v>28.5</v>
      </c>
      <c r="I25" s="17">
        <f>SUM(H25)+1.1</f>
        <v>29.6</v>
      </c>
      <c r="J25" s="17">
        <f>SUM(I25)+1.1</f>
        <v>30.700000000000003</v>
      </c>
      <c r="K25" s="20"/>
      <c r="L25" s="20"/>
      <c r="M25" s="116"/>
    </row>
    <row r="26" spans="1:13" s="2" customFormat="1" ht="14.1" customHeight="1" x14ac:dyDescent="0.3">
      <c r="A26" s="97"/>
      <c r="B26" s="103" t="s">
        <v>47</v>
      </c>
      <c r="C26" s="104"/>
      <c r="D26" s="105" t="s">
        <v>70</v>
      </c>
      <c r="E26" s="106"/>
      <c r="F26" s="106"/>
      <c r="G26" s="107"/>
      <c r="H26" s="38"/>
      <c r="I26" s="39"/>
      <c r="J26" s="39"/>
      <c r="K26" s="25"/>
      <c r="L26" s="25"/>
      <c r="M26" s="117"/>
    </row>
    <row r="27" spans="1:13" s="2" customFormat="1" ht="14.1" customHeight="1" x14ac:dyDescent="0.3">
      <c r="A27" s="108">
        <v>13</v>
      </c>
      <c r="B27" s="9" t="s">
        <v>48</v>
      </c>
      <c r="C27" s="10"/>
      <c r="D27" s="21" t="s">
        <v>46</v>
      </c>
      <c r="E27" s="22"/>
      <c r="F27" s="22"/>
      <c r="G27" s="23"/>
      <c r="H27" s="37">
        <v>36</v>
      </c>
      <c r="I27" s="17">
        <f>SUM(H27)+1.3</f>
        <v>37.299999999999997</v>
      </c>
      <c r="J27" s="17">
        <f>SUM(I27)+1.3</f>
        <v>38.599999999999994</v>
      </c>
      <c r="K27" s="20"/>
      <c r="L27" s="20"/>
      <c r="M27" s="116"/>
    </row>
    <row r="28" spans="1:13" s="2" customFormat="1" ht="14.1" customHeight="1" x14ac:dyDescent="0.3">
      <c r="A28" s="97"/>
      <c r="B28" s="103" t="s">
        <v>49</v>
      </c>
      <c r="C28" s="104"/>
      <c r="D28" s="105" t="s">
        <v>70</v>
      </c>
      <c r="E28" s="106"/>
      <c r="F28" s="106"/>
      <c r="G28" s="107"/>
      <c r="H28" s="38"/>
      <c r="I28" s="39"/>
      <c r="J28" s="39"/>
      <c r="K28" s="25"/>
      <c r="L28" s="25"/>
      <c r="M28" s="117"/>
    </row>
    <row r="29" spans="1:13" s="2" customFormat="1" ht="14.1" customHeight="1" x14ac:dyDescent="0.3">
      <c r="A29" s="108">
        <v>14</v>
      </c>
      <c r="B29" s="9" t="s">
        <v>50</v>
      </c>
      <c r="C29" s="10"/>
      <c r="D29" s="21" t="s">
        <v>51</v>
      </c>
      <c r="E29" s="22"/>
      <c r="F29" s="22"/>
      <c r="G29" s="23"/>
      <c r="H29" s="37"/>
      <c r="I29" s="17"/>
      <c r="J29" s="17"/>
      <c r="K29" s="17"/>
      <c r="L29" s="17"/>
      <c r="M29" s="29"/>
    </row>
    <row r="30" spans="1:13" s="2" customFormat="1" ht="14.1" customHeight="1" x14ac:dyDescent="0.3">
      <c r="A30" s="97"/>
      <c r="B30" s="103" t="s">
        <v>52</v>
      </c>
      <c r="C30" s="104"/>
      <c r="D30" s="105" t="s">
        <v>69</v>
      </c>
      <c r="E30" s="106"/>
      <c r="F30" s="106"/>
      <c r="G30" s="107"/>
      <c r="H30" s="38"/>
      <c r="I30" s="39"/>
      <c r="J30" s="39"/>
      <c r="K30" s="39"/>
      <c r="L30" s="39"/>
      <c r="M30" s="47"/>
    </row>
    <row r="31" spans="1:13" s="2" customFormat="1" ht="14.1" customHeight="1" x14ac:dyDescent="0.3">
      <c r="A31" s="108">
        <v>15</v>
      </c>
      <c r="B31" s="9" t="s">
        <v>53</v>
      </c>
      <c r="C31" s="10"/>
      <c r="D31" s="21" t="s">
        <v>54</v>
      </c>
      <c r="E31" s="22"/>
      <c r="F31" s="22"/>
      <c r="G31" s="23"/>
      <c r="H31" s="37"/>
      <c r="I31" s="17"/>
      <c r="J31" s="17"/>
      <c r="K31" s="17"/>
      <c r="L31" s="17"/>
      <c r="M31" s="29"/>
    </row>
    <row r="32" spans="1:13" s="2" customFormat="1" ht="14.1" customHeight="1" x14ac:dyDescent="0.3">
      <c r="A32" s="97"/>
      <c r="B32" s="103" t="s">
        <v>55</v>
      </c>
      <c r="C32" s="104"/>
      <c r="D32" s="105" t="s">
        <v>68</v>
      </c>
      <c r="E32" s="106"/>
      <c r="F32" s="106"/>
      <c r="G32" s="107"/>
      <c r="H32" s="38"/>
      <c r="I32" s="39"/>
      <c r="J32" s="39"/>
      <c r="K32" s="39"/>
      <c r="L32" s="39"/>
      <c r="M32" s="47"/>
    </row>
    <row r="33" spans="1:13" s="2" customFormat="1" ht="14.1" customHeight="1" x14ac:dyDescent="0.3">
      <c r="A33" s="108">
        <v>16</v>
      </c>
      <c r="B33" s="9" t="s">
        <v>67</v>
      </c>
      <c r="C33" s="10"/>
      <c r="D33" s="21" t="s">
        <v>65</v>
      </c>
      <c r="E33" s="22"/>
      <c r="F33" s="22"/>
      <c r="G33" s="23"/>
      <c r="H33" s="37"/>
      <c r="I33" s="17"/>
      <c r="J33" s="17"/>
      <c r="K33" s="17"/>
      <c r="L33" s="17"/>
      <c r="M33" s="29"/>
    </row>
    <row r="34" spans="1:13" s="2" customFormat="1" ht="14.1" customHeight="1" x14ac:dyDescent="0.3">
      <c r="A34" s="97"/>
      <c r="B34" s="103" t="s">
        <v>66</v>
      </c>
      <c r="C34" s="104"/>
      <c r="D34" s="105" t="s">
        <v>65</v>
      </c>
      <c r="E34" s="106"/>
      <c r="F34" s="106"/>
      <c r="G34" s="107"/>
      <c r="H34" s="38"/>
      <c r="I34" s="39"/>
      <c r="J34" s="39"/>
      <c r="K34" s="39"/>
      <c r="L34" s="39"/>
      <c r="M34" s="47"/>
    </row>
    <row r="35" spans="1:13" s="2" customFormat="1" ht="14.1" customHeight="1" x14ac:dyDescent="0.3">
      <c r="A35" s="108">
        <v>17</v>
      </c>
      <c r="B35" s="9" t="s">
        <v>109</v>
      </c>
      <c r="C35" s="10"/>
      <c r="D35" s="21" t="s">
        <v>108</v>
      </c>
      <c r="E35" s="22"/>
      <c r="F35" s="22"/>
      <c r="G35" s="23"/>
      <c r="H35" s="37"/>
      <c r="I35" s="17"/>
      <c r="J35" s="17"/>
      <c r="K35" s="17"/>
      <c r="L35" s="17"/>
      <c r="M35" s="29"/>
    </row>
    <row r="36" spans="1:13" s="2" customFormat="1" ht="14.1" customHeight="1" x14ac:dyDescent="0.3">
      <c r="A36" s="97"/>
      <c r="B36" s="103" t="s">
        <v>107</v>
      </c>
      <c r="C36" s="104"/>
      <c r="D36" s="105" t="s">
        <v>106</v>
      </c>
      <c r="E36" s="106"/>
      <c r="F36" s="106"/>
      <c r="G36" s="107"/>
      <c r="H36" s="38"/>
      <c r="I36" s="39"/>
      <c r="J36" s="39"/>
      <c r="K36" s="39"/>
      <c r="L36" s="39"/>
      <c r="M36" s="47"/>
    </row>
    <row r="37" spans="1:13" s="2" customFormat="1" ht="14.1" customHeight="1" x14ac:dyDescent="0.3">
      <c r="A37" s="108">
        <v>18</v>
      </c>
      <c r="B37" s="9" t="s">
        <v>132</v>
      </c>
      <c r="C37" s="10"/>
      <c r="D37" s="21" t="s">
        <v>131</v>
      </c>
      <c r="E37" s="22"/>
      <c r="F37" s="22"/>
      <c r="G37" s="23"/>
      <c r="H37" s="37">
        <v>8.5</v>
      </c>
      <c r="I37" s="17">
        <f>SUM(H37)+0.5</f>
        <v>9</v>
      </c>
      <c r="J37" s="17">
        <f>SUM(I37)+0.5</f>
        <v>9.5</v>
      </c>
      <c r="K37" s="17"/>
      <c r="L37" s="17"/>
      <c r="M37" s="29"/>
    </row>
    <row r="38" spans="1:13" s="2" customFormat="1" ht="14.1" customHeight="1" x14ac:dyDescent="0.3">
      <c r="A38" s="97"/>
      <c r="B38" s="103" t="s">
        <v>130</v>
      </c>
      <c r="C38" s="104"/>
      <c r="D38" s="105" t="s">
        <v>129</v>
      </c>
      <c r="E38" s="106"/>
      <c r="F38" s="106"/>
      <c r="G38" s="107"/>
      <c r="H38" s="38"/>
      <c r="I38" s="39"/>
      <c r="J38" s="39"/>
      <c r="K38" s="39"/>
      <c r="L38" s="39"/>
      <c r="M38" s="47"/>
    </row>
    <row r="39" spans="1:13" s="2" customFormat="1" ht="14.1" customHeight="1" x14ac:dyDescent="0.3">
      <c r="A39" s="108">
        <v>19</v>
      </c>
      <c r="B39" s="9" t="s">
        <v>128</v>
      </c>
      <c r="C39" s="10"/>
      <c r="D39" s="21" t="s">
        <v>127</v>
      </c>
      <c r="E39" s="22"/>
      <c r="F39" s="22"/>
      <c r="G39" s="23"/>
      <c r="H39" s="37">
        <v>6</v>
      </c>
      <c r="I39" s="17">
        <f>SUM(H39)+0.3</f>
        <v>6.3</v>
      </c>
      <c r="J39" s="17">
        <f>SUM(I39)+0.3</f>
        <v>6.6</v>
      </c>
      <c r="K39" s="17"/>
      <c r="L39" s="17"/>
      <c r="M39" s="29"/>
    </row>
    <row r="40" spans="1:13" s="2" customFormat="1" ht="14.1" customHeight="1" x14ac:dyDescent="0.3">
      <c r="A40" s="97"/>
      <c r="B40" s="103" t="s">
        <v>126</v>
      </c>
      <c r="C40" s="104"/>
      <c r="D40" s="105" t="s">
        <v>125</v>
      </c>
      <c r="E40" s="106"/>
      <c r="F40" s="106"/>
      <c r="G40" s="107"/>
      <c r="H40" s="38"/>
      <c r="I40" s="39"/>
      <c r="J40" s="39"/>
      <c r="K40" s="39"/>
      <c r="L40" s="39"/>
      <c r="M40" s="47"/>
    </row>
    <row r="41" spans="1:13" ht="14.1" customHeight="1" x14ac:dyDescent="0.3">
      <c r="A41" s="108">
        <v>20</v>
      </c>
      <c r="B41" s="9" t="s">
        <v>77</v>
      </c>
      <c r="C41" s="10"/>
      <c r="D41" s="36"/>
      <c r="E41" s="36"/>
      <c r="F41" s="36"/>
      <c r="G41" s="36"/>
      <c r="H41" s="37">
        <v>11.5</v>
      </c>
      <c r="I41" s="17">
        <f>SUM(H41)+0.5</f>
        <v>12</v>
      </c>
      <c r="J41" s="17">
        <f>SUM(I41)+0.5</f>
        <v>12.5</v>
      </c>
      <c r="K41" s="17"/>
      <c r="L41" s="17"/>
      <c r="M41" s="29"/>
    </row>
    <row r="42" spans="1:13" ht="14.1" customHeight="1" x14ac:dyDescent="0.3">
      <c r="A42" s="97"/>
      <c r="B42" s="53" t="s">
        <v>78</v>
      </c>
      <c r="C42" s="54"/>
      <c r="D42" s="26"/>
      <c r="E42" s="27"/>
      <c r="F42" s="27"/>
      <c r="G42" s="28"/>
      <c r="H42" s="38"/>
      <c r="I42" s="39"/>
      <c r="J42" s="39"/>
      <c r="K42" s="39"/>
      <c r="L42" s="39"/>
      <c r="M42" s="47"/>
    </row>
    <row r="43" spans="1:13" ht="14.1" customHeight="1" x14ac:dyDescent="0.3">
      <c r="A43" s="108">
        <v>21</v>
      </c>
      <c r="B43" s="9" t="s">
        <v>79</v>
      </c>
      <c r="C43" s="10"/>
      <c r="D43" s="36"/>
      <c r="E43" s="36"/>
      <c r="F43" s="36"/>
      <c r="G43" s="36"/>
      <c r="H43" s="37">
        <v>12.5</v>
      </c>
      <c r="I43" s="17">
        <f>SUM(H43)+0.5</f>
        <v>13</v>
      </c>
      <c r="J43" s="17">
        <f>SUM(I43)+0.5</f>
        <v>13.5</v>
      </c>
      <c r="K43" s="17"/>
      <c r="L43" s="17"/>
      <c r="M43" s="29"/>
    </row>
    <row r="44" spans="1:13" ht="14.1" customHeight="1" thickBot="1" x14ac:dyDescent="0.35">
      <c r="A44" s="122"/>
      <c r="B44" s="95" t="s">
        <v>80</v>
      </c>
      <c r="C44" s="95"/>
      <c r="D44" s="33"/>
      <c r="E44" s="34"/>
      <c r="F44" s="34"/>
      <c r="G44" s="35"/>
      <c r="H44" s="94"/>
      <c r="I44" s="18"/>
      <c r="J44" s="18"/>
      <c r="K44" s="18"/>
      <c r="L44" s="18"/>
      <c r="M44" s="30"/>
    </row>
    <row r="45" spans="1:13" ht="14.1" customHeight="1" x14ac:dyDescent="0.3"/>
    <row r="46" spans="1:13" ht="14.1" customHeight="1" x14ac:dyDescent="0.3"/>
    <row r="47" spans="1:13" ht="14.1" customHeight="1" x14ac:dyDescent="0.3"/>
    <row r="48" spans="1:13" ht="14.1" customHeight="1" x14ac:dyDescent="0.3"/>
    <row r="49" ht="14.1" customHeight="1" x14ac:dyDescent="0.3"/>
  </sheetData>
  <mergeCells count="234">
    <mergeCell ref="J43:J44"/>
    <mergeCell ref="K43:K44"/>
    <mergeCell ref="L43:L44"/>
    <mergeCell ref="M43:M44"/>
    <mergeCell ref="B44:C44"/>
    <mergeCell ref="D44:G44"/>
    <mergeCell ref="K41:K42"/>
    <mergeCell ref="L41:L42"/>
    <mergeCell ref="M41:M42"/>
    <mergeCell ref="B42:C42"/>
    <mergeCell ref="D42:G42"/>
    <mergeCell ref="J41:J42"/>
    <mergeCell ref="A43:A44"/>
    <mergeCell ref="B43:C43"/>
    <mergeCell ref="D43:G43"/>
    <mergeCell ref="H43:H44"/>
    <mergeCell ref="I43:I44"/>
    <mergeCell ref="A41:A42"/>
    <mergeCell ref="B41:C41"/>
    <mergeCell ref="D41:G41"/>
    <mergeCell ref="H41:H42"/>
    <mergeCell ref="I41:I42"/>
    <mergeCell ref="J39:J40"/>
    <mergeCell ref="K39:K40"/>
    <mergeCell ref="L39:L40"/>
    <mergeCell ref="M39:M40"/>
    <mergeCell ref="B40:C40"/>
    <mergeCell ref="D40:G40"/>
    <mergeCell ref="K37:K38"/>
    <mergeCell ref="L37:L38"/>
    <mergeCell ref="M37:M38"/>
    <mergeCell ref="B38:C38"/>
    <mergeCell ref="D38:G38"/>
    <mergeCell ref="J37:J38"/>
    <mergeCell ref="A39:A40"/>
    <mergeCell ref="B39:C39"/>
    <mergeCell ref="D39:G39"/>
    <mergeCell ref="H39:H40"/>
    <mergeCell ref="I39:I40"/>
    <mergeCell ref="A37:A38"/>
    <mergeCell ref="B37:C37"/>
    <mergeCell ref="D37:G37"/>
    <mergeCell ref="H37:H38"/>
    <mergeCell ref="I37:I38"/>
    <mergeCell ref="J35:J36"/>
    <mergeCell ref="K35:K36"/>
    <mergeCell ref="L35:L36"/>
    <mergeCell ref="M35:M36"/>
    <mergeCell ref="B36:C36"/>
    <mergeCell ref="D36:G36"/>
    <mergeCell ref="K33:K34"/>
    <mergeCell ref="L33:L34"/>
    <mergeCell ref="M33:M34"/>
    <mergeCell ref="B34:C34"/>
    <mergeCell ref="D34:G34"/>
    <mergeCell ref="J33:J34"/>
    <mergeCell ref="A35:A36"/>
    <mergeCell ref="B35:C35"/>
    <mergeCell ref="D35:G35"/>
    <mergeCell ref="H35:H36"/>
    <mergeCell ref="I35:I36"/>
    <mergeCell ref="A33:A34"/>
    <mergeCell ref="B33:C33"/>
    <mergeCell ref="D33:G33"/>
    <mergeCell ref="H33:H34"/>
    <mergeCell ref="I33:I34"/>
    <mergeCell ref="J31:J32"/>
    <mergeCell ref="K31:K32"/>
    <mergeCell ref="L31:L32"/>
    <mergeCell ref="M31:M32"/>
    <mergeCell ref="B32:C32"/>
    <mergeCell ref="D32:G32"/>
    <mergeCell ref="K29:K30"/>
    <mergeCell ref="L29:L30"/>
    <mergeCell ref="M29:M30"/>
    <mergeCell ref="B30:C30"/>
    <mergeCell ref="D30:G30"/>
    <mergeCell ref="J29:J30"/>
    <mergeCell ref="A31:A32"/>
    <mergeCell ref="B31:C31"/>
    <mergeCell ref="D31:G31"/>
    <mergeCell ref="H31:H32"/>
    <mergeCell ref="I31:I32"/>
    <mergeCell ref="A29:A30"/>
    <mergeCell ref="B29:C29"/>
    <mergeCell ref="D29:G29"/>
    <mergeCell ref="H29:H30"/>
    <mergeCell ref="I29:I30"/>
    <mergeCell ref="J27:J28"/>
    <mergeCell ref="K27:K28"/>
    <mergeCell ref="L27:L28"/>
    <mergeCell ref="M27:M28"/>
    <mergeCell ref="B28:C28"/>
    <mergeCell ref="D28:G28"/>
    <mergeCell ref="K25:K26"/>
    <mergeCell ref="L25:L26"/>
    <mergeCell ref="M25:M26"/>
    <mergeCell ref="B26:C26"/>
    <mergeCell ref="D26:G26"/>
    <mergeCell ref="J25:J26"/>
    <mergeCell ref="A27:A28"/>
    <mergeCell ref="B27:C27"/>
    <mergeCell ref="D27:G27"/>
    <mergeCell ref="H27:H28"/>
    <mergeCell ref="I27:I28"/>
    <mergeCell ref="A25:A26"/>
    <mergeCell ref="B25:C25"/>
    <mergeCell ref="D25:G25"/>
    <mergeCell ref="H25:H26"/>
    <mergeCell ref="I25:I26"/>
    <mergeCell ref="J23:J24"/>
    <mergeCell ref="K23:K24"/>
    <mergeCell ref="L23:L24"/>
    <mergeCell ref="M23:M24"/>
    <mergeCell ref="B24:C24"/>
    <mergeCell ref="D24:G24"/>
    <mergeCell ref="K21:K22"/>
    <mergeCell ref="L21:L22"/>
    <mergeCell ref="M21:M22"/>
    <mergeCell ref="B22:C22"/>
    <mergeCell ref="D22:G22"/>
    <mergeCell ref="J21:J22"/>
    <mergeCell ref="A23:A24"/>
    <mergeCell ref="B23:C23"/>
    <mergeCell ref="D23:G23"/>
    <mergeCell ref="H23:H24"/>
    <mergeCell ref="I23:I24"/>
    <mergeCell ref="A21:A22"/>
    <mergeCell ref="B21:C21"/>
    <mergeCell ref="D21:G21"/>
    <mergeCell ref="H21:H22"/>
    <mergeCell ref="I21:I22"/>
    <mergeCell ref="J19:J20"/>
    <mergeCell ref="K19:K20"/>
    <mergeCell ref="L19:L20"/>
    <mergeCell ref="M19:M20"/>
    <mergeCell ref="B20:C20"/>
    <mergeCell ref="D20:G20"/>
    <mergeCell ref="K17:K18"/>
    <mergeCell ref="L17:L18"/>
    <mergeCell ref="M17:M18"/>
    <mergeCell ref="B18:C18"/>
    <mergeCell ref="D18:G18"/>
    <mergeCell ref="J17:J18"/>
    <mergeCell ref="A19:A20"/>
    <mergeCell ref="B19:C19"/>
    <mergeCell ref="D19:G19"/>
    <mergeCell ref="H19:H20"/>
    <mergeCell ref="I19:I20"/>
    <mergeCell ref="A17:A18"/>
    <mergeCell ref="B17:C17"/>
    <mergeCell ref="D17:G17"/>
    <mergeCell ref="H17:H18"/>
    <mergeCell ref="I17:I18"/>
    <mergeCell ref="J15:J16"/>
    <mergeCell ref="K15:K16"/>
    <mergeCell ref="L15:L16"/>
    <mergeCell ref="M15:M16"/>
    <mergeCell ref="B16:C16"/>
    <mergeCell ref="D16:G16"/>
    <mergeCell ref="K13:K14"/>
    <mergeCell ref="L13:L14"/>
    <mergeCell ref="M13:M14"/>
    <mergeCell ref="B14:C14"/>
    <mergeCell ref="D14:G14"/>
    <mergeCell ref="J13:J14"/>
    <mergeCell ref="A15:A16"/>
    <mergeCell ref="B15:C15"/>
    <mergeCell ref="D15:G15"/>
    <mergeCell ref="H15:H16"/>
    <mergeCell ref="I15:I16"/>
    <mergeCell ref="A13:A14"/>
    <mergeCell ref="B13:C13"/>
    <mergeCell ref="D13:G13"/>
    <mergeCell ref="H13:H14"/>
    <mergeCell ref="I13:I14"/>
    <mergeCell ref="K11:K12"/>
    <mergeCell ref="L11:L12"/>
    <mergeCell ref="M11:M12"/>
    <mergeCell ref="B12:C12"/>
    <mergeCell ref="D12:G12"/>
    <mergeCell ref="K9:K10"/>
    <mergeCell ref="L9:L10"/>
    <mergeCell ref="M9:M10"/>
    <mergeCell ref="B10:C10"/>
    <mergeCell ref="D10:G10"/>
    <mergeCell ref="J9:J10"/>
    <mergeCell ref="A5:A6"/>
    <mergeCell ref="B5:C5"/>
    <mergeCell ref="D5:G5"/>
    <mergeCell ref="H5:H6"/>
    <mergeCell ref="I5:I6"/>
    <mergeCell ref="J5:J6"/>
    <mergeCell ref="B6:C6"/>
    <mergeCell ref="D6:G6"/>
    <mergeCell ref="A11:A12"/>
    <mergeCell ref="B11:C11"/>
    <mergeCell ref="D11:G11"/>
    <mergeCell ref="H11:H12"/>
    <mergeCell ref="I11:I12"/>
    <mergeCell ref="A9:A10"/>
    <mergeCell ref="B9:C9"/>
    <mergeCell ref="D9:G9"/>
    <mergeCell ref="H9:H10"/>
    <mergeCell ref="I9:I10"/>
    <mergeCell ref="A7:A8"/>
    <mergeCell ref="B7:C7"/>
    <mergeCell ref="D7:G7"/>
    <mergeCell ref="H7:H8"/>
    <mergeCell ref="I7:I8"/>
    <mergeCell ref="J11:J12"/>
    <mergeCell ref="J7:J8"/>
    <mergeCell ref="K7:K8"/>
    <mergeCell ref="L7:L8"/>
    <mergeCell ref="M7:M8"/>
    <mergeCell ref="B8:C8"/>
    <mergeCell ref="D8:G8"/>
    <mergeCell ref="K5:K6"/>
    <mergeCell ref="L5:L6"/>
    <mergeCell ref="M5:M6"/>
    <mergeCell ref="A1:M1"/>
    <mergeCell ref="B2:C2"/>
    <mergeCell ref="D2:G2"/>
    <mergeCell ref="A3:A4"/>
    <mergeCell ref="B3:C3"/>
    <mergeCell ref="D3:G3"/>
    <mergeCell ref="H3:H4"/>
    <mergeCell ref="I3:I4"/>
    <mergeCell ref="J3:J4"/>
    <mergeCell ref="K3:K4"/>
    <mergeCell ref="L3:L4"/>
    <mergeCell ref="M3:M4"/>
    <mergeCell ref="B4:C4"/>
    <mergeCell ref="D4:G4"/>
  </mergeCells>
  <phoneticPr fontId="21" type="noConversion"/>
  <printOptions horizontalCentered="1"/>
  <pageMargins left="0.47244094488188981" right="0.47244094488188981" top="0.74803149606299213" bottom="0.74803149606299213" header="0.31496062992125984" footer="0.31496062992125984"/>
  <pageSetup paperSize="9" scale="9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AD172-FA03-48C4-B29D-6570FC0A39CB}">
  <sheetPr codeName="Sheet19">
    <tabColor theme="9"/>
    <pageSetUpPr fitToPage="1"/>
  </sheetPr>
  <dimension ref="A1:M60"/>
  <sheetViews>
    <sheetView zoomScale="110" zoomScaleNormal="110" zoomScalePageLayoutView="30" workbookViewId="0">
      <selection activeCell="B5" sqref="B5:J6"/>
    </sheetView>
  </sheetViews>
  <sheetFormatPr defaultColWidth="8.75" defaultRowHeight="16.5" x14ac:dyDescent="0.3"/>
  <cols>
    <col min="1" max="1" width="3.25" bestFit="1" customWidth="1"/>
    <col min="2" max="3" width="8.75" customWidth="1"/>
    <col min="4" max="7" width="8.125" customWidth="1"/>
    <col min="8" max="13" width="5.5" customWidth="1"/>
  </cols>
  <sheetData>
    <row r="1" spans="1:13" ht="14.1" customHeight="1" thickBot="1" x14ac:dyDescent="0.35">
      <c r="A1" s="40" t="s">
        <v>206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2"/>
    </row>
    <row r="2" spans="1:13" ht="14.1" customHeight="1" thickBot="1" x14ac:dyDescent="0.35">
      <c r="A2" s="3" t="s">
        <v>30</v>
      </c>
      <c r="B2" s="43" t="s">
        <v>31</v>
      </c>
      <c r="C2" s="43"/>
      <c r="D2" s="43" t="s">
        <v>32</v>
      </c>
      <c r="E2" s="43"/>
      <c r="F2" s="43"/>
      <c r="G2" s="43"/>
      <c r="H2" s="4" t="s">
        <v>33</v>
      </c>
      <c r="I2" s="5" t="s">
        <v>34</v>
      </c>
      <c r="J2" s="5" t="s">
        <v>35</v>
      </c>
      <c r="K2" s="5"/>
      <c r="L2" s="5"/>
      <c r="M2" s="5"/>
    </row>
    <row r="3" spans="1:13" s="2" customFormat="1" ht="14.1" customHeight="1" x14ac:dyDescent="0.3">
      <c r="A3" s="44">
        <v>1</v>
      </c>
      <c r="B3" s="61" t="s">
        <v>98</v>
      </c>
      <c r="C3" s="62"/>
      <c r="D3" s="57" t="s">
        <v>97</v>
      </c>
      <c r="E3" s="58"/>
      <c r="F3" s="58"/>
      <c r="G3" s="59"/>
      <c r="H3" s="50">
        <v>57</v>
      </c>
      <c r="I3" s="51">
        <f>SUM(H3)+2.9</f>
        <v>59.9</v>
      </c>
      <c r="J3" s="51">
        <f>SUM(I3)+2.9</f>
        <v>62.8</v>
      </c>
      <c r="K3" s="51"/>
      <c r="L3" s="52"/>
      <c r="M3" s="46"/>
    </row>
    <row r="4" spans="1:13" s="2" customFormat="1" ht="14.1" customHeight="1" x14ac:dyDescent="0.3">
      <c r="A4" s="7"/>
      <c r="B4" s="25" t="s">
        <v>60</v>
      </c>
      <c r="C4" s="25"/>
      <c r="D4" s="26" t="s">
        <v>96</v>
      </c>
      <c r="E4" s="27"/>
      <c r="F4" s="27"/>
      <c r="G4" s="27"/>
      <c r="H4" s="14"/>
      <c r="I4" s="16"/>
      <c r="J4" s="16"/>
      <c r="K4" s="17"/>
      <c r="L4" s="39"/>
      <c r="M4" s="47"/>
    </row>
    <row r="5" spans="1:13" s="2" customFormat="1" ht="14.1" customHeight="1" x14ac:dyDescent="0.3">
      <c r="A5" s="7">
        <v>2</v>
      </c>
      <c r="B5" s="55" t="s">
        <v>207</v>
      </c>
      <c r="C5" s="56"/>
      <c r="D5" s="57" t="s">
        <v>208</v>
      </c>
      <c r="E5" s="58"/>
      <c r="F5" s="58"/>
      <c r="G5" s="59"/>
      <c r="H5" s="37">
        <v>73.5</v>
      </c>
      <c r="I5" s="17">
        <f>SUM(H5)+4</f>
        <v>77.5</v>
      </c>
      <c r="J5" s="17">
        <f>SUM(I5)+4</f>
        <v>81.5</v>
      </c>
      <c r="K5" s="16"/>
      <c r="L5" s="16"/>
      <c r="M5" s="24"/>
    </row>
    <row r="6" spans="1:13" s="2" customFormat="1" ht="14.1" customHeight="1" x14ac:dyDescent="0.3">
      <c r="A6" s="7"/>
      <c r="B6" s="53" t="s">
        <v>209</v>
      </c>
      <c r="C6" s="54"/>
      <c r="D6" s="26" t="s">
        <v>210</v>
      </c>
      <c r="E6" s="27"/>
      <c r="F6" s="27"/>
      <c r="G6" s="28"/>
      <c r="H6" s="38"/>
      <c r="I6" s="39"/>
      <c r="J6" s="39"/>
      <c r="K6" s="16"/>
      <c r="L6" s="16"/>
      <c r="M6" s="24"/>
    </row>
    <row r="7" spans="1:13" s="2" customFormat="1" ht="14.1" customHeight="1" x14ac:dyDescent="0.3">
      <c r="A7" s="7">
        <v>3</v>
      </c>
      <c r="B7" s="20" t="s">
        <v>20</v>
      </c>
      <c r="C7" s="20"/>
      <c r="D7" s="36" t="s">
        <v>11</v>
      </c>
      <c r="E7" s="36"/>
      <c r="F7" s="36"/>
      <c r="G7" s="36"/>
      <c r="H7" s="37">
        <v>54</v>
      </c>
      <c r="I7" s="17">
        <f>SUM(H7)+4</f>
        <v>58</v>
      </c>
      <c r="J7" s="17">
        <f>SUM(I7)+4</f>
        <v>62</v>
      </c>
      <c r="K7" s="16"/>
      <c r="L7" s="77"/>
      <c r="M7" s="24"/>
    </row>
    <row r="8" spans="1:13" s="2" customFormat="1" ht="14.1" customHeight="1" x14ac:dyDescent="0.3">
      <c r="A8" s="7"/>
      <c r="B8" s="25" t="s">
        <v>23</v>
      </c>
      <c r="C8" s="25"/>
      <c r="D8" s="26" t="s">
        <v>26</v>
      </c>
      <c r="E8" s="27"/>
      <c r="F8" s="27"/>
      <c r="G8" s="28"/>
      <c r="H8" s="38"/>
      <c r="I8" s="39"/>
      <c r="J8" s="39"/>
      <c r="K8" s="16"/>
      <c r="L8" s="77"/>
      <c r="M8" s="24"/>
    </row>
    <row r="9" spans="1:13" s="2" customFormat="1" ht="14.1" customHeight="1" x14ac:dyDescent="0.3">
      <c r="A9" s="7">
        <v>4</v>
      </c>
      <c r="B9" s="20" t="s">
        <v>24</v>
      </c>
      <c r="C9" s="20"/>
      <c r="D9" s="36" t="s">
        <v>9</v>
      </c>
      <c r="E9" s="36"/>
      <c r="F9" s="36"/>
      <c r="G9" s="36"/>
      <c r="H9" s="37">
        <v>54</v>
      </c>
      <c r="I9" s="17">
        <f>SUM(H9)+4</f>
        <v>58</v>
      </c>
      <c r="J9" s="17">
        <f>SUM(I9)+4</f>
        <v>62</v>
      </c>
      <c r="K9" s="16"/>
      <c r="L9" s="16"/>
      <c r="M9" s="24"/>
    </row>
    <row r="10" spans="1:13" s="2" customFormat="1" ht="14.1" customHeight="1" x14ac:dyDescent="0.3">
      <c r="A10" s="7"/>
      <c r="B10" s="25" t="s">
        <v>13</v>
      </c>
      <c r="C10" s="25"/>
      <c r="D10" s="26" t="s">
        <v>27</v>
      </c>
      <c r="E10" s="27"/>
      <c r="F10" s="27"/>
      <c r="G10" s="28"/>
      <c r="H10" s="38"/>
      <c r="I10" s="39"/>
      <c r="J10" s="39"/>
      <c r="K10" s="16"/>
      <c r="L10" s="16"/>
      <c r="M10" s="24"/>
    </row>
    <row r="11" spans="1:13" s="2" customFormat="1" ht="14.1" customHeight="1" x14ac:dyDescent="0.3">
      <c r="A11" s="7">
        <v>5</v>
      </c>
      <c r="B11" s="20" t="s">
        <v>10</v>
      </c>
      <c r="C11" s="20"/>
      <c r="D11" s="36" t="s">
        <v>0</v>
      </c>
      <c r="E11" s="36"/>
      <c r="F11" s="36"/>
      <c r="G11" s="36"/>
      <c r="H11" s="14"/>
      <c r="I11" s="16"/>
      <c r="J11" s="16"/>
      <c r="K11" s="16"/>
      <c r="L11" s="16"/>
      <c r="M11" s="24"/>
    </row>
    <row r="12" spans="1:13" s="2" customFormat="1" ht="14.1" customHeight="1" x14ac:dyDescent="0.3">
      <c r="A12" s="7"/>
      <c r="B12" s="25" t="s">
        <v>14</v>
      </c>
      <c r="C12" s="25"/>
      <c r="D12" s="26" t="s">
        <v>28</v>
      </c>
      <c r="E12" s="27"/>
      <c r="F12" s="27"/>
      <c r="G12" s="28"/>
      <c r="H12" s="14"/>
      <c r="I12" s="16"/>
      <c r="J12" s="16"/>
      <c r="K12" s="16"/>
      <c r="L12" s="16"/>
      <c r="M12" s="24"/>
    </row>
    <row r="13" spans="1:13" s="2" customFormat="1" ht="14.1" customHeight="1" x14ac:dyDescent="0.3">
      <c r="A13" s="7">
        <v>6</v>
      </c>
      <c r="B13" s="20" t="s">
        <v>1</v>
      </c>
      <c r="C13" s="20"/>
      <c r="D13" s="36" t="s">
        <v>2</v>
      </c>
      <c r="E13" s="36"/>
      <c r="F13" s="36"/>
      <c r="G13" s="36"/>
      <c r="H13" s="14">
        <v>18.399999999999999</v>
      </c>
      <c r="I13" s="16">
        <f>SUM(H13)+0.6</f>
        <v>19</v>
      </c>
      <c r="J13" s="16">
        <f>SUM(I13)+0.6</f>
        <v>19.600000000000001</v>
      </c>
      <c r="K13" s="16"/>
      <c r="L13" s="16"/>
      <c r="M13" s="24"/>
    </row>
    <row r="14" spans="1:13" s="2" customFormat="1" ht="14.1" customHeight="1" x14ac:dyDescent="0.3">
      <c r="A14" s="7"/>
      <c r="B14" s="25" t="s">
        <v>15</v>
      </c>
      <c r="C14" s="25"/>
      <c r="D14" s="26" t="s">
        <v>95</v>
      </c>
      <c r="E14" s="27"/>
      <c r="F14" s="27"/>
      <c r="G14" s="28"/>
      <c r="H14" s="14"/>
      <c r="I14" s="16"/>
      <c r="J14" s="16"/>
      <c r="K14" s="16"/>
      <c r="L14" s="16"/>
      <c r="M14" s="24"/>
    </row>
    <row r="15" spans="1:13" s="2" customFormat="1" ht="14.1" customHeight="1" x14ac:dyDescent="0.3">
      <c r="A15" s="7">
        <v>7</v>
      </c>
      <c r="B15" s="20" t="s">
        <v>3</v>
      </c>
      <c r="C15" s="20"/>
      <c r="D15" s="36" t="s">
        <v>4</v>
      </c>
      <c r="E15" s="36"/>
      <c r="F15" s="36"/>
      <c r="G15" s="36"/>
      <c r="H15" s="14">
        <v>7.7</v>
      </c>
      <c r="I15" s="16">
        <f>SUM(H15)+0.3</f>
        <v>8</v>
      </c>
      <c r="J15" s="16">
        <f>SUM(I15)+0.3</f>
        <v>8.3000000000000007</v>
      </c>
      <c r="K15" s="16"/>
      <c r="L15" s="16"/>
      <c r="M15" s="24"/>
    </row>
    <row r="16" spans="1:13" s="2" customFormat="1" ht="14.1" customHeight="1" x14ac:dyDescent="0.3">
      <c r="A16" s="7"/>
      <c r="B16" s="25" t="s">
        <v>16</v>
      </c>
      <c r="C16" s="25"/>
      <c r="D16" s="26" t="s">
        <v>94</v>
      </c>
      <c r="E16" s="27"/>
      <c r="F16" s="27"/>
      <c r="G16" s="28"/>
      <c r="H16" s="14"/>
      <c r="I16" s="16"/>
      <c r="J16" s="16"/>
      <c r="K16" s="16"/>
      <c r="L16" s="16"/>
      <c r="M16" s="24"/>
    </row>
    <row r="17" spans="1:13" s="2" customFormat="1" ht="14.1" customHeight="1" x14ac:dyDescent="0.3">
      <c r="A17" s="7">
        <v>8</v>
      </c>
      <c r="B17" s="9" t="s">
        <v>56</v>
      </c>
      <c r="C17" s="10"/>
      <c r="D17" s="21" t="s">
        <v>58</v>
      </c>
      <c r="E17" s="22"/>
      <c r="F17" s="22"/>
      <c r="G17" s="23"/>
      <c r="H17" s="14">
        <v>46</v>
      </c>
      <c r="I17" s="16">
        <f>SUM(H17)+1.6</f>
        <v>47.6</v>
      </c>
      <c r="J17" s="16">
        <f>SUM(I17)+1.6</f>
        <v>49.2</v>
      </c>
      <c r="K17" s="16"/>
      <c r="L17" s="16"/>
      <c r="M17" s="24"/>
    </row>
    <row r="18" spans="1:13" s="2" customFormat="1" ht="14.1" customHeight="1" x14ac:dyDescent="0.3">
      <c r="A18" s="7"/>
      <c r="B18" s="25" t="s">
        <v>57</v>
      </c>
      <c r="C18" s="25"/>
      <c r="D18" s="26" t="s">
        <v>100</v>
      </c>
      <c r="E18" s="27"/>
      <c r="F18" s="27"/>
      <c r="G18" s="28"/>
      <c r="H18" s="14"/>
      <c r="I18" s="16"/>
      <c r="J18" s="16"/>
      <c r="K18" s="16"/>
      <c r="L18" s="16"/>
      <c r="M18" s="24"/>
    </row>
    <row r="19" spans="1:13" s="2" customFormat="1" ht="14.1" customHeight="1" x14ac:dyDescent="0.3">
      <c r="A19" s="7">
        <v>9</v>
      </c>
      <c r="B19" s="20" t="s">
        <v>5</v>
      </c>
      <c r="C19" s="20"/>
      <c r="D19" s="36" t="s">
        <v>6</v>
      </c>
      <c r="E19" s="36"/>
      <c r="F19" s="36"/>
      <c r="G19" s="36"/>
      <c r="H19" s="14"/>
      <c r="I19" s="16"/>
      <c r="J19" s="16"/>
      <c r="K19" s="16"/>
      <c r="L19" s="16"/>
      <c r="M19" s="24"/>
    </row>
    <row r="20" spans="1:13" s="2" customFormat="1" ht="14.1" customHeight="1" x14ac:dyDescent="0.3">
      <c r="A20" s="7"/>
      <c r="B20" s="25" t="s">
        <v>17</v>
      </c>
      <c r="C20" s="25"/>
      <c r="D20" s="26" t="s">
        <v>29</v>
      </c>
      <c r="E20" s="27"/>
      <c r="F20" s="27"/>
      <c r="G20" s="28"/>
      <c r="H20" s="14"/>
      <c r="I20" s="16"/>
      <c r="J20" s="16"/>
      <c r="K20" s="16"/>
      <c r="L20" s="16"/>
      <c r="M20" s="24"/>
    </row>
    <row r="21" spans="1:13" s="2" customFormat="1" ht="14.1" customHeight="1" x14ac:dyDescent="0.3">
      <c r="A21" s="7">
        <v>10</v>
      </c>
      <c r="B21" s="20" t="s">
        <v>7</v>
      </c>
      <c r="C21" s="20"/>
      <c r="D21" s="21" t="s">
        <v>8</v>
      </c>
      <c r="E21" s="22"/>
      <c r="F21" s="22"/>
      <c r="G21" s="23"/>
      <c r="H21" s="14">
        <v>43.5</v>
      </c>
      <c r="I21" s="16">
        <f>SUM(H21)+2</f>
        <v>45.5</v>
      </c>
      <c r="J21" s="16">
        <f>SUM(I21)+2</f>
        <v>47.5</v>
      </c>
      <c r="K21" s="16"/>
      <c r="L21" s="16"/>
      <c r="M21" s="24"/>
    </row>
    <row r="22" spans="1:13" s="2" customFormat="1" ht="14.1" customHeight="1" x14ac:dyDescent="0.3">
      <c r="A22" s="7"/>
      <c r="B22" s="25" t="s">
        <v>18</v>
      </c>
      <c r="C22" s="25"/>
      <c r="D22" s="26" t="s">
        <v>36</v>
      </c>
      <c r="E22" s="27"/>
      <c r="F22" s="27"/>
      <c r="G22" s="28"/>
      <c r="H22" s="14"/>
      <c r="I22" s="16"/>
      <c r="J22" s="16"/>
      <c r="K22" s="16"/>
      <c r="L22" s="16"/>
      <c r="M22" s="24"/>
    </row>
    <row r="23" spans="1:13" s="2" customFormat="1" ht="14.1" customHeight="1" x14ac:dyDescent="0.3">
      <c r="A23" s="7">
        <v>11</v>
      </c>
      <c r="B23" s="9" t="s">
        <v>217</v>
      </c>
      <c r="C23" s="10"/>
      <c r="D23" s="36"/>
      <c r="E23" s="36"/>
      <c r="F23" s="36"/>
      <c r="G23" s="36"/>
      <c r="H23" s="14">
        <v>20.399999999999999</v>
      </c>
      <c r="I23" s="16">
        <f>SUM(H23)+0.8</f>
        <v>21.2</v>
      </c>
      <c r="J23" s="16">
        <f>SUM(I23)+0.8</f>
        <v>22</v>
      </c>
      <c r="K23" s="16"/>
      <c r="L23" s="16"/>
      <c r="M23" s="24"/>
    </row>
    <row r="24" spans="1:13" s="2" customFormat="1" ht="14.1" customHeight="1" x14ac:dyDescent="0.3">
      <c r="A24" s="7"/>
      <c r="B24" s="25" t="s">
        <v>218</v>
      </c>
      <c r="C24" s="25"/>
      <c r="D24" s="26" t="s">
        <v>219</v>
      </c>
      <c r="E24" s="27"/>
      <c r="F24" s="27"/>
      <c r="G24" s="28"/>
      <c r="H24" s="14"/>
      <c r="I24" s="16"/>
      <c r="J24" s="16"/>
      <c r="K24" s="16"/>
      <c r="L24" s="16"/>
      <c r="M24" s="24"/>
    </row>
    <row r="25" spans="1:13" ht="14.1" customHeight="1" x14ac:dyDescent="0.3">
      <c r="A25" s="7">
        <v>12</v>
      </c>
      <c r="B25" s="9" t="s">
        <v>211</v>
      </c>
      <c r="C25" s="10"/>
      <c r="D25" s="36"/>
      <c r="E25" s="36"/>
      <c r="F25" s="36"/>
      <c r="G25" s="36"/>
      <c r="H25" s="37">
        <v>14</v>
      </c>
      <c r="I25" s="17">
        <f>SUM(H25)+0.5</f>
        <v>14.5</v>
      </c>
      <c r="J25" s="17">
        <f>SUM(I25)+0.5</f>
        <v>15</v>
      </c>
      <c r="K25" s="17"/>
      <c r="L25" s="17"/>
      <c r="M25" s="29"/>
    </row>
    <row r="26" spans="1:13" ht="14.1" customHeight="1" x14ac:dyDescent="0.3">
      <c r="A26" s="7"/>
      <c r="B26" s="53" t="s">
        <v>212</v>
      </c>
      <c r="C26" s="54"/>
      <c r="D26" s="26"/>
      <c r="E26" s="27"/>
      <c r="F26" s="27"/>
      <c r="G26" s="28"/>
      <c r="H26" s="38"/>
      <c r="I26" s="39"/>
      <c r="J26" s="39"/>
      <c r="K26" s="39"/>
      <c r="L26" s="39"/>
      <c r="M26" s="47"/>
    </row>
    <row r="27" spans="1:13" ht="14.1" customHeight="1" x14ac:dyDescent="0.3">
      <c r="A27" s="7">
        <v>13</v>
      </c>
      <c r="B27" s="20" t="s">
        <v>93</v>
      </c>
      <c r="C27" s="20"/>
      <c r="D27" s="36"/>
      <c r="E27" s="36"/>
      <c r="F27" s="36"/>
      <c r="G27" s="36"/>
      <c r="H27" s="14">
        <v>5</v>
      </c>
      <c r="I27" s="77">
        <f>SUM(H27)+0.2</f>
        <v>5.2</v>
      </c>
      <c r="J27" s="77">
        <f>SUM(I27)+0.2</f>
        <v>5.4</v>
      </c>
      <c r="K27" s="16"/>
      <c r="L27" s="16"/>
      <c r="M27" s="24"/>
    </row>
    <row r="28" spans="1:13" ht="14.1" customHeight="1" x14ac:dyDescent="0.3">
      <c r="A28" s="7"/>
      <c r="B28" s="25" t="s">
        <v>92</v>
      </c>
      <c r="C28" s="25"/>
      <c r="D28" s="26" t="s">
        <v>91</v>
      </c>
      <c r="E28" s="27"/>
      <c r="F28" s="27"/>
      <c r="G28" s="28"/>
      <c r="H28" s="14"/>
      <c r="I28" s="77"/>
      <c r="J28" s="77"/>
      <c r="K28" s="16"/>
      <c r="L28" s="16"/>
      <c r="M28" s="24"/>
    </row>
    <row r="29" spans="1:13" s="2" customFormat="1" ht="14.1" customHeight="1" x14ac:dyDescent="0.3">
      <c r="A29" s="7">
        <v>14</v>
      </c>
      <c r="B29" s="9" t="s">
        <v>39</v>
      </c>
      <c r="C29" s="10"/>
      <c r="D29" s="11"/>
      <c r="E29" s="12"/>
      <c r="F29" s="12"/>
      <c r="G29" s="13"/>
      <c r="H29" s="14">
        <v>9.1999999999999993</v>
      </c>
      <c r="I29" s="16">
        <f>SUM(H29)+0.4</f>
        <v>9.6</v>
      </c>
      <c r="J29" s="16">
        <f>SUM(I29)+0.4</f>
        <v>10</v>
      </c>
      <c r="K29" s="17"/>
      <c r="L29" s="16"/>
      <c r="M29" s="24"/>
    </row>
    <row r="30" spans="1:13" s="2" customFormat="1" ht="14.1" customHeight="1" x14ac:dyDescent="0.3">
      <c r="A30" s="7"/>
      <c r="B30" s="53" t="s">
        <v>40</v>
      </c>
      <c r="C30" s="54"/>
      <c r="D30" s="26" t="s">
        <v>213</v>
      </c>
      <c r="E30" s="27"/>
      <c r="F30" s="27"/>
      <c r="G30" s="28"/>
      <c r="H30" s="14"/>
      <c r="I30" s="16"/>
      <c r="J30" s="16"/>
      <c r="K30" s="39"/>
      <c r="L30" s="16"/>
      <c r="M30" s="24"/>
    </row>
    <row r="31" spans="1:13" s="2" customFormat="1" ht="14.1" customHeight="1" x14ac:dyDescent="0.3">
      <c r="A31" s="7">
        <v>15</v>
      </c>
      <c r="B31" s="9" t="s">
        <v>86</v>
      </c>
      <c r="C31" s="10"/>
      <c r="D31" s="11"/>
      <c r="E31" s="12"/>
      <c r="F31" s="12"/>
      <c r="G31" s="13"/>
      <c r="H31" s="14">
        <v>6.7</v>
      </c>
      <c r="I31" s="16">
        <f>SUM(H31)+0.7</f>
        <v>7.4</v>
      </c>
      <c r="J31" s="16">
        <f>SUM(I31)+0.7</f>
        <v>8.1</v>
      </c>
      <c r="K31" s="17"/>
      <c r="L31" s="17"/>
      <c r="M31" s="29"/>
    </row>
    <row r="32" spans="1:13" s="2" customFormat="1" ht="14.1" customHeight="1" x14ac:dyDescent="0.3">
      <c r="A32" s="7"/>
      <c r="B32" s="53" t="s">
        <v>87</v>
      </c>
      <c r="C32" s="54"/>
      <c r="D32" s="26" t="s">
        <v>214</v>
      </c>
      <c r="E32" s="27"/>
      <c r="F32" s="27"/>
      <c r="G32" s="28"/>
      <c r="H32" s="14"/>
      <c r="I32" s="16"/>
      <c r="J32" s="16"/>
      <c r="K32" s="39"/>
      <c r="L32" s="39"/>
      <c r="M32" s="47"/>
    </row>
    <row r="33" spans="1:13" s="2" customFormat="1" ht="14.1" customHeight="1" x14ac:dyDescent="0.3">
      <c r="A33" s="7">
        <v>16</v>
      </c>
      <c r="B33" s="9" t="s">
        <v>215</v>
      </c>
      <c r="C33" s="10"/>
      <c r="D33" s="11"/>
      <c r="E33" s="12"/>
      <c r="F33" s="12"/>
      <c r="G33" s="13"/>
      <c r="H33" s="37">
        <v>132</v>
      </c>
      <c r="I33" s="17">
        <f>SUM(H33)+8</f>
        <v>140</v>
      </c>
      <c r="J33" s="17">
        <f>SUM(I33)+8</f>
        <v>148</v>
      </c>
      <c r="K33" s="17"/>
      <c r="L33" s="17"/>
      <c r="M33" s="29"/>
    </row>
    <row r="34" spans="1:13" s="2" customFormat="1" ht="14.1" customHeight="1" x14ac:dyDescent="0.3">
      <c r="A34" s="7"/>
      <c r="B34" s="53" t="s">
        <v>216</v>
      </c>
      <c r="C34" s="54"/>
      <c r="D34" s="26"/>
      <c r="E34" s="27"/>
      <c r="F34" s="27"/>
      <c r="G34" s="28"/>
      <c r="H34" s="38"/>
      <c r="I34" s="39"/>
      <c r="J34" s="39"/>
      <c r="K34" s="39"/>
      <c r="L34" s="39"/>
      <c r="M34" s="47"/>
    </row>
    <row r="35" spans="1:13" s="2" customFormat="1" ht="14.1" customHeight="1" x14ac:dyDescent="0.3">
      <c r="A35" s="7">
        <v>17</v>
      </c>
      <c r="B35" s="9" t="s">
        <v>102</v>
      </c>
      <c r="C35" s="10"/>
      <c r="D35" s="11"/>
      <c r="E35" s="12"/>
      <c r="F35" s="12"/>
      <c r="G35" s="13"/>
      <c r="H35" s="14">
        <v>56.5</v>
      </c>
      <c r="I35" s="16">
        <v>59.5</v>
      </c>
      <c r="J35" s="16">
        <v>62</v>
      </c>
      <c r="K35" s="17"/>
      <c r="L35" s="17"/>
      <c r="M35" s="29"/>
    </row>
    <row r="36" spans="1:13" s="2" customFormat="1" ht="14.1" customHeight="1" x14ac:dyDescent="0.3">
      <c r="A36" s="79"/>
      <c r="B36" s="61" t="s">
        <v>101</v>
      </c>
      <c r="C36" s="62"/>
      <c r="D36" s="57" t="s">
        <v>165</v>
      </c>
      <c r="E36" s="58"/>
      <c r="F36" s="58"/>
      <c r="G36" s="59"/>
      <c r="H36" s="37"/>
      <c r="I36" s="17"/>
      <c r="J36" s="17"/>
      <c r="K36" s="68"/>
      <c r="L36" s="68"/>
      <c r="M36" s="69"/>
    </row>
    <row r="37" spans="1:13" s="2" customFormat="1" ht="14.1" customHeight="1" x14ac:dyDescent="0.3">
      <c r="A37" s="7">
        <v>18</v>
      </c>
      <c r="B37" s="9"/>
      <c r="C37" s="10"/>
      <c r="D37" s="11"/>
      <c r="E37" s="12"/>
      <c r="F37" s="12"/>
      <c r="G37" s="13"/>
      <c r="H37" s="14"/>
      <c r="I37" s="16"/>
      <c r="J37" s="16"/>
      <c r="K37" s="17"/>
      <c r="L37" s="17"/>
      <c r="M37" s="29"/>
    </row>
    <row r="38" spans="1:13" s="2" customFormat="1" ht="14.1" customHeight="1" thickBot="1" x14ac:dyDescent="0.35">
      <c r="A38" s="8"/>
      <c r="B38" s="31"/>
      <c r="C38" s="32"/>
      <c r="D38" s="33"/>
      <c r="E38" s="34"/>
      <c r="F38" s="34"/>
      <c r="G38" s="35"/>
      <c r="H38" s="15"/>
      <c r="I38" s="19"/>
      <c r="J38" s="19"/>
      <c r="K38" s="18"/>
      <c r="L38" s="18"/>
      <c r="M38" s="30"/>
    </row>
    <row r="39" spans="1:13" ht="14.1" customHeight="1" x14ac:dyDescent="0.3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</row>
    <row r="40" spans="1:13" ht="14.1" customHeight="1" x14ac:dyDescent="0.3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</row>
    <row r="41" spans="1:13" ht="14.1" customHeight="1" x14ac:dyDescent="0.3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</row>
    <row r="42" spans="1:13" ht="14.1" customHeight="1" x14ac:dyDescent="0.3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</row>
    <row r="43" spans="1:13" ht="14.1" customHeight="1" x14ac:dyDescent="0.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</row>
    <row r="44" spans="1:13" ht="14.1" customHeight="1" x14ac:dyDescent="0.3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</row>
    <row r="45" spans="1:13" ht="14.1" customHeight="1" x14ac:dyDescent="0.3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</row>
    <row r="46" spans="1:13" ht="14.1" customHeight="1" x14ac:dyDescent="0.3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</row>
    <row r="47" spans="1:13" ht="14.1" customHeight="1" x14ac:dyDescent="0.3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</row>
    <row r="48" spans="1:13" ht="14.1" customHeight="1" x14ac:dyDescent="0.3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</row>
    <row r="49" spans="2:7" ht="14.1" customHeight="1" x14ac:dyDescent="0.3"/>
    <row r="50" spans="2:7" ht="14.1" customHeight="1" x14ac:dyDescent="0.3"/>
    <row r="51" spans="2:7" ht="14.1" customHeight="1" x14ac:dyDescent="0.3"/>
    <row r="52" spans="2:7" ht="14.1" customHeight="1" x14ac:dyDescent="0.3"/>
    <row r="53" spans="2:7" ht="14.1" customHeight="1" x14ac:dyDescent="0.3"/>
    <row r="57" spans="2:7" x14ac:dyDescent="0.3">
      <c r="B57" s="1"/>
      <c r="C57" s="1"/>
      <c r="D57" s="1"/>
      <c r="E57" s="1"/>
      <c r="F57" s="1"/>
      <c r="G57" s="1"/>
    </row>
    <row r="58" spans="2:7" x14ac:dyDescent="0.3">
      <c r="B58" s="1"/>
      <c r="C58" s="1"/>
      <c r="D58" s="1"/>
      <c r="E58" s="1"/>
      <c r="F58" s="1"/>
      <c r="G58" s="1"/>
    </row>
    <row r="59" spans="2:7" x14ac:dyDescent="0.3">
      <c r="B59" s="1"/>
      <c r="C59" s="1"/>
      <c r="D59" s="1"/>
      <c r="E59" s="1"/>
      <c r="F59" s="1"/>
      <c r="G59" s="1"/>
    </row>
    <row r="60" spans="2:7" x14ac:dyDescent="0.3">
      <c r="B60" s="1"/>
      <c r="C60" s="1"/>
      <c r="D60" s="1"/>
      <c r="E60" s="1"/>
      <c r="F60" s="1"/>
      <c r="G60" s="1"/>
    </row>
  </sheetData>
  <mergeCells count="201">
    <mergeCell ref="A1:M1"/>
    <mergeCell ref="B2:C2"/>
    <mergeCell ref="D2:G2"/>
    <mergeCell ref="A3:A4"/>
    <mergeCell ref="B3:C3"/>
    <mergeCell ref="D3:G3"/>
    <mergeCell ref="H3:H4"/>
    <mergeCell ref="I3:I4"/>
    <mergeCell ref="J3:J4"/>
    <mergeCell ref="K3:K4"/>
    <mergeCell ref="L3:L4"/>
    <mergeCell ref="M3:M4"/>
    <mergeCell ref="B4:C4"/>
    <mergeCell ref="D4:G4"/>
    <mergeCell ref="A5:A6"/>
    <mergeCell ref="B5:C5"/>
    <mergeCell ref="D5:G5"/>
    <mergeCell ref="H5:H6"/>
    <mergeCell ref="I5:I6"/>
    <mergeCell ref="J5:J6"/>
    <mergeCell ref="K5:K6"/>
    <mergeCell ref="L5:L6"/>
    <mergeCell ref="M5:M6"/>
    <mergeCell ref="B6:C6"/>
    <mergeCell ref="D6:G6"/>
    <mergeCell ref="A7:A8"/>
    <mergeCell ref="B7:C7"/>
    <mergeCell ref="D7:G7"/>
    <mergeCell ref="H7:H8"/>
    <mergeCell ref="I7:I8"/>
    <mergeCell ref="J7:J8"/>
    <mergeCell ref="K7:K8"/>
    <mergeCell ref="L7:L8"/>
    <mergeCell ref="M7:M8"/>
    <mergeCell ref="B8:C8"/>
    <mergeCell ref="D8:G8"/>
    <mergeCell ref="A9:A10"/>
    <mergeCell ref="B9:C9"/>
    <mergeCell ref="D9:G9"/>
    <mergeCell ref="H9:H10"/>
    <mergeCell ref="I9:I10"/>
    <mergeCell ref="J9:J10"/>
    <mergeCell ref="K9:K10"/>
    <mergeCell ref="L9:L10"/>
    <mergeCell ref="M9:M10"/>
    <mergeCell ref="B10:C10"/>
    <mergeCell ref="D10:G10"/>
    <mergeCell ref="A11:A12"/>
    <mergeCell ref="B11:C11"/>
    <mergeCell ref="D11:G11"/>
    <mergeCell ref="H11:H12"/>
    <mergeCell ref="I11:I12"/>
    <mergeCell ref="J11:J12"/>
    <mergeCell ref="K11:K12"/>
    <mergeCell ref="L11:L12"/>
    <mergeCell ref="M11:M12"/>
    <mergeCell ref="B12:C12"/>
    <mergeCell ref="D12:G12"/>
    <mergeCell ref="A13:A14"/>
    <mergeCell ref="B13:C13"/>
    <mergeCell ref="D13:G13"/>
    <mergeCell ref="H13:H14"/>
    <mergeCell ref="I13:I14"/>
    <mergeCell ref="J13:J14"/>
    <mergeCell ref="K13:K14"/>
    <mergeCell ref="L13:L14"/>
    <mergeCell ref="M13:M14"/>
    <mergeCell ref="B14:C14"/>
    <mergeCell ref="D14:G14"/>
    <mergeCell ref="A15:A16"/>
    <mergeCell ref="B15:C15"/>
    <mergeCell ref="D15:G15"/>
    <mergeCell ref="H15:H16"/>
    <mergeCell ref="I15:I16"/>
    <mergeCell ref="J15:J16"/>
    <mergeCell ref="K15:K16"/>
    <mergeCell ref="L15:L16"/>
    <mergeCell ref="M15:M16"/>
    <mergeCell ref="B16:C16"/>
    <mergeCell ref="D16:G16"/>
    <mergeCell ref="A17:A18"/>
    <mergeCell ref="B17:C17"/>
    <mergeCell ref="D17:G17"/>
    <mergeCell ref="H17:H18"/>
    <mergeCell ref="I17:I18"/>
    <mergeCell ref="J17:J18"/>
    <mergeCell ref="K17:K18"/>
    <mergeCell ref="L17:L18"/>
    <mergeCell ref="M17:M18"/>
    <mergeCell ref="B18:C18"/>
    <mergeCell ref="D18:G18"/>
    <mergeCell ref="A19:A20"/>
    <mergeCell ref="B19:C19"/>
    <mergeCell ref="D19:G19"/>
    <mergeCell ref="H19:H20"/>
    <mergeCell ref="I19:I20"/>
    <mergeCell ref="J19:J20"/>
    <mergeCell ref="K19:K20"/>
    <mergeCell ref="L19:L20"/>
    <mergeCell ref="M19:M20"/>
    <mergeCell ref="B20:C20"/>
    <mergeCell ref="D20:G20"/>
    <mergeCell ref="A21:A22"/>
    <mergeCell ref="B21:C21"/>
    <mergeCell ref="D21:G21"/>
    <mergeCell ref="H21:H22"/>
    <mergeCell ref="I21:I22"/>
    <mergeCell ref="J21:J22"/>
    <mergeCell ref="K21:K22"/>
    <mergeCell ref="L21:L22"/>
    <mergeCell ref="M21:M22"/>
    <mergeCell ref="B22:C22"/>
    <mergeCell ref="D22:G22"/>
    <mergeCell ref="A23:A24"/>
    <mergeCell ref="B23:C23"/>
    <mergeCell ref="D23:G23"/>
    <mergeCell ref="H23:H24"/>
    <mergeCell ref="I23:I24"/>
    <mergeCell ref="J23:J24"/>
    <mergeCell ref="K23:K24"/>
    <mergeCell ref="L23:L24"/>
    <mergeCell ref="M23:M24"/>
    <mergeCell ref="B24:C24"/>
    <mergeCell ref="D24:G24"/>
    <mergeCell ref="A25:A26"/>
    <mergeCell ref="B25:C25"/>
    <mergeCell ref="D25:G25"/>
    <mergeCell ref="H25:H26"/>
    <mergeCell ref="I25:I26"/>
    <mergeCell ref="J25:J26"/>
    <mergeCell ref="K25:K26"/>
    <mergeCell ref="L25:L26"/>
    <mergeCell ref="M25:M26"/>
    <mergeCell ref="B26:C26"/>
    <mergeCell ref="D26:G26"/>
    <mergeCell ref="A27:A28"/>
    <mergeCell ref="B27:C27"/>
    <mergeCell ref="D27:G27"/>
    <mergeCell ref="H27:H28"/>
    <mergeCell ref="I27:I28"/>
    <mergeCell ref="J27:J28"/>
    <mergeCell ref="K27:K28"/>
    <mergeCell ref="L27:L28"/>
    <mergeCell ref="M27:M28"/>
    <mergeCell ref="B28:C28"/>
    <mergeCell ref="D28:G28"/>
    <mergeCell ref="A29:A30"/>
    <mergeCell ref="B29:C29"/>
    <mergeCell ref="D29:G29"/>
    <mergeCell ref="H29:H30"/>
    <mergeCell ref="I29:I30"/>
    <mergeCell ref="J29:J30"/>
    <mergeCell ref="K29:K30"/>
    <mergeCell ref="L29:L30"/>
    <mergeCell ref="M29:M30"/>
    <mergeCell ref="B30:C30"/>
    <mergeCell ref="D30:G30"/>
    <mergeCell ref="A31:A32"/>
    <mergeCell ref="B31:C31"/>
    <mergeCell ref="D31:G31"/>
    <mergeCell ref="H31:H32"/>
    <mergeCell ref="I31:I32"/>
    <mergeCell ref="J31:J32"/>
    <mergeCell ref="K31:K32"/>
    <mergeCell ref="L31:L32"/>
    <mergeCell ref="M31:M32"/>
    <mergeCell ref="B32:C32"/>
    <mergeCell ref="D32:G32"/>
    <mergeCell ref="A33:A34"/>
    <mergeCell ref="B33:C33"/>
    <mergeCell ref="D33:G33"/>
    <mergeCell ref="H33:H34"/>
    <mergeCell ref="I33:I34"/>
    <mergeCell ref="J33:J34"/>
    <mergeCell ref="K33:K34"/>
    <mergeCell ref="L33:L34"/>
    <mergeCell ref="M33:M34"/>
    <mergeCell ref="B34:C34"/>
    <mergeCell ref="D34:G34"/>
    <mergeCell ref="M35:M36"/>
    <mergeCell ref="B36:C36"/>
    <mergeCell ref="D36:G36"/>
    <mergeCell ref="K37:K38"/>
    <mergeCell ref="L37:L38"/>
    <mergeCell ref="M37:M38"/>
    <mergeCell ref="B38:C38"/>
    <mergeCell ref="D38:G38"/>
    <mergeCell ref="A37:A38"/>
    <mergeCell ref="B37:C37"/>
    <mergeCell ref="D37:G37"/>
    <mergeCell ref="H37:H38"/>
    <mergeCell ref="I37:I38"/>
    <mergeCell ref="A35:A36"/>
    <mergeCell ref="B35:C35"/>
    <mergeCell ref="D35:G35"/>
    <mergeCell ref="H35:H36"/>
    <mergeCell ref="I35:I36"/>
    <mergeCell ref="J37:J38"/>
    <mergeCell ref="J35:J36"/>
    <mergeCell ref="K35:K36"/>
    <mergeCell ref="L35:L36"/>
  </mergeCells>
  <phoneticPr fontId="11" type="noConversion"/>
  <printOptions horizontalCentered="1"/>
  <pageMargins left="0.47244094488188981" right="0.47244094488188981" top="0.74803149606299213" bottom="0.74803149606299213" header="0.31496062992125984" footer="0.31496062992125984"/>
  <pageSetup paperSize="9" scale="9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4F23B-55A2-4137-99D0-EE516D0D26E5}">
  <sheetPr codeName="Sheet18">
    <tabColor theme="9"/>
    <pageSetUpPr fitToPage="1"/>
  </sheetPr>
  <dimension ref="A1:M62"/>
  <sheetViews>
    <sheetView topLeftCell="A7" zoomScale="110" zoomScaleNormal="110" zoomScalePageLayoutView="30" workbookViewId="0">
      <selection activeCell="B29" sqref="B29:M30"/>
    </sheetView>
  </sheetViews>
  <sheetFormatPr defaultColWidth="8.75" defaultRowHeight="16.5" x14ac:dyDescent="0.3"/>
  <cols>
    <col min="1" max="1" width="3.25" bestFit="1" customWidth="1"/>
    <col min="2" max="3" width="8.75" customWidth="1"/>
    <col min="4" max="7" width="8.125" customWidth="1"/>
    <col min="8" max="13" width="5.5" customWidth="1"/>
  </cols>
  <sheetData>
    <row r="1" spans="1:13" ht="14.1" customHeight="1" thickBot="1" x14ac:dyDescent="0.35">
      <c r="A1" s="40" t="s">
        <v>197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2"/>
    </row>
    <row r="2" spans="1:13" ht="14.1" customHeight="1" thickBot="1" x14ac:dyDescent="0.35">
      <c r="A2" s="3" t="s">
        <v>30</v>
      </c>
      <c r="B2" s="43" t="s">
        <v>31</v>
      </c>
      <c r="C2" s="43"/>
      <c r="D2" s="43" t="s">
        <v>32</v>
      </c>
      <c r="E2" s="43"/>
      <c r="F2" s="43"/>
      <c r="G2" s="43"/>
      <c r="H2" s="4" t="s">
        <v>33</v>
      </c>
      <c r="I2" s="5" t="s">
        <v>34</v>
      </c>
      <c r="J2" s="5" t="s">
        <v>35</v>
      </c>
      <c r="K2" s="5"/>
      <c r="L2" s="5"/>
      <c r="M2" s="5"/>
    </row>
    <row r="3" spans="1:13" s="2" customFormat="1" ht="14.1" customHeight="1" x14ac:dyDescent="0.3">
      <c r="A3" s="44">
        <v>1</v>
      </c>
      <c r="B3" s="61" t="s">
        <v>98</v>
      </c>
      <c r="C3" s="62"/>
      <c r="D3" s="57" t="s">
        <v>97</v>
      </c>
      <c r="E3" s="58"/>
      <c r="F3" s="58"/>
      <c r="G3" s="59"/>
      <c r="H3" s="50">
        <v>47</v>
      </c>
      <c r="I3" s="51">
        <f>SUM(H3)+2.9</f>
        <v>49.9</v>
      </c>
      <c r="J3" s="51">
        <f>SUM(I3)+2.9</f>
        <v>52.8</v>
      </c>
      <c r="K3" s="51"/>
      <c r="L3" s="52"/>
      <c r="M3" s="46"/>
    </row>
    <row r="4" spans="1:13" s="2" customFormat="1" ht="14.1" customHeight="1" x14ac:dyDescent="0.3">
      <c r="A4" s="7"/>
      <c r="B4" s="25" t="s">
        <v>60</v>
      </c>
      <c r="C4" s="25"/>
      <c r="D4" s="26" t="s">
        <v>96</v>
      </c>
      <c r="E4" s="27"/>
      <c r="F4" s="27"/>
      <c r="G4" s="27"/>
      <c r="H4" s="14"/>
      <c r="I4" s="16"/>
      <c r="J4" s="16"/>
      <c r="K4" s="17"/>
      <c r="L4" s="39"/>
      <c r="M4" s="47"/>
    </row>
    <row r="5" spans="1:13" s="2" customFormat="1" ht="14.1" customHeight="1" x14ac:dyDescent="0.3">
      <c r="A5" s="7">
        <v>2</v>
      </c>
      <c r="B5" s="9" t="s">
        <v>21</v>
      </c>
      <c r="C5" s="10"/>
      <c r="D5" s="21" t="s">
        <v>22</v>
      </c>
      <c r="E5" s="22"/>
      <c r="F5" s="22"/>
      <c r="G5" s="23"/>
      <c r="H5" s="37">
        <v>56</v>
      </c>
      <c r="I5" s="17">
        <f>SUM(H5)+4</f>
        <v>60</v>
      </c>
      <c r="J5" s="17">
        <f>SUM(I5)+4</f>
        <v>64</v>
      </c>
      <c r="K5" s="16"/>
      <c r="L5" s="16"/>
      <c r="M5" s="24"/>
    </row>
    <row r="6" spans="1:13" s="2" customFormat="1" ht="14.1" customHeight="1" x14ac:dyDescent="0.3">
      <c r="A6" s="7"/>
      <c r="B6" s="53" t="s">
        <v>12</v>
      </c>
      <c r="C6" s="54"/>
      <c r="D6" s="26" t="s">
        <v>25</v>
      </c>
      <c r="E6" s="27"/>
      <c r="F6" s="27"/>
      <c r="G6" s="28"/>
      <c r="H6" s="38"/>
      <c r="I6" s="39"/>
      <c r="J6" s="39"/>
      <c r="K6" s="16"/>
      <c r="L6" s="16"/>
      <c r="M6" s="24"/>
    </row>
    <row r="7" spans="1:13" s="2" customFormat="1" ht="14.1" customHeight="1" x14ac:dyDescent="0.3">
      <c r="A7" s="7">
        <v>3</v>
      </c>
      <c r="B7" s="20" t="s">
        <v>20</v>
      </c>
      <c r="C7" s="20"/>
      <c r="D7" s="36" t="s">
        <v>11</v>
      </c>
      <c r="E7" s="36"/>
      <c r="F7" s="36"/>
      <c r="G7" s="36"/>
      <c r="H7" s="37">
        <v>55</v>
      </c>
      <c r="I7" s="17">
        <f>SUM(H7)+4</f>
        <v>59</v>
      </c>
      <c r="J7" s="17">
        <f>SUM(I7)+4</f>
        <v>63</v>
      </c>
      <c r="K7" s="16"/>
      <c r="L7" s="77"/>
      <c r="M7" s="24"/>
    </row>
    <row r="8" spans="1:13" s="2" customFormat="1" ht="14.1" customHeight="1" x14ac:dyDescent="0.3">
      <c r="A8" s="7"/>
      <c r="B8" s="25" t="s">
        <v>23</v>
      </c>
      <c r="C8" s="25"/>
      <c r="D8" s="26" t="s">
        <v>26</v>
      </c>
      <c r="E8" s="27"/>
      <c r="F8" s="27"/>
      <c r="G8" s="28"/>
      <c r="H8" s="38"/>
      <c r="I8" s="39"/>
      <c r="J8" s="39"/>
      <c r="K8" s="16"/>
      <c r="L8" s="77"/>
      <c r="M8" s="24"/>
    </row>
    <row r="9" spans="1:13" s="2" customFormat="1" ht="14.1" customHeight="1" x14ac:dyDescent="0.3">
      <c r="A9" s="7">
        <v>4</v>
      </c>
      <c r="B9" s="20" t="s">
        <v>24</v>
      </c>
      <c r="C9" s="20"/>
      <c r="D9" s="36" t="s">
        <v>9</v>
      </c>
      <c r="E9" s="36"/>
      <c r="F9" s="36"/>
      <c r="G9" s="36"/>
      <c r="H9" s="37">
        <v>40</v>
      </c>
      <c r="I9" s="17">
        <f>SUM(H9)+3</f>
        <v>43</v>
      </c>
      <c r="J9" s="17">
        <f>SUM(I9)+3</f>
        <v>46</v>
      </c>
      <c r="K9" s="16"/>
      <c r="L9" s="16"/>
      <c r="M9" s="24"/>
    </row>
    <row r="10" spans="1:13" s="2" customFormat="1" ht="14.1" customHeight="1" x14ac:dyDescent="0.3">
      <c r="A10" s="7"/>
      <c r="B10" s="25" t="s">
        <v>13</v>
      </c>
      <c r="C10" s="25"/>
      <c r="D10" s="26" t="s">
        <v>27</v>
      </c>
      <c r="E10" s="27"/>
      <c r="F10" s="27"/>
      <c r="G10" s="28"/>
      <c r="H10" s="38"/>
      <c r="I10" s="39"/>
      <c r="J10" s="39"/>
      <c r="K10" s="16"/>
      <c r="L10" s="16"/>
      <c r="M10" s="24"/>
    </row>
    <row r="11" spans="1:13" s="2" customFormat="1" ht="14.1" customHeight="1" x14ac:dyDescent="0.3">
      <c r="A11" s="7">
        <v>5</v>
      </c>
      <c r="B11" s="20" t="s">
        <v>10</v>
      </c>
      <c r="C11" s="20"/>
      <c r="D11" s="36" t="s">
        <v>0</v>
      </c>
      <c r="E11" s="36"/>
      <c r="F11" s="36"/>
      <c r="G11" s="36"/>
      <c r="H11" s="14">
        <v>21</v>
      </c>
      <c r="I11" s="16">
        <f>SUM(H11)+1</f>
        <v>22</v>
      </c>
      <c r="J11" s="16">
        <f>SUM(I11)+1</f>
        <v>23</v>
      </c>
      <c r="K11" s="16"/>
      <c r="L11" s="16"/>
      <c r="M11" s="24"/>
    </row>
    <row r="12" spans="1:13" s="2" customFormat="1" ht="14.1" customHeight="1" x14ac:dyDescent="0.3">
      <c r="A12" s="7"/>
      <c r="B12" s="25" t="s">
        <v>14</v>
      </c>
      <c r="C12" s="25"/>
      <c r="D12" s="26" t="s">
        <v>28</v>
      </c>
      <c r="E12" s="27"/>
      <c r="F12" s="27"/>
      <c r="G12" s="28"/>
      <c r="H12" s="14"/>
      <c r="I12" s="16"/>
      <c r="J12" s="16"/>
      <c r="K12" s="16"/>
      <c r="L12" s="16"/>
      <c r="M12" s="24"/>
    </row>
    <row r="13" spans="1:13" s="2" customFormat="1" ht="14.1" customHeight="1" x14ac:dyDescent="0.3">
      <c r="A13" s="7">
        <v>6</v>
      </c>
      <c r="B13" s="20" t="s">
        <v>1</v>
      </c>
      <c r="C13" s="20"/>
      <c r="D13" s="36" t="s">
        <v>2</v>
      </c>
      <c r="E13" s="36"/>
      <c r="F13" s="36"/>
      <c r="G13" s="36"/>
      <c r="H13" s="14">
        <v>13.4</v>
      </c>
      <c r="I13" s="16">
        <f>SUM(H13)+0.6</f>
        <v>14</v>
      </c>
      <c r="J13" s="16">
        <f>SUM(I13)+0.6</f>
        <v>14.6</v>
      </c>
      <c r="K13" s="16"/>
      <c r="L13" s="16"/>
      <c r="M13" s="24"/>
    </row>
    <row r="14" spans="1:13" s="2" customFormat="1" ht="14.1" customHeight="1" x14ac:dyDescent="0.3">
      <c r="A14" s="7"/>
      <c r="B14" s="25" t="s">
        <v>15</v>
      </c>
      <c r="C14" s="25"/>
      <c r="D14" s="26" t="s">
        <v>95</v>
      </c>
      <c r="E14" s="27"/>
      <c r="F14" s="27"/>
      <c r="G14" s="28"/>
      <c r="H14" s="14"/>
      <c r="I14" s="16"/>
      <c r="J14" s="16"/>
      <c r="K14" s="16"/>
      <c r="L14" s="16"/>
      <c r="M14" s="24"/>
    </row>
    <row r="15" spans="1:13" s="2" customFormat="1" ht="14.1" customHeight="1" x14ac:dyDescent="0.3">
      <c r="A15" s="7">
        <v>7</v>
      </c>
      <c r="B15" s="20" t="s">
        <v>3</v>
      </c>
      <c r="C15" s="20"/>
      <c r="D15" s="36" t="s">
        <v>4</v>
      </c>
      <c r="E15" s="36"/>
      <c r="F15" s="36"/>
      <c r="G15" s="36"/>
      <c r="H15" s="14">
        <v>7.8</v>
      </c>
      <c r="I15" s="16">
        <f>SUM(H15)+0.3</f>
        <v>8.1</v>
      </c>
      <c r="J15" s="16">
        <f>SUM(I15)+0.3</f>
        <v>8.4</v>
      </c>
      <c r="K15" s="16"/>
      <c r="L15" s="16"/>
      <c r="M15" s="24"/>
    </row>
    <row r="16" spans="1:13" s="2" customFormat="1" ht="14.1" customHeight="1" x14ac:dyDescent="0.3">
      <c r="A16" s="7"/>
      <c r="B16" s="25" t="s">
        <v>16</v>
      </c>
      <c r="C16" s="25"/>
      <c r="D16" s="26" t="s">
        <v>94</v>
      </c>
      <c r="E16" s="27"/>
      <c r="F16" s="27"/>
      <c r="G16" s="28"/>
      <c r="H16" s="14"/>
      <c r="I16" s="16"/>
      <c r="J16" s="16"/>
      <c r="K16" s="16"/>
      <c r="L16" s="16"/>
      <c r="M16" s="24"/>
    </row>
    <row r="17" spans="1:13" s="2" customFormat="1" ht="14.1" customHeight="1" x14ac:dyDescent="0.3">
      <c r="A17" s="7">
        <v>8</v>
      </c>
      <c r="B17" s="9" t="s">
        <v>56</v>
      </c>
      <c r="C17" s="10"/>
      <c r="D17" s="21" t="s">
        <v>58</v>
      </c>
      <c r="E17" s="22"/>
      <c r="F17" s="22"/>
      <c r="G17" s="23"/>
      <c r="H17" s="14">
        <v>42.1</v>
      </c>
      <c r="I17" s="16">
        <f>SUM(H17)+1.6</f>
        <v>43.7</v>
      </c>
      <c r="J17" s="16">
        <f>SUM(I17)+1.6</f>
        <v>45.300000000000004</v>
      </c>
      <c r="K17" s="16"/>
      <c r="L17" s="16"/>
      <c r="M17" s="24"/>
    </row>
    <row r="18" spans="1:13" s="2" customFormat="1" ht="14.1" customHeight="1" x14ac:dyDescent="0.3">
      <c r="A18" s="7"/>
      <c r="B18" s="25" t="s">
        <v>57</v>
      </c>
      <c r="C18" s="25"/>
      <c r="D18" s="26" t="s">
        <v>100</v>
      </c>
      <c r="E18" s="27"/>
      <c r="F18" s="27"/>
      <c r="G18" s="28"/>
      <c r="H18" s="14"/>
      <c r="I18" s="16"/>
      <c r="J18" s="16"/>
      <c r="K18" s="16"/>
      <c r="L18" s="16"/>
      <c r="M18" s="24"/>
    </row>
    <row r="19" spans="1:13" s="2" customFormat="1" ht="14.1" customHeight="1" x14ac:dyDescent="0.3">
      <c r="A19" s="7">
        <v>9</v>
      </c>
      <c r="B19" s="20" t="s">
        <v>5</v>
      </c>
      <c r="C19" s="20"/>
      <c r="D19" s="36" t="s">
        <v>6</v>
      </c>
      <c r="E19" s="36"/>
      <c r="F19" s="36"/>
      <c r="G19" s="36"/>
      <c r="H19" s="14">
        <v>45.5</v>
      </c>
      <c r="I19" s="16">
        <f>SUM(H19)+2</f>
        <v>47.5</v>
      </c>
      <c r="J19" s="16">
        <f>SUM(I19)+2</f>
        <v>49.5</v>
      </c>
      <c r="K19" s="16"/>
      <c r="L19" s="16"/>
      <c r="M19" s="24"/>
    </row>
    <row r="20" spans="1:13" s="2" customFormat="1" ht="14.1" customHeight="1" x14ac:dyDescent="0.3">
      <c r="A20" s="7"/>
      <c r="B20" s="25" t="s">
        <v>17</v>
      </c>
      <c r="C20" s="25"/>
      <c r="D20" s="26" t="s">
        <v>29</v>
      </c>
      <c r="E20" s="27"/>
      <c r="F20" s="27"/>
      <c r="G20" s="28"/>
      <c r="H20" s="14"/>
      <c r="I20" s="16"/>
      <c r="J20" s="16"/>
      <c r="K20" s="16"/>
      <c r="L20" s="16"/>
      <c r="M20" s="24"/>
    </row>
    <row r="21" spans="1:13" s="2" customFormat="1" ht="14.1" customHeight="1" x14ac:dyDescent="0.3">
      <c r="A21" s="7">
        <v>10</v>
      </c>
      <c r="B21" s="20" t="s">
        <v>7</v>
      </c>
      <c r="C21" s="20"/>
      <c r="D21" s="21" t="s">
        <v>8</v>
      </c>
      <c r="E21" s="22"/>
      <c r="F21" s="22"/>
      <c r="G21" s="23"/>
      <c r="H21" s="14">
        <v>42</v>
      </c>
      <c r="I21" s="16">
        <f>SUM(H21)+2</f>
        <v>44</v>
      </c>
      <c r="J21" s="16">
        <f>SUM(I21)+2</f>
        <v>46</v>
      </c>
      <c r="K21" s="16"/>
      <c r="L21" s="16"/>
      <c r="M21" s="24"/>
    </row>
    <row r="22" spans="1:13" s="2" customFormat="1" ht="14.1" customHeight="1" x14ac:dyDescent="0.3">
      <c r="A22" s="7"/>
      <c r="B22" s="25" t="s">
        <v>18</v>
      </c>
      <c r="C22" s="25"/>
      <c r="D22" s="26" t="s">
        <v>36</v>
      </c>
      <c r="E22" s="27"/>
      <c r="F22" s="27"/>
      <c r="G22" s="28"/>
      <c r="H22" s="14"/>
      <c r="I22" s="16"/>
      <c r="J22" s="16"/>
      <c r="K22" s="16"/>
      <c r="L22" s="16"/>
      <c r="M22" s="24"/>
    </row>
    <row r="23" spans="1:13" s="2" customFormat="1" ht="14.1" customHeight="1" x14ac:dyDescent="0.3">
      <c r="A23" s="7">
        <v>11</v>
      </c>
      <c r="B23" s="9" t="s">
        <v>59</v>
      </c>
      <c r="C23" s="10"/>
      <c r="D23" s="36" t="s">
        <v>37</v>
      </c>
      <c r="E23" s="36"/>
      <c r="F23" s="36"/>
      <c r="G23" s="36"/>
      <c r="H23" s="14">
        <v>19</v>
      </c>
      <c r="I23" s="16">
        <f>SUM(H23)+0.8</f>
        <v>19.8</v>
      </c>
      <c r="J23" s="16">
        <f>SUM(I23)+0.8</f>
        <v>20.6</v>
      </c>
      <c r="K23" s="16"/>
      <c r="L23" s="16"/>
      <c r="M23" s="24"/>
    </row>
    <row r="24" spans="1:13" s="2" customFormat="1" ht="14.1" customHeight="1" x14ac:dyDescent="0.3">
      <c r="A24" s="7"/>
      <c r="B24" s="25" t="s">
        <v>19</v>
      </c>
      <c r="C24" s="25"/>
      <c r="D24" s="26" t="s">
        <v>38</v>
      </c>
      <c r="E24" s="27"/>
      <c r="F24" s="27"/>
      <c r="G24" s="28"/>
      <c r="H24" s="14"/>
      <c r="I24" s="16"/>
      <c r="J24" s="16"/>
      <c r="K24" s="16"/>
      <c r="L24" s="16"/>
      <c r="M24" s="24"/>
    </row>
    <row r="25" spans="1:13" s="2" customFormat="1" ht="14.1" customHeight="1" x14ac:dyDescent="0.3">
      <c r="A25" s="7">
        <v>12</v>
      </c>
      <c r="B25" s="61" t="s">
        <v>141</v>
      </c>
      <c r="C25" s="62"/>
      <c r="D25" s="57"/>
      <c r="E25" s="58"/>
      <c r="F25" s="58"/>
      <c r="G25" s="59"/>
      <c r="H25" s="14">
        <v>14</v>
      </c>
      <c r="I25" s="77">
        <f>SUM(H25)+0.5</f>
        <v>14.5</v>
      </c>
      <c r="J25" s="77">
        <f>SUM(I25)+0.5</f>
        <v>15</v>
      </c>
      <c r="K25" s="17"/>
      <c r="L25" s="17"/>
      <c r="M25" s="29"/>
    </row>
    <row r="26" spans="1:13" s="2" customFormat="1" ht="14.1" customHeight="1" x14ac:dyDescent="0.3">
      <c r="A26" s="7"/>
      <c r="B26" s="103" t="s">
        <v>99</v>
      </c>
      <c r="C26" s="104"/>
      <c r="D26" s="105"/>
      <c r="E26" s="106"/>
      <c r="F26" s="106"/>
      <c r="G26" s="107"/>
      <c r="H26" s="14"/>
      <c r="I26" s="77"/>
      <c r="J26" s="77"/>
      <c r="K26" s="39"/>
      <c r="L26" s="39"/>
      <c r="M26" s="47"/>
    </row>
    <row r="27" spans="1:13" s="2" customFormat="1" ht="14.1" customHeight="1" x14ac:dyDescent="0.3">
      <c r="A27" s="7">
        <v>13</v>
      </c>
      <c r="B27" s="20" t="s">
        <v>93</v>
      </c>
      <c r="C27" s="20"/>
      <c r="D27" s="36"/>
      <c r="E27" s="36"/>
      <c r="F27" s="36"/>
      <c r="G27" s="36"/>
      <c r="H27" s="14">
        <v>8</v>
      </c>
      <c r="I27" s="77">
        <f>SUM(H27)+0.2</f>
        <v>8.1999999999999993</v>
      </c>
      <c r="J27" s="77">
        <f>SUM(I27)+0.2</f>
        <v>8.3999999999999986</v>
      </c>
      <c r="K27" s="16"/>
      <c r="L27" s="16"/>
      <c r="M27" s="24"/>
    </row>
    <row r="28" spans="1:13" s="2" customFormat="1" ht="14.1" customHeight="1" x14ac:dyDescent="0.3">
      <c r="A28" s="7"/>
      <c r="B28" s="25" t="s">
        <v>92</v>
      </c>
      <c r="C28" s="25"/>
      <c r="D28" s="26" t="s">
        <v>91</v>
      </c>
      <c r="E28" s="27"/>
      <c r="F28" s="27"/>
      <c r="G28" s="28"/>
      <c r="H28" s="14"/>
      <c r="I28" s="77"/>
      <c r="J28" s="77"/>
      <c r="K28" s="16"/>
      <c r="L28" s="16"/>
      <c r="M28" s="24"/>
    </row>
    <row r="29" spans="1:13" s="2" customFormat="1" ht="14.1" customHeight="1" x14ac:dyDescent="0.3">
      <c r="A29" s="7">
        <v>14</v>
      </c>
      <c r="B29" s="9" t="s">
        <v>137</v>
      </c>
      <c r="C29" s="10"/>
      <c r="D29" s="21" t="s">
        <v>136</v>
      </c>
      <c r="E29" s="22"/>
      <c r="F29" s="22"/>
      <c r="G29" s="23"/>
      <c r="H29" s="14">
        <v>7.8</v>
      </c>
      <c r="I29" s="77">
        <f>SUM(H29)+0.2</f>
        <v>8</v>
      </c>
      <c r="J29" s="77">
        <f>SUM(I29)+0.2</f>
        <v>8.1999999999999993</v>
      </c>
      <c r="K29" s="16"/>
      <c r="L29" s="16"/>
      <c r="M29" s="24"/>
    </row>
    <row r="30" spans="1:13" s="2" customFormat="1" ht="14.1" customHeight="1" x14ac:dyDescent="0.3">
      <c r="A30" s="7"/>
      <c r="B30" s="53" t="s">
        <v>135</v>
      </c>
      <c r="C30" s="54"/>
      <c r="D30" s="26" t="s">
        <v>134</v>
      </c>
      <c r="E30" s="27"/>
      <c r="F30" s="27"/>
      <c r="G30" s="28"/>
      <c r="H30" s="14"/>
      <c r="I30" s="77"/>
      <c r="J30" s="77"/>
      <c r="K30" s="16"/>
      <c r="L30" s="16"/>
      <c r="M30" s="24"/>
    </row>
    <row r="31" spans="1:13" s="2" customFormat="1" ht="14.1" customHeight="1" x14ac:dyDescent="0.3">
      <c r="A31" s="7">
        <v>15</v>
      </c>
      <c r="B31" s="9" t="s">
        <v>39</v>
      </c>
      <c r="C31" s="10"/>
      <c r="D31" s="11"/>
      <c r="E31" s="12"/>
      <c r="F31" s="12"/>
      <c r="G31" s="13"/>
      <c r="H31" s="14">
        <v>12</v>
      </c>
      <c r="I31" s="16">
        <f>SUM(H31)+0.6</f>
        <v>12.6</v>
      </c>
      <c r="J31" s="16">
        <f>SUM(I31)+0.6</f>
        <v>13.2</v>
      </c>
      <c r="K31" s="17"/>
      <c r="L31" s="17"/>
      <c r="M31" s="29"/>
    </row>
    <row r="32" spans="1:13" s="2" customFormat="1" ht="14.1" customHeight="1" x14ac:dyDescent="0.3">
      <c r="A32" s="7"/>
      <c r="B32" s="53" t="s">
        <v>40</v>
      </c>
      <c r="C32" s="54"/>
      <c r="D32" s="26" t="s">
        <v>196</v>
      </c>
      <c r="E32" s="27"/>
      <c r="F32" s="27"/>
      <c r="G32" s="28"/>
      <c r="H32" s="14"/>
      <c r="I32" s="16"/>
      <c r="J32" s="16"/>
      <c r="K32" s="39"/>
      <c r="L32" s="39"/>
      <c r="M32" s="47"/>
    </row>
    <row r="33" spans="1:13" s="2" customFormat="1" ht="14.1" customHeight="1" x14ac:dyDescent="0.3">
      <c r="A33" s="7">
        <v>16</v>
      </c>
      <c r="B33" s="61" t="s">
        <v>86</v>
      </c>
      <c r="C33" s="62"/>
      <c r="D33" s="11"/>
      <c r="E33" s="12"/>
      <c r="F33" s="12"/>
      <c r="G33" s="13"/>
      <c r="H33" s="14">
        <v>4.5</v>
      </c>
      <c r="I33" s="16">
        <f>SUM(H33)+0.4</f>
        <v>4.9000000000000004</v>
      </c>
      <c r="J33" s="16">
        <f>SUM(I33)+0.4</f>
        <v>5.3000000000000007</v>
      </c>
      <c r="K33" s="17"/>
      <c r="L33" s="17"/>
      <c r="M33" s="29"/>
    </row>
    <row r="34" spans="1:13" s="2" customFormat="1" ht="14.1" customHeight="1" x14ac:dyDescent="0.3">
      <c r="A34" s="7"/>
      <c r="B34" s="53" t="s">
        <v>87</v>
      </c>
      <c r="C34" s="54"/>
      <c r="D34" s="26" t="s">
        <v>103</v>
      </c>
      <c r="E34" s="27"/>
      <c r="F34" s="27"/>
      <c r="G34" s="28"/>
      <c r="H34" s="14"/>
      <c r="I34" s="16"/>
      <c r="J34" s="16"/>
      <c r="K34" s="39"/>
      <c r="L34" s="39"/>
      <c r="M34" s="47"/>
    </row>
    <row r="35" spans="1:13" s="2" customFormat="1" ht="14.1" customHeight="1" x14ac:dyDescent="0.3">
      <c r="A35" s="7">
        <v>17</v>
      </c>
      <c r="B35" s="9" t="s">
        <v>190</v>
      </c>
      <c r="C35" s="10"/>
      <c r="D35" s="11"/>
      <c r="E35" s="12"/>
      <c r="F35" s="12"/>
      <c r="G35" s="13"/>
      <c r="H35" s="14">
        <v>12</v>
      </c>
      <c r="I35" s="16">
        <f>SUM(H35)+0.6</f>
        <v>12.6</v>
      </c>
      <c r="J35" s="16">
        <f>SUM(I35)+0.6</f>
        <v>13.2</v>
      </c>
      <c r="K35" s="17"/>
      <c r="L35" s="17"/>
      <c r="M35" s="29"/>
    </row>
    <row r="36" spans="1:13" s="2" customFormat="1" ht="14.1" customHeight="1" x14ac:dyDescent="0.3">
      <c r="A36" s="7"/>
      <c r="B36" s="53" t="s">
        <v>191</v>
      </c>
      <c r="C36" s="54"/>
      <c r="D36" s="26" t="s">
        <v>196</v>
      </c>
      <c r="E36" s="27"/>
      <c r="F36" s="27"/>
      <c r="G36" s="28"/>
      <c r="H36" s="14"/>
      <c r="I36" s="16"/>
      <c r="J36" s="16"/>
      <c r="K36" s="39"/>
      <c r="L36" s="39"/>
      <c r="M36" s="47"/>
    </row>
    <row r="37" spans="1:13" s="2" customFormat="1" ht="14.1" customHeight="1" x14ac:dyDescent="0.3">
      <c r="A37" s="7">
        <v>18</v>
      </c>
      <c r="B37" s="9" t="s">
        <v>192</v>
      </c>
      <c r="C37" s="10"/>
      <c r="D37" s="11"/>
      <c r="E37" s="12"/>
      <c r="F37" s="12"/>
      <c r="G37" s="13"/>
      <c r="H37" s="14">
        <v>3</v>
      </c>
      <c r="I37" s="16">
        <f>SUM(H37)+0.4</f>
        <v>3.4</v>
      </c>
      <c r="J37" s="16">
        <f>SUM(I37)+0.4</f>
        <v>3.8</v>
      </c>
      <c r="K37" s="17"/>
      <c r="L37" s="17"/>
      <c r="M37" s="29"/>
    </row>
    <row r="38" spans="1:13" s="2" customFormat="1" ht="14.1" customHeight="1" x14ac:dyDescent="0.3">
      <c r="A38" s="7"/>
      <c r="B38" s="53" t="s">
        <v>193</v>
      </c>
      <c r="C38" s="54"/>
      <c r="D38" s="26" t="s">
        <v>103</v>
      </c>
      <c r="E38" s="27"/>
      <c r="F38" s="27"/>
      <c r="G38" s="28"/>
      <c r="H38" s="14"/>
      <c r="I38" s="16"/>
      <c r="J38" s="16"/>
      <c r="K38" s="39"/>
      <c r="L38" s="39"/>
      <c r="M38" s="47"/>
    </row>
    <row r="39" spans="1:13" s="2" customFormat="1" ht="14.1" customHeight="1" x14ac:dyDescent="0.3">
      <c r="A39" s="7">
        <v>19</v>
      </c>
      <c r="B39" s="61" t="s">
        <v>102</v>
      </c>
      <c r="C39" s="62"/>
      <c r="D39" s="11"/>
      <c r="E39" s="12"/>
      <c r="F39" s="12"/>
      <c r="G39" s="13"/>
      <c r="H39" s="38">
        <v>41</v>
      </c>
      <c r="I39" s="39">
        <v>43.5</v>
      </c>
      <c r="J39" s="39">
        <v>46.5</v>
      </c>
      <c r="K39" s="17"/>
      <c r="L39" s="17"/>
      <c r="M39" s="29"/>
    </row>
    <row r="40" spans="1:13" s="2" customFormat="1" ht="14.1" customHeight="1" thickBot="1" x14ac:dyDescent="0.35">
      <c r="A40" s="8"/>
      <c r="B40" s="31" t="s">
        <v>101</v>
      </c>
      <c r="C40" s="32"/>
      <c r="D40" s="33" t="s">
        <v>165</v>
      </c>
      <c r="E40" s="34"/>
      <c r="F40" s="34"/>
      <c r="G40" s="35"/>
      <c r="H40" s="15"/>
      <c r="I40" s="19"/>
      <c r="J40" s="19"/>
      <c r="K40" s="18"/>
      <c r="L40" s="18"/>
      <c r="M40" s="30"/>
    </row>
    <row r="41" spans="1:13" ht="14.1" customHeight="1" x14ac:dyDescent="0.3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</row>
    <row r="42" spans="1:13" ht="14.1" customHeight="1" x14ac:dyDescent="0.3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</row>
    <row r="43" spans="1:13" ht="14.1" customHeight="1" x14ac:dyDescent="0.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</row>
    <row r="44" spans="1:13" ht="14.1" customHeight="1" x14ac:dyDescent="0.3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</row>
    <row r="45" spans="1:13" ht="14.1" customHeight="1" x14ac:dyDescent="0.3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</row>
    <row r="46" spans="1:13" ht="14.1" customHeight="1" x14ac:dyDescent="0.3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</row>
    <row r="47" spans="1:13" ht="14.1" customHeight="1" x14ac:dyDescent="0.3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</row>
    <row r="48" spans="1:13" ht="14.1" customHeight="1" x14ac:dyDescent="0.3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</row>
    <row r="49" spans="1:13" ht="14.1" customHeight="1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</row>
    <row r="50" spans="1:13" ht="14.1" customHeight="1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</row>
    <row r="51" spans="1:13" ht="14.1" customHeight="1" x14ac:dyDescent="0.3"/>
    <row r="52" spans="1:13" ht="14.1" customHeight="1" x14ac:dyDescent="0.3"/>
    <row r="53" spans="1:13" ht="14.1" customHeight="1" x14ac:dyDescent="0.3"/>
    <row r="54" spans="1:13" ht="14.1" customHeight="1" x14ac:dyDescent="0.3"/>
    <row r="55" spans="1:13" ht="14.1" customHeight="1" x14ac:dyDescent="0.3"/>
    <row r="59" spans="1:13" x14ac:dyDescent="0.3">
      <c r="B59" s="1"/>
      <c r="C59" s="1"/>
      <c r="D59" s="1"/>
      <c r="E59" s="1"/>
      <c r="F59" s="1"/>
      <c r="G59" s="1"/>
    </row>
    <row r="60" spans="1:13" x14ac:dyDescent="0.3">
      <c r="B60" s="1"/>
      <c r="C60" s="1"/>
      <c r="D60" s="1"/>
      <c r="E60" s="1"/>
      <c r="F60" s="1"/>
      <c r="G60" s="1"/>
    </row>
    <row r="61" spans="1:13" x14ac:dyDescent="0.3">
      <c r="B61" s="1"/>
      <c r="C61" s="1"/>
      <c r="D61" s="1"/>
      <c r="E61" s="1"/>
      <c r="F61" s="1"/>
      <c r="G61" s="1"/>
    </row>
    <row r="62" spans="1:13" x14ac:dyDescent="0.3">
      <c r="B62" s="1"/>
      <c r="C62" s="1"/>
      <c r="D62" s="1"/>
      <c r="E62" s="1"/>
      <c r="F62" s="1"/>
      <c r="G62" s="1"/>
    </row>
  </sheetData>
  <mergeCells count="212">
    <mergeCell ref="A1:M1"/>
    <mergeCell ref="B2:C2"/>
    <mergeCell ref="D2:G2"/>
    <mergeCell ref="A3:A4"/>
    <mergeCell ref="B3:C3"/>
    <mergeCell ref="D3:G3"/>
    <mergeCell ref="H3:H4"/>
    <mergeCell ref="I3:I4"/>
    <mergeCell ref="J3:J4"/>
    <mergeCell ref="K3:K4"/>
    <mergeCell ref="L3:L4"/>
    <mergeCell ref="M3:M4"/>
    <mergeCell ref="B4:C4"/>
    <mergeCell ref="D4:G4"/>
    <mergeCell ref="A5:A6"/>
    <mergeCell ref="B5:C5"/>
    <mergeCell ref="D5:G5"/>
    <mergeCell ref="H5:H6"/>
    <mergeCell ref="I5:I6"/>
    <mergeCell ref="J5:J6"/>
    <mergeCell ref="K5:K6"/>
    <mergeCell ref="L5:L6"/>
    <mergeCell ref="M5:M6"/>
    <mergeCell ref="B6:C6"/>
    <mergeCell ref="D6:G6"/>
    <mergeCell ref="A7:A8"/>
    <mergeCell ref="B7:C7"/>
    <mergeCell ref="D7:G7"/>
    <mergeCell ref="H7:H8"/>
    <mergeCell ref="I7:I8"/>
    <mergeCell ref="J7:J8"/>
    <mergeCell ref="K7:K8"/>
    <mergeCell ref="L7:L8"/>
    <mergeCell ref="M7:M8"/>
    <mergeCell ref="B8:C8"/>
    <mergeCell ref="D8:G8"/>
    <mergeCell ref="A9:A10"/>
    <mergeCell ref="B9:C9"/>
    <mergeCell ref="D9:G9"/>
    <mergeCell ref="H9:H10"/>
    <mergeCell ref="I9:I10"/>
    <mergeCell ref="J9:J10"/>
    <mergeCell ref="K9:K10"/>
    <mergeCell ref="L9:L10"/>
    <mergeCell ref="M9:M10"/>
    <mergeCell ref="B10:C10"/>
    <mergeCell ref="D10:G10"/>
    <mergeCell ref="A11:A12"/>
    <mergeCell ref="B11:C11"/>
    <mergeCell ref="D11:G11"/>
    <mergeCell ref="H11:H12"/>
    <mergeCell ref="I11:I12"/>
    <mergeCell ref="J11:J12"/>
    <mergeCell ref="K11:K12"/>
    <mergeCell ref="L11:L12"/>
    <mergeCell ref="M11:M12"/>
    <mergeCell ref="B12:C12"/>
    <mergeCell ref="D12:G12"/>
    <mergeCell ref="A13:A14"/>
    <mergeCell ref="B13:C13"/>
    <mergeCell ref="D13:G13"/>
    <mergeCell ref="H13:H14"/>
    <mergeCell ref="I13:I14"/>
    <mergeCell ref="J13:J14"/>
    <mergeCell ref="K13:K14"/>
    <mergeCell ref="L13:L14"/>
    <mergeCell ref="M13:M14"/>
    <mergeCell ref="B14:C14"/>
    <mergeCell ref="D14:G14"/>
    <mergeCell ref="A15:A16"/>
    <mergeCell ref="B15:C15"/>
    <mergeCell ref="D15:G15"/>
    <mergeCell ref="H15:H16"/>
    <mergeCell ref="I15:I16"/>
    <mergeCell ref="J15:J16"/>
    <mergeCell ref="K15:K16"/>
    <mergeCell ref="L15:L16"/>
    <mergeCell ref="M15:M16"/>
    <mergeCell ref="B16:C16"/>
    <mergeCell ref="D16:G16"/>
    <mergeCell ref="A17:A18"/>
    <mergeCell ref="B17:C17"/>
    <mergeCell ref="D17:G17"/>
    <mergeCell ref="H17:H18"/>
    <mergeCell ref="I17:I18"/>
    <mergeCell ref="J17:J18"/>
    <mergeCell ref="K17:K18"/>
    <mergeCell ref="L17:L18"/>
    <mergeCell ref="M17:M18"/>
    <mergeCell ref="B18:C18"/>
    <mergeCell ref="D18:G18"/>
    <mergeCell ref="A19:A20"/>
    <mergeCell ref="B19:C19"/>
    <mergeCell ref="D19:G19"/>
    <mergeCell ref="H19:H20"/>
    <mergeCell ref="I19:I20"/>
    <mergeCell ref="J19:J20"/>
    <mergeCell ref="K19:K20"/>
    <mergeCell ref="L19:L20"/>
    <mergeCell ref="M19:M20"/>
    <mergeCell ref="B20:C20"/>
    <mergeCell ref="D20:G20"/>
    <mergeCell ref="A21:A22"/>
    <mergeCell ref="B21:C21"/>
    <mergeCell ref="D21:G21"/>
    <mergeCell ref="H21:H22"/>
    <mergeCell ref="I21:I22"/>
    <mergeCell ref="J21:J22"/>
    <mergeCell ref="K21:K22"/>
    <mergeCell ref="L21:L22"/>
    <mergeCell ref="M21:M22"/>
    <mergeCell ref="B22:C22"/>
    <mergeCell ref="D22:G22"/>
    <mergeCell ref="A23:A24"/>
    <mergeCell ref="B23:C23"/>
    <mergeCell ref="D23:G23"/>
    <mergeCell ref="H23:H24"/>
    <mergeCell ref="I23:I24"/>
    <mergeCell ref="J23:J24"/>
    <mergeCell ref="K23:K24"/>
    <mergeCell ref="L23:L24"/>
    <mergeCell ref="M23:M24"/>
    <mergeCell ref="B24:C24"/>
    <mergeCell ref="D24:G24"/>
    <mergeCell ref="A27:A28"/>
    <mergeCell ref="B27:C27"/>
    <mergeCell ref="D27:G27"/>
    <mergeCell ref="H27:H28"/>
    <mergeCell ref="I27:I28"/>
    <mergeCell ref="J27:J28"/>
    <mergeCell ref="J31:J32"/>
    <mergeCell ref="A33:A34"/>
    <mergeCell ref="A31:A32"/>
    <mergeCell ref="B31:C31"/>
    <mergeCell ref="A29:A30"/>
    <mergeCell ref="B29:C29"/>
    <mergeCell ref="D29:G29"/>
    <mergeCell ref="H29:H30"/>
    <mergeCell ref="I29:I30"/>
    <mergeCell ref="J29:J30"/>
    <mergeCell ref="H31:H32"/>
    <mergeCell ref="I31:I32"/>
    <mergeCell ref="A25:A26"/>
    <mergeCell ref="B25:C25"/>
    <mergeCell ref="D25:G25"/>
    <mergeCell ref="H25:H26"/>
    <mergeCell ref="I25:I26"/>
    <mergeCell ref="J25:J26"/>
    <mergeCell ref="K25:K26"/>
    <mergeCell ref="L25:L26"/>
    <mergeCell ref="M25:M26"/>
    <mergeCell ref="B26:C26"/>
    <mergeCell ref="D26:G26"/>
    <mergeCell ref="M35:M36"/>
    <mergeCell ref="B36:C36"/>
    <mergeCell ref="D36:G36"/>
    <mergeCell ref="K29:K30"/>
    <mergeCell ref="L29:L30"/>
    <mergeCell ref="M29:M30"/>
    <mergeCell ref="B30:C30"/>
    <mergeCell ref="D30:G30"/>
    <mergeCell ref="L39:L40"/>
    <mergeCell ref="M39:M40"/>
    <mergeCell ref="B40:C40"/>
    <mergeCell ref="D40:G40"/>
    <mergeCell ref="J39:J40"/>
    <mergeCell ref="K39:K40"/>
    <mergeCell ref="J35:J36"/>
    <mergeCell ref="K35:K36"/>
    <mergeCell ref="H33:H34"/>
    <mergeCell ref="I33:I34"/>
    <mergeCell ref="B34:C34"/>
    <mergeCell ref="D34:G34"/>
    <mergeCell ref="K33:K34"/>
    <mergeCell ref="L33:L34"/>
    <mergeCell ref="M33:M34"/>
    <mergeCell ref="D31:G31"/>
    <mergeCell ref="K27:K28"/>
    <mergeCell ref="L27:L28"/>
    <mergeCell ref="M27:M28"/>
    <mergeCell ref="B28:C28"/>
    <mergeCell ref="D28:G28"/>
    <mergeCell ref="B37:C37"/>
    <mergeCell ref="D37:G37"/>
    <mergeCell ref="H37:H38"/>
    <mergeCell ref="I37:I38"/>
    <mergeCell ref="J37:J38"/>
    <mergeCell ref="K37:K38"/>
    <mergeCell ref="L37:L38"/>
    <mergeCell ref="M37:M38"/>
    <mergeCell ref="B38:C38"/>
    <mergeCell ref="D38:G38"/>
    <mergeCell ref="L35:L36"/>
    <mergeCell ref="K31:K32"/>
    <mergeCell ref="L31:L32"/>
    <mergeCell ref="M31:M32"/>
    <mergeCell ref="B32:C32"/>
    <mergeCell ref="D32:G32"/>
    <mergeCell ref="J33:J34"/>
    <mergeCell ref="B33:C33"/>
    <mergeCell ref="D33:G33"/>
    <mergeCell ref="A35:A36"/>
    <mergeCell ref="B35:C35"/>
    <mergeCell ref="D35:G35"/>
    <mergeCell ref="H35:H36"/>
    <mergeCell ref="I35:I36"/>
    <mergeCell ref="A39:A40"/>
    <mergeCell ref="B39:C39"/>
    <mergeCell ref="D39:G39"/>
    <mergeCell ref="H39:H40"/>
    <mergeCell ref="I39:I40"/>
    <mergeCell ref="A37:A38"/>
  </mergeCells>
  <phoneticPr fontId="9" type="noConversion"/>
  <printOptions horizontalCentered="1"/>
  <pageMargins left="0.47244094488188981" right="0.47244094488188981" top="0.74803149606299213" bottom="0.74803149606299213" header="0.31496062992125984" footer="0.31496062992125984"/>
  <pageSetup paperSize="9" scale="9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00217-747C-4163-9ACB-AE046F27F7F6}">
  <sheetPr codeName="Sheet17">
    <tabColor theme="9"/>
    <pageSetUpPr fitToPage="1"/>
  </sheetPr>
  <dimension ref="A1:M60"/>
  <sheetViews>
    <sheetView zoomScale="110" zoomScaleNormal="110" zoomScalePageLayoutView="30" workbookViewId="0">
      <selection activeCell="J3" sqref="J3:J4"/>
    </sheetView>
  </sheetViews>
  <sheetFormatPr defaultColWidth="8.75" defaultRowHeight="16.5" x14ac:dyDescent="0.3"/>
  <cols>
    <col min="1" max="1" width="3.25" bestFit="1" customWidth="1"/>
    <col min="2" max="3" width="8.75" customWidth="1"/>
    <col min="4" max="7" width="8.125" customWidth="1"/>
    <col min="8" max="13" width="5.5" customWidth="1"/>
  </cols>
  <sheetData>
    <row r="1" spans="1:13" ht="14.1" customHeight="1" thickBot="1" x14ac:dyDescent="0.35">
      <c r="A1" s="40" t="s">
        <v>194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2"/>
    </row>
    <row r="2" spans="1:13" ht="14.1" customHeight="1" thickBot="1" x14ac:dyDescent="0.35">
      <c r="A2" s="3" t="s">
        <v>30</v>
      </c>
      <c r="B2" s="43" t="s">
        <v>31</v>
      </c>
      <c r="C2" s="43"/>
      <c r="D2" s="43" t="s">
        <v>32</v>
      </c>
      <c r="E2" s="43"/>
      <c r="F2" s="43"/>
      <c r="G2" s="43"/>
      <c r="H2" s="4" t="s">
        <v>33</v>
      </c>
      <c r="I2" s="5" t="s">
        <v>34</v>
      </c>
      <c r="J2" s="5" t="s">
        <v>35</v>
      </c>
      <c r="K2" s="5"/>
      <c r="L2" s="5"/>
      <c r="M2" s="5"/>
    </row>
    <row r="3" spans="1:13" s="2" customFormat="1" ht="14.1" customHeight="1" x14ac:dyDescent="0.3">
      <c r="A3" s="44">
        <v>1</v>
      </c>
      <c r="B3" s="61" t="s">
        <v>98</v>
      </c>
      <c r="C3" s="62"/>
      <c r="D3" s="57" t="s">
        <v>97</v>
      </c>
      <c r="E3" s="58"/>
      <c r="F3" s="58"/>
      <c r="G3" s="59"/>
      <c r="H3" s="50">
        <v>55</v>
      </c>
      <c r="I3" s="51">
        <f>SUM(H3)+2.9</f>
        <v>57.9</v>
      </c>
      <c r="J3" s="51">
        <f>SUM(I3)+2.9</f>
        <v>60.8</v>
      </c>
      <c r="K3" s="51"/>
      <c r="L3" s="52"/>
      <c r="M3" s="46"/>
    </row>
    <row r="4" spans="1:13" s="2" customFormat="1" ht="14.1" customHeight="1" x14ac:dyDescent="0.3">
      <c r="A4" s="7"/>
      <c r="B4" s="25" t="s">
        <v>60</v>
      </c>
      <c r="C4" s="25"/>
      <c r="D4" s="26" t="s">
        <v>96</v>
      </c>
      <c r="E4" s="27"/>
      <c r="F4" s="27"/>
      <c r="G4" s="27"/>
      <c r="H4" s="14"/>
      <c r="I4" s="16"/>
      <c r="J4" s="16"/>
      <c r="K4" s="17"/>
      <c r="L4" s="39"/>
      <c r="M4" s="47"/>
    </row>
    <row r="5" spans="1:13" s="2" customFormat="1" ht="14.1" customHeight="1" x14ac:dyDescent="0.3">
      <c r="A5" s="7">
        <v>2</v>
      </c>
      <c r="B5" s="9" t="s">
        <v>21</v>
      </c>
      <c r="C5" s="10"/>
      <c r="D5" s="21" t="s">
        <v>22</v>
      </c>
      <c r="E5" s="22"/>
      <c r="F5" s="22"/>
      <c r="G5" s="23"/>
      <c r="H5" s="37">
        <v>56</v>
      </c>
      <c r="I5" s="17">
        <f>SUM(H5)+4</f>
        <v>60</v>
      </c>
      <c r="J5" s="17">
        <f>SUM(I5)+4</f>
        <v>64</v>
      </c>
      <c r="K5" s="16"/>
      <c r="L5" s="16"/>
      <c r="M5" s="24"/>
    </row>
    <row r="6" spans="1:13" s="2" customFormat="1" ht="14.1" customHeight="1" x14ac:dyDescent="0.3">
      <c r="A6" s="7"/>
      <c r="B6" s="53" t="s">
        <v>12</v>
      </c>
      <c r="C6" s="54"/>
      <c r="D6" s="26" t="s">
        <v>25</v>
      </c>
      <c r="E6" s="27"/>
      <c r="F6" s="27"/>
      <c r="G6" s="28"/>
      <c r="H6" s="38"/>
      <c r="I6" s="39"/>
      <c r="J6" s="39"/>
      <c r="K6" s="16"/>
      <c r="L6" s="16"/>
      <c r="M6" s="24"/>
    </row>
    <row r="7" spans="1:13" s="2" customFormat="1" ht="14.1" customHeight="1" x14ac:dyDescent="0.3">
      <c r="A7" s="7">
        <v>3</v>
      </c>
      <c r="B7" s="20" t="s">
        <v>20</v>
      </c>
      <c r="C7" s="20"/>
      <c r="D7" s="36" t="s">
        <v>11</v>
      </c>
      <c r="E7" s="36"/>
      <c r="F7" s="36"/>
      <c r="G7" s="36"/>
      <c r="H7" s="37">
        <v>54</v>
      </c>
      <c r="I7" s="17">
        <f>SUM(H7)+4</f>
        <v>58</v>
      </c>
      <c r="J7" s="17">
        <f>SUM(I7)+4</f>
        <v>62</v>
      </c>
      <c r="K7" s="16"/>
      <c r="L7" s="77"/>
      <c r="M7" s="24"/>
    </row>
    <row r="8" spans="1:13" s="2" customFormat="1" ht="14.1" customHeight="1" x14ac:dyDescent="0.3">
      <c r="A8" s="7"/>
      <c r="B8" s="25" t="s">
        <v>23</v>
      </c>
      <c r="C8" s="25"/>
      <c r="D8" s="26" t="s">
        <v>26</v>
      </c>
      <c r="E8" s="27"/>
      <c r="F8" s="27"/>
      <c r="G8" s="28"/>
      <c r="H8" s="38"/>
      <c r="I8" s="39"/>
      <c r="J8" s="39"/>
      <c r="K8" s="16"/>
      <c r="L8" s="77"/>
      <c r="M8" s="24"/>
    </row>
    <row r="9" spans="1:13" s="2" customFormat="1" ht="14.1" customHeight="1" x14ac:dyDescent="0.3">
      <c r="A9" s="7">
        <v>4</v>
      </c>
      <c r="B9" s="20" t="s">
        <v>24</v>
      </c>
      <c r="C9" s="20"/>
      <c r="D9" s="36" t="s">
        <v>9</v>
      </c>
      <c r="E9" s="36"/>
      <c r="F9" s="36"/>
      <c r="G9" s="36"/>
      <c r="H9" s="37">
        <v>42</v>
      </c>
      <c r="I9" s="17">
        <f>SUM(H9)+3.2</f>
        <v>45.2</v>
      </c>
      <c r="J9" s="17">
        <f>SUM(I9)+3.2</f>
        <v>48.400000000000006</v>
      </c>
      <c r="K9" s="16"/>
      <c r="L9" s="16"/>
      <c r="M9" s="24"/>
    </row>
    <row r="10" spans="1:13" s="2" customFormat="1" ht="14.1" customHeight="1" x14ac:dyDescent="0.3">
      <c r="A10" s="7"/>
      <c r="B10" s="25" t="s">
        <v>13</v>
      </c>
      <c r="C10" s="25"/>
      <c r="D10" s="26" t="s">
        <v>27</v>
      </c>
      <c r="E10" s="27"/>
      <c r="F10" s="27"/>
      <c r="G10" s="28"/>
      <c r="H10" s="38"/>
      <c r="I10" s="39"/>
      <c r="J10" s="39"/>
      <c r="K10" s="16"/>
      <c r="L10" s="16"/>
      <c r="M10" s="24"/>
    </row>
    <row r="11" spans="1:13" s="2" customFormat="1" ht="14.1" customHeight="1" x14ac:dyDescent="0.3">
      <c r="A11" s="7">
        <v>5</v>
      </c>
      <c r="B11" s="20" t="s">
        <v>10</v>
      </c>
      <c r="C11" s="20"/>
      <c r="D11" s="36" t="s">
        <v>0</v>
      </c>
      <c r="E11" s="36"/>
      <c r="F11" s="36"/>
      <c r="G11" s="36"/>
      <c r="H11" s="14">
        <v>21</v>
      </c>
      <c r="I11" s="16">
        <f>SUM(H11)+1</f>
        <v>22</v>
      </c>
      <c r="J11" s="16">
        <f>SUM(I11)+1</f>
        <v>23</v>
      </c>
      <c r="K11" s="16"/>
      <c r="L11" s="16"/>
      <c r="M11" s="24"/>
    </row>
    <row r="12" spans="1:13" s="2" customFormat="1" ht="14.1" customHeight="1" x14ac:dyDescent="0.3">
      <c r="A12" s="7"/>
      <c r="B12" s="25" t="s">
        <v>14</v>
      </c>
      <c r="C12" s="25"/>
      <c r="D12" s="26" t="s">
        <v>28</v>
      </c>
      <c r="E12" s="27"/>
      <c r="F12" s="27"/>
      <c r="G12" s="28"/>
      <c r="H12" s="14"/>
      <c r="I12" s="16"/>
      <c r="J12" s="16"/>
      <c r="K12" s="16"/>
      <c r="L12" s="16"/>
      <c r="M12" s="24"/>
    </row>
    <row r="13" spans="1:13" s="2" customFormat="1" ht="14.1" customHeight="1" x14ac:dyDescent="0.3">
      <c r="A13" s="7">
        <v>6</v>
      </c>
      <c r="B13" s="20" t="s">
        <v>1</v>
      </c>
      <c r="C13" s="20"/>
      <c r="D13" s="36" t="s">
        <v>2</v>
      </c>
      <c r="E13" s="36"/>
      <c r="F13" s="36"/>
      <c r="G13" s="36"/>
      <c r="H13" s="14">
        <v>18</v>
      </c>
      <c r="I13" s="16">
        <f>SUM(H13)+0.6</f>
        <v>18.600000000000001</v>
      </c>
      <c r="J13" s="16">
        <f>SUM(I13)+0.6</f>
        <v>19.200000000000003</v>
      </c>
      <c r="K13" s="16"/>
      <c r="L13" s="16"/>
      <c r="M13" s="24"/>
    </row>
    <row r="14" spans="1:13" s="2" customFormat="1" ht="14.1" customHeight="1" x14ac:dyDescent="0.3">
      <c r="A14" s="7"/>
      <c r="B14" s="25" t="s">
        <v>15</v>
      </c>
      <c r="C14" s="25"/>
      <c r="D14" s="26" t="s">
        <v>95</v>
      </c>
      <c r="E14" s="27"/>
      <c r="F14" s="27"/>
      <c r="G14" s="28"/>
      <c r="H14" s="14"/>
      <c r="I14" s="16"/>
      <c r="J14" s="16"/>
      <c r="K14" s="16"/>
      <c r="L14" s="16"/>
      <c r="M14" s="24"/>
    </row>
    <row r="15" spans="1:13" s="2" customFormat="1" ht="14.1" customHeight="1" x14ac:dyDescent="0.3">
      <c r="A15" s="7">
        <v>7</v>
      </c>
      <c r="B15" s="20" t="s">
        <v>3</v>
      </c>
      <c r="C15" s="20"/>
      <c r="D15" s="36" t="s">
        <v>4</v>
      </c>
      <c r="E15" s="36"/>
      <c r="F15" s="36"/>
      <c r="G15" s="36"/>
      <c r="H15" s="14">
        <v>7.6</v>
      </c>
      <c r="I15" s="16">
        <f>SUM(H15)+0.3</f>
        <v>7.8999999999999995</v>
      </c>
      <c r="J15" s="16">
        <f>SUM(I15)+0.3</f>
        <v>8.1999999999999993</v>
      </c>
      <c r="K15" s="16"/>
      <c r="L15" s="16"/>
      <c r="M15" s="24"/>
    </row>
    <row r="16" spans="1:13" s="2" customFormat="1" ht="14.1" customHeight="1" x14ac:dyDescent="0.3">
      <c r="A16" s="7"/>
      <c r="B16" s="25" t="s">
        <v>16</v>
      </c>
      <c r="C16" s="25"/>
      <c r="D16" s="26" t="s">
        <v>94</v>
      </c>
      <c r="E16" s="27"/>
      <c r="F16" s="27"/>
      <c r="G16" s="28"/>
      <c r="H16" s="14"/>
      <c r="I16" s="16"/>
      <c r="J16" s="16"/>
      <c r="K16" s="16"/>
      <c r="L16" s="16"/>
      <c r="M16" s="24"/>
    </row>
    <row r="17" spans="1:13" s="2" customFormat="1" ht="14.1" customHeight="1" x14ac:dyDescent="0.3">
      <c r="A17" s="7">
        <v>8</v>
      </c>
      <c r="B17" s="9" t="s">
        <v>56</v>
      </c>
      <c r="C17" s="10"/>
      <c r="D17" s="21" t="s">
        <v>58</v>
      </c>
      <c r="E17" s="22"/>
      <c r="F17" s="22"/>
      <c r="G17" s="23"/>
      <c r="H17" s="14">
        <v>45</v>
      </c>
      <c r="I17" s="16">
        <f>SUM(H17)+1.6</f>
        <v>46.6</v>
      </c>
      <c r="J17" s="16">
        <f>SUM(I17)+1.6</f>
        <v>48.2</v>
      </c>
      <c r="K17" s="16"/>
      <c r="L17" s="16"/>
      <c r="M17" s="24"/>
    </row>
    <row r="18" spans="1:13" s="2" customFormat="1" ht="14.1" customHeight="1" x14ac:dyDescent="0.3">
      <c r="A18" s="7"/>
      <c r="B18" s="25" t="s">
        <v>57</v>
      </c>
      <c r="C18" s="25"/>
      <c r="D18" s="26" t="s">
        <v>100</v>
      </c>
      <c r="E18" s="27"/>
      <c r="F18" s="27"/>
      <c r="G18" s="28"/>
      <c r="H18" s="14"/>
      <c r="I18" s="16"/>
      <c r="J18" s="16"/>
      <c r="K18" s="16"/>
      <c r="L18" s="16"/>
      <c r="M18" s="24"/>
    </row>
    <row r="19" spans="1:13" s="2" customFormat="1" ht="14.1" customHeight="1" x14ac:dyDescent="0.3">
      <c r="A19" s="7">
        <v>9</v>
      </c>
      <c r="B19" s="20" t="s">
        <v>5</v>
      </c>
      <c r="C19" s="20"/>
      <c r="D19" s="36" t="s">
        <v>6</v>
      </c>
      <c r="E19" s="36"/>
      <c r="F19" s="36"/>
      <c r="G19" s="36"/>
      <c r="H19" s="14">
        <v>45.5</v>
      </c>
      <c r="I19" s="16">
        <f>SUM(H19)+2</f>
        <v>47.5</v>
      </c>
      <c r="J19" s="16">
        <f>SUM(I19)+2</f>
        <v>49.5</v>
      </c>
      <c r="K19" s="16"/>
      <c r="L19" s="16"/>
      <c r="M19" s="24"/>
    </row>
    <row r="20" spans="1:13" s="2" customFormat="1" ht="14.1" customHeight="1" x14ac:dyDescent="0.3">
      <c r="A20" s="7"/>
      <c r="B20" s="25" t="s">
        <v>17</v>
      </c>
      <c r="C20" s="25"/>
      <c r="D20" s="26" t="s">
        <v>29</v>
      </c>
      <c r="E20" s="27"/>
      <c r="F20" s="27"/>
      <c r="G20" s="28"/>
      <c r="H20" s="14"/>
      <c r="I20" s="16"/>
      <c r="J20" s="16"/>
      <c r="K20" s="16"/>
      <c r="L20" s="16"/>
      <c r="M20" s="24"/>
    </row>
    <row r="21" spans="1:13" s="2" customFormat="1" ht="14.1" customHeight="1" x14ac:dyDescent="0.3">
      <c r="A21" s="7">
        <v>10</v>
      </c>
      <c r="B21" s="20" t="s">
        <v>7</v>
      </c>
      <c r="C21" s="20"/>
      <c r="D21" s="21" t="s">
        <v>8</v>
      </c>
      <c r="E21" s="22"/>
      <c r="F21" s="22"/>
      <c r="G21" s="23"/>
      <c r="H21" s="14">
        <v>42</v>
      </c>
      <c r="I21" s="16">
        <f>SUM(H21)+2</f>
        <v>44</v>
      </c>
      <c r="J21" s="16">
        <f>SUM(I21)+2</f>
        <v>46</v>
      </c>
      <c r="K21" s="16"/>
      <c r="L21" s="16"/>
      <c r="M21" s="24"/>
    </row>
    <row r="22" spans="1:13" s="2" customFormat="1" ht="14.1" customHeight="1" x14ac:dyDescent="0.3">
      <c r="A22" s="7"/>
      <c r="B22" s="25" t="s">
        <v>18</v>
      </c>
      <c r="C22" s="25"/>
      <c r="D22" s="26" t="s">
        <v>36</v>
      </c>
      <c r="E22" s="27"/>
      <c r="F22" s="27"/>
      <c r="G22" s="28"/>
      <c r="H22" s="14"/>
      <c r="I22" s="16"/>
      <c r="J22" s="16"/>
      <c r="K22" s="16"/>
      <c r="L22" s="16"/>
      <c r="M22" s="24"/>
    </row>
    <row r="23" spans="1:13" s="2" customFormat="1" ht="14.1" customHeight="1" x14ac:dyDescent="0.3">
      <c r="A23" s="7">
        <v>11</v>
      </c>
      <c r="B23" s="9" t="s">
        <v>59</v>
      </c>
      <c r="C23" s="10"/>
      <c r="D23" s="36" t="s">
        <v>37</v>
      </c>
      <c r="E23" s="36"/>
      <c r="F23" s="36"/>
      <c r="G23" s="36"/>
      <c r="H23" s="14">
        <v>19</v>
      </c>
      <c r="I23" s="16">
        <f>SUM(H23)+0.8</f>
        <v>19.8</v>
      </c>
      <c r="J23" s="16">
        <f>SUM(I23)+0.8</f>
        <v>20.6</v>
      </c>
      <c r="K23" s="16"/>
      <c r="L23" s="16"/>
      <c r="M23" s="24"/>
    </row>
    <row r="24" spans="1:13" s="2" customFormat="1" ht="14.1" customHeight="1" x14ac:dyDescent="0.3">
      <c r="A24" s="7"/>
      <c r="B24" s="25" t="s">
        <v>19</v>
      </c>
      <c r="C24" s="25"/>
      <c r="D24" s="26" t="s">
        <v>38</v>
      </c>
      <c r="E24" s="27"/>
      <c r="F24" s="27"/>
      <c r="G24" s="28"/>
      <c r="H24" s="14"/>
      <c r="I24" s="16"/>
      <c r="J24" s="16"/>
      <c r="K24" s="16"/>
      <c r="L24" s="16"/>
      <c r="M24" s="24"/>
    </row>
    <row r="25" spans="1:13" ht="14.1" customHeight="1" x14ac:dyDescent="0.3">
      <c r="A25" s="7">
        <v>12</v>
      </c>
      <c r="B25" s="9" t="s">
        <v>156</v>
      </c>
      <c r="C25" s="10"/>
      <c r="D25" s="36"/>
      <c r="E25" s="36"/>
      <c r="F25" s="36"/>
      <c r="G25" s="36"/>
      <c r="H25" s="37">
        <v>16</v>
      </c>
      <c r="I25" s="17">
        <f>SUM(H25)+1.2</f>
        <v>17.2</v>
      </c>
      <c r="J25" s="17">
        <f>SUM(I25)+1.2</f>
        <v>18.399999999999999</v>
      </c>
      <c r="K25" s="17"/>
      <c r="L25" s="17"/>
      <c r="M25" s="29"/>
    </row>
    <row r="26" spans="1:13" ht="14.1" customHeight="1" x14ac:dyDescent="0.3">
      <c r="A26" s="7"/>
      <c r="B26" s="53" t="s">
        <v>155</v>
      </c>
      <c r="C26" s="54"/>
      <c r="D26" s="26" t="s">
        <v>195</v>
      </c>
      <c r="E26" s="27"/>
      <c r="F26" s="27"/>
      <c r="G26" s="28"/>
      <c r="H26" s="38"/>
      <c r="I26" s="39"/>
      <c r="J26" s="39"/>
      <c r="K26" s="39"/>
      <c r="L26" s="39"/>
      <c r="M26" s="47"/>
    </row>
    <row r="27" spans="1:13" ht="14.1" customHeight="1" x14ac:dyDescent="0.3">
      <c r="A27" s="7">
        <v>13</v>
      </c>
      <c r="B27" s="9" t="s">
        <v>153</v>
      </c>
      <c r="C27" s="10"/>
      <c r="D27" s="36"/>
      <c r="E27" s="36"/>
      <c r="F27" s="36"/>
      <c r="G27" s="36"/>
      <c r="H27" s="37">
        <v>19.5</v>
      </c>
      <c r="I27" s="17">
        <f>SUM(H27)+1.5</f>
        <v>21</v>
      </c>
      <c r="J27" s="17">
        <f>SUM(I27)+1.5</f>
        <v>22.5</v>
      </c>
      <c r="K27" s="17"/>
      <c r="L27" s="17"/>
      <c r="M27" s="29"/>
    </row>
    <row r="28" spans="1:13" ht="14.1" customHeight="1" x14ac:dyDescent="0.3">
      <c r="A28" s="7"/>
      <c r="B28" s="25" t="s">
        <v>152</v>
      </c>
      <c r="C28" s="25"/>
      <c r="D28" s="26"/>
      <c r="E28" s="27"/>
      <c r="F28" s="27"/>
      <c r="G28" s="28"/>
      <c r="H28" s="38"/>
      <c r="I28" s="39"/>
      <c r="J28" s="39"/>
      <c r="K28" s="39"/>
      <c r="L28" s="39"/>
      <c r="M28" s="47"/>
    </row>
    <row r="29" spans="1:13" s="2" customFormat="1" ht="14.1" customHeight="1" x14ac:dyDescent="0.3">
      <c r="A29" s="7">
        <v>14</v>
      </c>
      <c r="B29" s="20" t="s">
        <v>164</v>
      </c>
      <c r="C29" s="20"/>
      <c r="D29" s="21" t="s">
        <v>163</v>
      </c>
      <c r="E29" s="22"/>
      <c r="F29" s="22"/>
      <c r="G29" s="23"/>
      <c r="H29" s="37">
        <v>37</v>
      </c>
      <c r="I29" s="17">
        <f>SUM(H29)+1</f>
        <v>38</v>
      </c>
      <c r="J29" s="17">
        <f>SUM(I29)+1</f>
        <v>39</v>
      </c>
      <c r="K29" s="17"/>
      <c r="L29" s="16"/>
      <c r="M29" s="24"/>
    </row>
    <row r="30" spans="1:13" s="2" customFormat="1" ht="14.1" customHeight="1" x14ac:dyDescent="0.3">
      <c r="A30" s="7"/>
      <c r="B30" s="25" t="s">
        <v>162</v>
      </c>
      <c r="C30" s="25"/>
      <c r="D30" s="26" t="s">
        <v>161</v>
      </c>
      <c r="E30" s="27"/>
      <c r="F30" s="27"/>
      <c r="G30" s="28"/>
      <c r="H30" s="38"/>
      <c r="I30" s="39"/>
      <c r="J30" s="39"/>
      <c r="K30" s="39"/>
      <c r="L30" s="16"/>
      <c r="M30" s="24"/>
    </row>
    <row r="31" spans="1:13" s="2" customFormat="1" ht="14.1" customHeight="1" x14ac:dyDescent="0.3">
      <c r="A31" s="7">
        <v>15</v>
      </c>
      <c r="B31" s="20" t="s">
        <v>160</v>
      </c>
      <c r="C31" s="20"/>
      <c r="D31" s="21" t="s">
        <v>159</v>
      </c>
      <c r="E31" s="22"/>
      <c r="F31" s="22"/>
      <c r="G31" s="23"/>
      <c r="H31" s="37">
        <v>25</v>
      </c>
      <c r="I31" s="17">
        <f>SUM(H31)+0.8</f>
        <v>25.8</v>
      </c>
      <c r="J31" s="17">
        <f>SUM(I31)+0.8</f>
        <v>26.6</v>
      </c>
      <c r="K31" s="17"/>
      <c r="L31" s="17"/>
      <c r="M31" s="29"/>
    </row>
    <row r="32" spans="1:13" s="2" customFormat="1" ht="14.1" customHeight="1" x14ac:dyDescent="0.3">
      <c r="A32" s="7"/>
      <c r="B32" s="25" t="s">
        <v>158</v>
      </c>
      <c r="C32" s="25"/>
      <c r="D32" s="26" t="s">
        <v>157</v>
      </c>
      <c r="E32" s="27"/>
      <c r="F32" s="27"/>
      <c r="G32" s="28"/>
      <c r="H32" s="38"/>
      <c r="I32" s="39"/>
      <c r="J32" s="39"/>
      <c r="K32" s="39"/>
      <c r="L32" s="39"/>
      <c r="M32" s="47"/>
    </row>
    <row r="33" spans="1:13" s="2" customFormat="1" ht="14.1" customHeight="1" x14ac:dyDescent="0.3">
      <c r="A33" s="7">
        <v>16</v>
      </c>
      <c r="B33" s="9" t="s">
        <v>142</v>
      </c>
      <c r="C33" s="10"/>
      <c r="D33" s="11"/>
      <c r="E33" s="12"/>
      <c r="F33" s="12"/>
      <c r="G33" s="13"/>
      <c r="H33" s="37">
        <v>99</v>
      </c>
      <c r="I33" s="17">
        <f>SUM(H33)+2</f>
        <v>101</v>
      </c>
      <c r="J33" s="17">
        <f>SUM(I33)+2</f>
        <v>103</v>
      </c>
      <c r="K33" s="17"/>
      <c r="L33" s="17"/>
      <c r="M33" s="29"/>
    </row>
    <row r="34" spans="1:13" s="2" customFormat="1" ht="14.1" customHeight="1" x14ac:dyDescent="0.3">
      <c r="A34" s="7"/>
      <c r="B34" s="53" t="s">
        <v>143</v>
      </c>
      <c r="C34" s="54"/>
      <c r="D34" s="26"/>
      <c r="E34" s="27"/>
      <c r="F34" s="27"/>
      <c r="G34" s="28"/>
      <c r="H34" s="38"/>
      <c r="I34" s="39"/>
      <c r="J34" s="39"/>
      <c r="K34" s="39"/>
      <c r="L34" s="39"/>
      <c r="M34" s="47"/>
    </row>
    <row r="35" spans="1:13" s="2" customFormat="1" ht="14.1" customHeight="1" x14ac:dyDescent="0.3">
      <c r="A35" s="7">
        <v>17</v>
      </c>
      <c r="B35" s="9" t="s">
        <v>39</v>
      </c>
      <c r="C35" s="10"/>
      <c r="D35" s="11"/>
      <c r="E35" s="12"/>
      <c r="F35" s="12"/>
      <c r="G35" s="13"/>
      <c r="H35" s="14">
        <v>13.3</v>
      </c>
      <c r="I35" s="16">
        <f>SUM(H35)+0.6</f>
        <v>13.9</v>
      </c>
      <c r="J35" s="16">
        <f>SUM(I35)+0.6</f>
        <v>14.5</v>
      </c>
      <c r="K35" s="17"/>
      <c r="L35" s="17"/>
      <c r="M35" s="29"/>
    </row>
    <row r="36" spans="1:13" s="2" customFormat="1" ht="14.1" customHeight="1" x14ac:dyDescent="0.3">
      <c r="A36" s="7"/>
      <c r="B36" s="53" t="s">
        <v>40</v>
      </c>
      <c r="C36" s="54"/>
      <c r="D36" s="26" t="s">
        <v>196</v>
      </c>
      <c r="E36" s="27"/>
      <c r="F36" s="27"/>
      <c r="G36" s="28"/>
      <c r="H36" s="14"/>
      <c r="I36" s="16"/>
      <c r="J36" s="16"/>
      <c r="K36" s="39"/>
      <c r="L36" s="39"/>
      <c r="M36" s="47"/>
    </row>
    <row r="37" spans="1:13" s="2" customFormat="1" ht="14.1" customHeight="1" x14ac:dyDescent="0.3">
      <c r="A37" s="7">
        <v>18</v>
      </c>
      <c r="B37" s="9" t="s">
        <v>102</v>
      </c>
      <c r="C37" s="10"/>
      <c r="D37" s="11"/>
      <c r="E37" s="12"/>
      <c r="F37" s="12"/>
      <c r="G37" s="13"/>
      <c r="H37" s="38">
        <v>49</v>
      </c>
      <c r="I37" s="39">
        <v>52</v>
      </c>
      <c r="J37" s="39">
        <v>54.5</v>
      </c>
      <c r="K37" s="17"/>
      <c r="L37" s="17"/>
      <c r="M37" s="29"/>
    </row>
    <row r="38" spans="1:13" s="2" customFormat="1" ht="14.1" customHeight="1" thickBot="1" x14ac:dyDescent="0.35">
      <c r="A38" s="8"/>
      <c r="B38" s="31" t="s">
        <v>101</v>
      </c>
      <c r="C38" s="32"/>
      <c r="D38" s="33" t="s">
        <v>165</v>
      </c>
      <c r="E38" s="34"/>
      <c r="F38" s="34"/>
      <c r="G38" s="35"/>
      <c r="H38" s="15"/>
      <c r="I38" s="19"/>
      <c r="J38" s="19"/>
      <c r="K38" s="18"/>
      <c r="L38" s="18"/>
      <c r="M38" s="30"/>
    </row>
    <row r="39" spans="1:13" ht="14.1" customHeight="1" x14ac:dyDescent="0.3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</row>
    <row r="40" spans="1:13" ht="14.1" customHeight="1" x14ac:dyDescent="0.3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</row>
    <row r="41" spans="1:13" ht="14.1" customHeight="1" x14ac:dyDescent="0.3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</row>
    <row r="42" spans="1:13" ht="14.1" customHeight="1" x14ac:dyDescent="0.3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</row>
    <row r="43" spans="1:13" ht="14.1" customHeight="1" x14ac:dyDescent="0.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</row>
    <row r="44" spans="1:13" ht="14.1" customHeight="1" x14ac:dyDescent="0.3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</row>
    <row r="45" spans="1:13" ht="14.1" customHeight="1" x14ac:dyDescent="0.3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</row>
    <row r="46" spans="1:13" ht="14.1" customHeight="1" x14ac:dyDescent="0.3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</row>
    <row r="47" spans="1:13" ht="14.1" customHeight="1" x14ac:dyDescent="0.3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</row>
    <row r="48" spans="1:13" ht="14.1" customHeight="1" x14ac:dyDescent="0.3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</row>
    <row r="49" spans="2:7" ht="14.1" customHeight="1" x14ac:dyDescent="0.3"/>
    <row r="50" spans="2:7" ht="14.1" customHeight="1" x14ac:dyDescent="0.3"/>
    <row r="51" spans="2:7" ht="14.1" customHeight="1" x14ac:dyDescent="0.3"/>
    <row r="52" spans="2:7" ht="14.1" customHeight="1" x14ac:dyDescent="0.3"/>
    <row r="53" spans="2:7" ht="14.1" customHeight="1" x14ac:dyDescent="0.3"/>
    <row r="57" spans="2:7" x14ac:dyDescent="0.3">
      <c r="B57" s="1"/>
      <c r="C57" s="1"/>
      <c r="D57" s="1"/>
      <c r="E57" s="1"/>
      <c r="F57" s="1"/>
      <c r="G57" s="1"/>
    </row>
    <row r="58" spans="2:7" x14ac:dyDescent="0.3">
      <c r="B58" s="1"/>
      <c r="C58" s="1"/>
      <c r="D58" s="1"/>
      <c r="E58" s="1"/>
      <c r="F58" s="1"/>
      <c r="G58" s="1"/>
    </row>
    <row r="59" spans="2:7" x14ac:dyDescent="0.3">
      <c r="B59" s="1"/>
      <c r="C59" s="1"/>
      <c r="D59" s="1"/>
      <c r="E59" s="1"/>
      <c r="F59" s="1"/>
      <c r="G59" s="1"/>
    </row>
    <row r="60" spans="2:7" x14ac:dyDescent="0.3">
      <c r="B60" s="1"/>
      <c r="C60" s="1"/>
      <c r="D60" s="1"/>
      <c r="E60" s="1"/>
      <c r="F60" s="1"/>
      <c r="G60" s="1"/>
    </row>
  </sheetData>
  <mergeCells count="201">
    <mergeCell ref="A31:A32"/>
    <mergeCell ref="B31:C31"/>
    <mergeCell ref="D31:G31"/>
    <mergeCell ref="H31:H32"/>
    <mergeCell ref="I31:I32"/>
    <mergeCell ref="I37:I38"/>
    <mergeCell ref="J31:J32"/>
    <mergeCell ref="J35:J36"/>
    <mergeCell ref="K31:K32"/>
    <mergeCell ref="J37:J38"/>
    <mergeCell ref="A37:A38"/>
    <mergeCell ref="B37:C37"/>
    <mergeCell ref="D37:G37"/>
    <mergeCell ref="H37:H38"/>
    <mergeCell ref="K37:K38"/>
    <mergeCell ref="A33:A34"/>
    <mergeCell ref="D33:G33"/>
    <mergeCell ref="H33:H34"/>
    <mergeCell ref="I33:I34"/>
    <mergeCell ref="A29:A30"/>
    <mergeCell ref="B29:C29"/>
    <mergeCell ref="D29:G29"/>
    <mergeCell ref="H29:H30"/>
    <mergeCell ref="I29:I30"/>
    <mergeCell ref="J29:J30"/>
    <mergeCell ref="J19:J20"/>
    <mergeCell ref="J21:J22"/>
    <mergeCell ref="J23:J24"/>
    <mergeCell ref="J25:J26"/>
    <mergeCell ref="J27:J28"/>
    <mergeCell ref="I27:I28"/>
    <mergeCell ref="D30:G30"/>
    <mergeCell ref="B28:C28"/>
    <mergeCell ref="D28:G28"/>
    <mergeCell ref="D26:G26"/>
    <mergeCell ref="I25:I26"/>
    <mergeCell ref="A21:A22"/>
    <mergeCell ref="B21:C21"/>
    <mergeCell ref="M29:M30"/>
    <mergeCell ref="B30:C30"/>
    <mergeCell ref="J33:J34"/>
    <mergeCell ref="B32:C32"/>
    <mergeCell ref="D32:G32"/>
    <mergeCell ref="K27:K28"/>
    <mergeCell ref="K33:K34"/>
    <mergeCell ref="L33:L34"/>
    <mergeCell ref="M33:M34"/>
    <mergeCell ref="B34:C34"/>
    <mergeCell ref="D34:G34"/>
    <mergeCell ref="K29:K30"/>
    <mergeCell ref="L29:L30"/>
    <mergeCell ref="B33:C33"/>
    <mergeCell ref="L31:L32"/>
    <mergeCell ref="M31:M32"/>
    <mergeCell ref="L27:L28"/>
    <mergeCell ref="M27:M28"/>
    <mergeCell ref="L37:L38"/>
    <mergeCell ref="M37:M38"/>
    <mergeCell ref="B38:C38"/>
    <mergeCell ref="D38:G38"/>
    <mergeCell ref="A35:A36"/>
    <mergeCell ref="B35:C35"/>
    <mergeCell ref="D35:G35"/>
    <mergeCell ref="H35:H36"/>
    <mergeCell ref="K35:K36"/>
    <mergeCell ref="I35:I36"/>
    <mergeCell ref="L35:L36"/>
    <mergeCell ref="M35:M36"/>
    <mergeCell ref="B36:C36"/>
    <mergeCell ref="D36:G36"/>
    <mergeCell ref="L23:L24"/>
    <mergeCell ref="M23:M24"/>
    <mergeCell ref="B24:C24"/>
    <mergeCell ref="D24:G24"/>
    <mergeCell ref="B25:C25"/>
    <mergeCell ref="D25:G25"/>
    <mergeCell ref="H25:H26"/>
    <mergeCell ref="A27:A28"/>
    <mergeCell ref="B27:C27"/>
    <mergeCell ref="D27:G27"/>
    <mergeCell ref="H27:H28"/>
    <mergeCell ref="A25:A26"/>
    <mergeCell ref="K25:K26"/>
    <mergeCell ref="L25:L26"/>
    <mergeCell ref="M25:M26"/>
    <mergeCell ref="B26:C26"/>
    <mergeCell ref="A23:A24"/>
    <mergeCell ref="B23:C23"/>
    <mergeCell ref="D23:G23"/>
    <mergeCell ref="H23:H24"/>
    <mergeCell ref="I23:I24"/>
    <mergeCell ref="K23:K24"/>
    <mergeCell ref="K21:K22"/>
    <mergeCell ref="L19:L20"/>
    <mergeCell ref="M19:M20"/>
    <mergeCell ref="B20:C20"/>
    <mergeCell ref="D20:G20"/>
    <mergeCell ref="M21:M22"/>
    <mergeCell ref="B22:C22"/>
    <mergeCell ref="D22:G22"/>
    <mergeCell ref="L21:L22"/>
    <mergeCell ref="D21:G21"/>
    <mergeCell ref="H21:H22"/>
    <mergeCell ref="I21:I22"/>
    <mergeCell ref="K17:K18"/>
    <mergeCell ref="L17:L18"/>
    <mergeCell ref="M17:M18"/>
    <mergeCell ref="B18:C18"/>
    <mergeCell ref="D18:G18"/>
    <mergeCell ref="I17:I18"/>
    <mergeCell ref="A19:A20"/>
    <mergeCell ref="B19:C19"/>
    <mergeCell ref="D19:G19"/>
    <mergeCell ref="H19:H20"/>
    <mergeCell ref="A17:A18"/>
    <mergeCell ref="B17:C17"/>
    <mergeCell ref="D17:G17"/>
    <mergeCell ref="H17:H18"/>
    <mergeCell ref="I19:I20"/>
    <mergeCell ref="K19:K20"/>
    <mergeCell ref="J17:J18"/>
    <mergeCell ref="A13:A14"/>
    <mergeCell ref="I15:I16"/>
    <mergeCell ref="H13:H14"/>
    <mergeCell ref="I13:I14"/>
    <mergeCell ref="K13:K14"/>
    <mergeCell ref="L13:L14"/>
    <mergeCell ref="M13:M14"/>
    <mergeCell ref="B14:C14"/>
    <mergeCell ref="D14:G14"/>
    <mergeCell ref="K15:K16"/>
    <mergeCell ref="L15:L16"/>
    <mergeCell ref="M15:M16"/>
    <mergeCell ref="B16:C16"/>
    <mergeCell ref="D16:G16"/>
    <mergeCell ref="J15:J16"/>
    <mergeCell ref="A15:A16"/>
    <mergeCell ref="B15:C15"/>
    <mergeCell ref="D15:G15"/>
    <mergeCell ref="H15:H16"/>
    <mergeCell ref="M11:M12"/>
    <mergeCell ref="B13:C13"/>
    <mergeCell ref="D13:G13"/>
    <mergeCell ref="J13:J14"/>
    <mergeCell ref="I11:I12"/>
    <mergeCell ref="H9:H10"/>
    <mergeCell ref="B12:C12"/>
    <mergeCell ref="D12:G12"/>
    <mergeCell ref="K9:K10"/>
    <mergeCell ref="L9:L10"/>
    <mergeCell ref="K11:K12"/>
    <mergeCell ref="M9:M10"/>
    <mergeCell ref="B10:C10"/>
    <mergeCell ref="D10:G10"/>
    <mergeCell ref="J9:J10"/>
    <mergeCell ref="J11:J12"/>
    <mergeCell ref="I9:I10"/>
    <mergeCell ref="A11:A12"/>
    <mergeCell ref="B11:C11"/>
    <mergeCell ref="D11:G11"/>
    <mergeCell ref="H11:H12"/>
    <mergeCell ref="A9:A10"/>
    <mergeCell ref="B9:C9"/>
    <mergeCell ref="D9:G9"/>
    <mergeCell ref="L11:L12"/>
    <mergeCell ref="A7:A8"/>
    <mergeCell ref="B7:C7"/>
    <mergeCell ref="D7:G7"/>
    <mergeCell ref="H7:H8"/>
    <mergeCell ref="I7:I8"/>
    <mergeCell ref="K7:K8"/>
    <mergeCell ref="L7:L8"/>
    <mergeCell ref="M7:M8"/>
    <mergeCell ref="B8:C8"/>
    <mergeCell ref="D8:G8"/>
    <mergeCell ref="J7:J8"/>
    <mergeCell ref="A5:A6"/>
    <mergeCell ref="B5:C5"/>
    <mergeCell ref="D5:G5"/>
    <mergeCell ref="H5:H6"/>
    <mergeCell ref="I5:I6"/>
    <mergeCell ref="K5:K6"/>
    <mergeCell ref="L5:L6"/>
    <mergeCell ref="M5:M6"/>
    <mergeCell ref="B6:C6"/>
    <mergeCell ref="D6:G6"/>
    <mergeCell ref="J5:J6"/>
    <mergeCell ref="A1:M1"/>
    <mergeCell ref="B2:C2"/>
    <mergeCell ref="D2:G2"/>
    <mergeCell ref="A3:A4"/>
    <mergeCell ref="B3:C3"/>
    <mergeCell ref="D3:G3"/>
    <mergeCell ref="H3:H4"/>
    <mergeCell ref="I3:I4"/>
    <mergeCell ref="K3:K4"/>
    <mergeCell ref="L3:L4"/>
    <mergeCell ref="M3:M4"/>
    <mergeCell ref="B4:C4"/>
    <mergeCell ref="D4:G4"/>
    <mergeCell ref="J3:J4"/>
  </mergeCells>
  <phoneticPr fontId="8" type="noConversion"/>
  <printOptions horizontalCentered="1"/>
  <pageMargins left="0.47244094488188981" right="0.47244094488188981" top="0.74803149606299213" bottom="0.74803149606299213" header="0.31496062992125984" footer="0.31496062992125984"/>
  <pageSetup paperSize="9" scale="9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30C39-69FE-4F64-8670-FADA3B05F11C}">
  <sheetPr codeName="Sheet2">
    <tabColor theme="9"/>
    <pageSetUpPr fitToPage="1"/>
  </sheetPr>
  <dimension ref="A1:M58"/>
  <sheetViews>
    <sheetView zoomScale="110" zoomScaleNormal="110" zoomScalePageLayoutView="30" workbookViewId="0">
      <selection activeCell="B33" sqref="B33:C34"/>
    </sheetView>
  </sheetViews>
  <sheetFormatPr defaultColWidth="8.75" defaultRowHeight="16.5" x14ac:dyDescent="0.3"/>
  <cols>
    <col min="1" max="1" width="3.25" bestFit="1" customWidth="1"/>
    <col min="2" max="3" width="8.75" customWidth="1"/>
    <col min="4" max="7" width="8.125" customWidth="1"/>
    <col min="8" max="13" width="5.5" customWidth="1"/>
  </cols>
  <sheetData>
    <row r="1" spans="1:13" ht="14.1" customHeight="1" thickBot="1" x14ac:dyDescent="0.35">
      <c r="A1" s="40" t="s">
        <v>186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2"/>
    </row>
    <row r="2" spans="1:13" ht="14.1" customHeight="1" thickBot="1" x14ac:dyDescent="0.35">
      <c r="A2" s="3" t="s">
        <v>30</v>
      </c>
      <c r="B2" s="43" t="s">
        <v>31</v>
      </c>
      <c r="C2" s="43"/>
      <c r="D2" s="43" t="s">
        <v>32</v>
      </c>
      <c r="E2" s="43"/>
      <c r="F2" s="43"/>
      <c r="G2" s="43"/>
      <c r="H2" s="4" t="s">
        <v>33</v>
      </c>
      <c r="I2" s="5" t="s">
        <v>34</v>
      </c>
      <c r="J2" s="5" t="s">
        <v>35</v>
      </c>
      <c r="K2" s="5"/>
      <c r="L2" s="5"/>
      <c r="M2" s="5"/>
    </row>
    <row r="3" spans="1:13" s="2" customFormat="1" ht="14.1" customHeight="1" x14ac:dyDescent="0.3">
      <c r="A3" s="44">
        <v>1</v>
      </c>
      <c r="B3" s="61" t="s">
        <v>98</v>
      </c>
      <c r="C3" s="62"/>
      <c r="D3" s="57" t="s">
        <v>97</v>
      </c>
      <c r="E3" s="58"/>
      <c r="F3" s="58"/>
      <c r="G3" s="59"/>
      <c r="H3" s="50">
        <v>50</v>
      </c>
      <c r="I3" s="51">
        <f>SUM(H3)+2.9</f>
        <v>52.9</v>
      </c>
      <c r="J3" s="51">
        <f>SUM(I3)+2.9</f>
        <v>55.8</v>
      </c>
      <c r="K3" s="52"/>
      <c r="L3" s="52"/>
      <c r="M3" s="46"/>
    </row>
    <row r="4" spans="1:13" s="2" customFormat="1" ht="14.1" customHeight="1" x14ac:dyDescent="0.3">
      <c r="A4" s="7"/>
      <c r="B4" s="25" t="s">
        <v>60</v>
      </c>
      <c r="C4" s="25"/>
      <c r="D4" s="26" t="s">
        <v>96</v>
      </c>
      <c r="E4" s="27"/>
      <c r="F4" s="27"/>
      <c r="G4" s="27"/>
      <c r="H4" s="14"/>
      <c r="I4" s="16"/>
      <c r="J4" s="16"/>
      <c r="K4" s="39"/>
      <c r="L4" s="39"/>
      <c r="M4" s="47"/>
    </row>
    <row r="5" spans="1:13" s="2" customFormat="1" ht="14.1" customHeight="1" x14ac:dyDescent="0.3">
      <c r="A5" s="7">
        <v>2</v>
      </c>
      <c r="B5" s="9" t="s">
        <v>21</v>
      </c>
      <c r="C5" s="10"/>
      <c r="D5" s="21" t="s">
        <v>22</v>
      </c>
      <c r="E5" s="22"/>
      <c r="F5" s="22"/>
      <c r="G5" s="23"/>
      <c r="H5" s="37">
        <v>52</v>
      </c>
      <c r="I5" s="17">
        <f>SUM(H5)+4</f>
        <v>56</v>
      </c>
      <c r="J5" s="17">
        <f>SUM(I5)+4</f>
        <v>60</v>
      </c>
      <c r="K5" s="16"/>
      <c r="L5" s="16"/>
      <c r="M5" s="24"/>
    </row>
    <row r="6" spans="1:13" s="2" customFormat="1" ht="14.1" customHeight="1" x14ac:dyDescent="0.3">
      <c r="A6" s="7"/>
      <c r="B6" s="53" t="s">
        <v>12</v>
      </c>
      <c r="C6" s="54"/>
      <c r="D6" s="26" t="s">
        <v>25</v>
      </c>
      <c r="E6" s="27"/>
      <c r="F6" s="27"/>
      <c r="G6" s="28"/>
      <c r="H6" s="38"/>
      <c r="I6" s="39"/>
      <c r="J6" s="39"/>
      <c r="K6" s="16"/>
      <c r="L6" s="16"/>
      <c r="M6" s="24"/>
    </row>
    <row r="7" spans="1:13" s="2" customFormat="1" ht="14.1" customHeight="1" x14ac:dyDescent="0.3">
      <c r="A7" s="7">
        <v>3</v>
      </c>
      <c r="B7" s="20" t="s">
        <v>20</v>
      </c>
      <c r="C7" s="20"/>
      <c r="D7" s="36" t="s">
        <v>11</v>
      </c>
      <c r="E7" s="36"/>
      <c r="F7" s="36"/>
      <c r="G7" s="36"/>
      <c r="H7" s="37">
        <v>54</v>
      </c>
      <c r="I7" s="17">
        <f>SUM(H7)+4</f>
        <v>58</v>
      </c>
      <c r="J7" s="17">
        <f>SUM(I7)+4</f>
        <v>62</v>
      </c>
      <c r="K7" s="77"/>
      <c r="L7" s="77"/>
      <c r="M7" s="24"/>
    </row>
    <row r="8" spans="1:13" s="2" customFormat="1" ht="14.1" customHeight="1" x14ac:dyDescent="0.3">
      <c r="A8" s="7"/>
      <c r="B8" s="25" t="s">
        <v>23</v>
      </c>
      <c r="C8" s="25"/>
      <c r="D8" s="26" t="s">
        <v>26</v>
      </c>
      <c r="E8" s="27"/>
      <c r="F8" s="27"/>
      <c r="G8" s="28"/>
      <c r="H8" s="38"/>
      <c r="I8" s="39"/>
      <c r="J8" s="39"/>
      <c r="K8" s="77"/>
      <c r="L8" s="77"/>
      <c r="M8" s="24"/>
    </row>
    <row r="9" spans="1:13" s="2" customFormat="1" ht="14.1" customHeight="1" x14ac:dyDescent="0.3">
      <c r="A9" s="7">
        <v>4</v>
      </c>
      <c r="B9" s="20" t="s">
        <v>24</v>
      </c>
      <c r="C9" s="20"/>
      <c r="D9" s="36" t="s">
        <v>9</v>
      </c>
      <c r="E9" s="36"/>
      <c r="F9" s="36"/>
      <c r="G9" s="36"/>
      <c r="H9" s="37">
        <v>41</v>
      </c>
      <c r="I9" s="17">
        <f>SUM(H9)+3.2</f>
        <v>44.2</v>
      </c>
      <c r="J9" s="17">
        <f>SUM(I9)+3.2</f>
        <v>47.400000000000006</v>
      </c>
      <c r="K9" s="16"/>
      <c r="L9" s="16"/>
      <c r="M9" s="24"/>
    </row>
    <row r="10" spans="1:13" s="2" customFormat="1" ht="14.1" customHeight="1" x14ac:dyDescent="0.3">
      <c r="A10" s="7"/>
      <c r="B10" s="25" t="s">
        <v>13</v>
      </c>
      <c r="C10" s="25"/>
      <c r="D10" s="26" t="s">
        <v>27</v>
      </c>
      <c r="E10" s="27"/>
      <c r="F10" s="27"/>
      <c r="G10" s="28"/>
      <c r="H10" s="38"/>
      <c r="I10" s="39"/>
      <c r="J10" s="39"/>
      <c r="K10" s="16"/>
      <c r="L10" s="16"/>
      <c r="M10" s="24"/>
    </row>
    <row r="11" spans="1:13" s="2" customFormat="1" ht="14.1" customHeight="1" x14ac:dyDescent="0.3">
      <c r="A11" s="7">
        <v>5</v>
      </c>
      <c r="B11" s="20" t="s">
        <v>10</v>
      </c>
      <c r="C11" s="20"/>
      <c r="D11" s="36" t="s">
        <v>0</v>
      </c>
      <c r="E11" s="36"/>
      <c r="F11" s="36"/>
      <c r="G11" s="36"/>
      <c r="H11" s="14">
        <v>21</v>
      </c>
      <c r="I11" s="16">
        <f>SUM(H11)+1</f>
        <v>22</v>
      </c>
      <c r="J11" s="16">
        <f>SUM(I11)+1</f>
        <v>23</v>
      </c>
      <c r="K11" s="16"/>
      <c r="L11" s="16"/>
      <c r="M11" s="24"/>
    </row>
    <row r="12" spans="1:13" s="2" customFormat="1" ht="14.1" customHeight="1" x14ac:dyDescent="0.3">
      <c r="A12" s="7"/>
      <c r="B12" s="25" t="s">
        <v>14</v>
      </c>
      <c r="C12" s="25"/>
      <c r="D12" s="26" t="s">
        <v>28</v>
      </c>
      <c r="E12" s="27"/>
      <c r="F12" s="27"/>
      <c r="G12" s="28"/>
      <c r="H12" s="14"/>
      <c r="I12" s="16"/>
      <c r="J12" s="16"/>
      <c r="K12" s="16"/>
      <c r="L12" s="16"/>
      <c r="M12" s="24"/>
    </row>
    <row r="13" spans="1:13" s="2" customFormat="1" ht="14.1" customHeight="1" x14ac:dyDescent="0.3">
      <c r="A13" s="7">
        <v>6</v>
      </c>
      <c r="B13" s="20" t="s">
        <v>1</v>
      </c>
      <c r="C13" s="20"/>
      <c r="D13" s="36" t="s">
        <v>2</v>
      </c>
      <c r="E13" s="36"/>
      <c r="F13" s="36"/>
      <c r="G13" s="36"/>
      <c r="H13" s="14">
        <v>17.8</v>
      </c>
      <c r="I13" s="16">
        <f>SUM(H13)+0.6</f>
        <v>18.400000000000002</v>
      </c>
      <c r="J13" s="16">
        <f>SUM(I13)+0.6</f>
        <v>19.000000000000004</v>
      </c>
      <c r="K13" s="16"/>
      <c r="L13" s="16"/>
      <c r="M13" s="24"/>
    </row>
    <row r="14" spans="1:13" s="2" customFormat="1" ht="14.1" customHeight="1" x14ac:dyDescent="0.3">
      <c r="A14" s="7"/>
      <c r="B14" s="25" t="s">
        <v>15</v>
      </c>
      <c r="C14" s="25"/>
      <c r="D14" s="26" t="s">
        <v>95</v>
      </c>
      <c r="E14" s="27"/>
      <c r="F14" s="27"/>
      <c r="G14" s="28"/>
      <c r="H14" s="14"/>
      <c r="I14" s="16"/>
      <c r="J14" s="16"/>
      <c r="K14" s="16"/>
      <c r="L14" s="16"/>
      <c r="M14" s="24"/>
    </row>
    <row r="15" spans="1:13" s="2" customFormat="1" ht="14.1" customHeight="1" x14ac:dyDescent="0.3">
      <c r="A15" s="7">
        <v>7</v>
      </c>
      <c r="B15" s="20" t="s">
        <v>3</v>
      </c>
      <c r="C15" s="20"/>
      <c r="D15" s="36" t="s">
        <v>4</v>
      </c>
      <c r="E15" s="36"/>
      <c r="F15" s="36"/>
      <c r="G15" s="36"/>
      <c r="H15" s="14">
        <v>9.5</v>
      </c>
      <c r="I15" s="16">
        <f>SUM(H15)+0.3</f>
        <v>9.8000000000000007</v>
      </c>
      <c r="J15" s="16">
        <f>SUM(I15)+0.3</f>
        <v>10.100000000000001</v>
      </c>
      <c r="K15" s="16"/>
      <c r="L15" s="16"/>
      <c r="M15" s="24"/>
    </row>
    <row r="16" spans="1:13" s="2" customFormat="1" ht="14.1" customHeight="1" x14ac:dyDescent="0.3">
      <c r="A16" s="7"/>
      <c r="B16" s="25" t="s">
        <v>16</v>
      </c>
      <c r="C16" s="25"/>
      <c r="D16" s="26" t="s">
        <v>94</v>
      </c>
      <c r="E16" s="27"/>
      <c r="F16" s="27"/>
      <c r="G16" s="28"/>
      <c r="H16" s="14"/>
      <c r="I16" s="16"/>
      <c r="J16" s="16"/>
      <c r="K16" s="16"/>
      <c r="L16" s="16"/>
      <c r="M16" s="24"/>
    </row>
    <row r="17" spans="1:13" s="2" customFormat="1" ht="14.1" customHeight="1" x14ac:dyDescent="0.3">
      <c r="A17" s="7">
        <v>8</v>
      </c>
      <c r="B17" s="9" t="s">
        <v>56</v>
      </c>
      <c r="C17" s="10"/>
      <c r="D17" s="21" t="s">
        <v>58</v>
      </c>
      <c r="E17" s="22"/>
      <c r="F17" s="22"/>
      <c r="G17" s="23"/>
      <c r="H17" s="14">
        <v>47.8</v>
      </c>
      <c r="I17" s="16">
        <f>SUM(H17)+1.6</f>
        <v>49.4</v>
      </c>
      <c r="J17" s="16">
        <f>SUM(I17)+1.6</f>
        <v>51</v>
      </c>
      <c r="K17" s="16"/>
      <c r="L17" s="16"/>
      <c r="M17" s="24"/>
    </row>
    <row r="18" spans="1:13" s="2" customFormat="1" ht="14.1" customHeight="1" x14ac:dyDescent="0.3">
      <c r="A18" s="7"/>
      <c r="B18" s="25" t="s">
        <v>57</v>
      </c>
      <c r="C18" s="25"/>
      <c r="D18" s="26" t="s">
        <v>100</v>
      </c>
      <c r="E18" s="27"/>
      <c r="F18" s="27"/>
      <c r="G18" s="28"/>
      <c r="H18" s="14"/>
      <c r="I18" s="16"/>
      <c r="J18" s="16"/>
      <c r="K18" s="16"/>
      <c r="L18" s="16"/>
      <c r="M18" s="24"/>
    </row>
    <row r="19" spans="1:13" s="2" customFormat="1" ht="14.1" customHeight="1" x14ac:dyDescent="0.3">
      <c r="A19" s="7">
        <v>9</v>
      </c>
      <c r="B19" s="20" t="s">
        <v>5</v>
      </c>
      <c r="C19" s="20"/>
      <c r="D19" s="36" t="s">
        <v>6</v>
      </c>
      <c r="E19" s="36"/>
      <c r="F19" s="36"/>
      <c r="G19" s="36"/>
      <c r="H19" s="14">
        <v>47.5</v>
      </c>
      <c r="I19" s="16">
        <f>SUM(H19)+2</f>
        <v>49.5</v>
      </c>
      <c r="J19" s="16">
        <f>SUM(I19)+2</f>
        <v>51.5</v>
      </c>
      <c r="K19" s="16"/>
      <c r="L19" s="16"/>
      <c r="M19" s="24"/>
    </row>
    <row r="20" spans="1:13" s="2" customFormat="1" ht="14.1" customHeight="1" x14ac:dyDescent="0.3">
      <c r="A20" s="7"/>
      <c r="B20" s="25" t="s">
        <v>17</v>
      </c>
      <c r="C20" s="25"/>
      <c r="D20" s="26" t="s">
        <v>29</v>
      </c>
      <c r="E20" s="27"/>
      <c r="F20" s="27"/>
      <c r="G20" s="28"/>
      <c r="H20" s="14"/>
      <c r="I20" s="16"/>
      <c r="J20" s="16"/>
      <c r="K20" s="16"/>
      <c r="L20" s="16"/>
      <c r="M20" s="24"/>
    </row>
    <row r="21" spans="1:13" s="2" customFormat="1" ht="14.1" customHeight="1" x14ac:dyDescent="0.3">
      <c r="A21" s="7">
        <v>10</v>
      </c>
      <c r="B21" s="20" t="s">
        <v>7</v>
      </c>
      <c r="C21" s="20"/>
      <c r="D21" s="21" t="s">
        <v>8</v>
      </c>
      <c r="E21" s="22"/>
      <c r="F21" s="22"/>
      <c r="G21" s="23"/>
      <c r="H21" s="14">
        <v>42</v>
      </c>
      <c r="I21" s="16">
        <f>SUM(H21)+2</f>
        <v>44</v>
      </c>
      <c r="J21" s="16">
        <f>SUM(I21)+2</f>
        <v>46</v>
      </c>
      <c r="K21" s="16"/>
      <c r="L21" s="16"/>
      <c r="M21" s="24"/>
    </row>
    <row r="22" spans="1:13" s="2" customFormat="1" ht="14.1" customHeight="1" x14ac:dyDescent="0.3">
      <c r="A22" s="7"/>
      <c r="B22" s="25" t="s">
        <v>18</v>
      </c>
      <c r="C22" s="25"/>
      <c r="D22" s="26" t="s">
        <v>36</v>
      </c>
      <c r="E22" s="27"/>
      <c r="F22" s="27"/>
      <c r="G22" s="28"/>
      <c r="H22" s="14"/>
      <c r="I22" s="16"/>
      <c r="J22" s="16"/>
      <c r="K22" s="16"/>
      <c r="L22" s="16"/>
      <c r="M22" s="24"/>
    </row>
    <row r="23" spans="1:13" s="2" customFormat="1" ht="14.1" customHeight="1" x14ac:dyDescent="0.3">
      <c r="A23" s="7">
        <v>11</v>
      </c>
      <c r="B23" s="9" t="s">
        <v>59</v>
      </c>
      <c r="C23" s="10"/>
      <c r="D23" s="36" t="s">
        <v>37</v>
      </c>
      <c r="E23" s="36"/>
      <c r="F23" s="36"/>
      <c r="G23" s="36"/>
      <c r="H23" s="14">
        <v>18.399999999999999</v>
      </c>
      <c r="I23" s="16">
        <f>SUM(H23)+0.8</f>
        <v>19.2</v>
      </c>
      <c r="J23" s="16">
        <f>SUM(I23)+0.8</f>
        <v>20</v>
      </c>
      <c r="K23" s="16"/>
      <c r="L23" s="16"/>
      <c r="M23" s="24"/>
    </row>
    <row r="24" spans="1:13" s="2" customFormat="1" ht="14.1" customHeight="1" x14ac:dyDescent="0.3">
      <c r="A24" s="7"/>
      <c r="B24" s="25" t="s">
        <v>19</v>
      </c>
      <c r="C24" s="25"/>
      <c r="D24" s="26" t="s">
        <v>38</v>
      </c>
      <c r="E24" s="27"/>
      <c r="F24" s="27"/>
      <c r="G24" s="28"/>
      <c r="H24" s="14"/>
      <c r="I24" s="16"/>
      <c r="J24" s="16"/>
      <c r="K24" s="16"/>
      <c r="L24" s="16"/>
      <c r="M24" s="24"/>
    </row>
    <row r="25" spans="1:13" s="2" customFormat="1" ht="14.1" customHeight="1" x14ac:dyDescent="0.3">
      <c r="A25" s="7">
        <v>12</v>
      </c>
      <c r="B25" s="61" t="s">
        <v>141</v>
      </c>
      <c r="C25" s="62"/>
      <c r="D25" s="57"/>
      <c r="E25" s="58"/>
      <c r="F25" s="58"/>
      <c r="G25" s="59"/>
      <c r="H25" s="14">
        <v>13.5</v>
      </c>
      <c r="I25" s="77">
        <f>SUM(H25)+0.5</f>
        <v>14</v>
      </c>
      <c r="J25" s="77">
        <f>SUM(I25)+0.5</f>
        <v>14.5</v>
      </c>
      <c r="K25" s="17"/>
      <c r="L25" s="17"/>
      <c r="M25" s="29"/>
    </row>
    <row r="26" spans="1:13" s="2" customFormat="1" ht="14.1" customHeight="1" x14ac:dyDescent="0.3">
      <c r="A26" s="7"/>
      <c r="B26" s="103" t="s">
        <v>99</v>
      </c>
      <c r="C26" s="104"/>
      <c r="D26" s="105"/>
      <c r="E26" s="106"/>
      <c r="F26" s="106"/>
      <c r="G26" s="107"/>
      <c r="H26" s="14"/>
      <c r="I26" s="77"/>
      <c r="J26" s="77"/>
      <c r="K26" s="39"/>
      <c r="L26" s="39"/>
      <c r="M26" s="47"/>
    </row>
    <row r="27" spans="1:13" s="2" customFormat="1" ht="14.1" customHeight="1" x14ac:dyDescent="0.3">
      <c r="A27" s="7">
        <v>13</v>
      </c>
      <c r="B27" s="20" t="s">
        <v>188</v>
      </c>
      <c r="C27" s="20"/>
      <c r="D27" s="36"/>
      <c r="E27" s="36"/>
      <c r="F27" s="36"/>
      <c r="G27" s="36"/>
      <c r="H27" s="14">
        <v>3.5</v>
      </c>
      <c r="I27" s="77">
        <f>SUM(H27)+0.2</f>
        <v>3.7</v>
      </c>
      <c r="J27" s="77">
        <f>SUM(I27)+0.2</f>
        <v>3.9000000000000004</v>
      </c>
      <c r="K27" s="16"/>
      <c r="L27" s="16"/>
      <c r="M27" s="24"/>
    </row>
    <row r="28" spans="1:13" s="2" customFormat="1" ht="14.1" customHeight="1" x14ac:dyDescent="0.3">
      <c r="A28" s="7"/>
      <c r="B28" s="25" t="s">
        <v>187</v>
      </c>
      <c r="C28" s="25"/>
      <c r="D28" s="26"/>
      <c r="E28" s="27"/>
      <c r="F28" s="27"/>
      <c r="G28" s="28"/>
      <c r="H28" s="14"/>
      <c r="I28" s="77"/>
      <c r="J28" s="77"/>
      <c r="K28" s="16"/>
      <c r="L28" s="16"/>
      <c r="M28" s="24"/>
    </row>
    <row r="29" spans="1:13" s="2" customFormat="1" ht="14.1" customHeight="1" x14ac:dyDescent="0.3">
      <c r="A29" s="7">
        <v>14</v>
      </c>
      <c r="B29" s="9" t="s">
        <v>39</v>
      </c>
      <c r="C29" s="10"/>
      <c r="D29" s="11"/>
      <c r="E29" s="12"/>
      <c r="F29" s="12"/>
      <c r="G29" s="13"/>
      <c r="H29" s="14">
        <v>12.5</v>
      </c>
      <c r="I29" s="16">
        <f>SUM(H29)+0.5</f>
        <v>13</v>
      </c>
      <c r="J29" s="16">
        <f>SUM(I29)+0.5</f>
        <v>13.5</v>
      </c>
      <c r="K29" s="16"/>
      <c r="L29" s="16"/>
      <c r="M29" s="24"/>
    </row>
    <row r="30" spans="1:13" s="2" customFormat="1" ht="14.1" customHeight="1" x14ac:dyDescent="0.3">
      <c r="A30" s="7"/>
      <c r="B30" s="53" t="s">
        <v>40</v>
      </c>
      <c r="C30" s="54"/>
      <c r="D30" s="26" t="s">
        <v>169</v>
      </c>
      <c r="E30" s="27"/>
      <c r="F30" s="27"/>
      <c r="G30" s="28"/>
      <c r="H30" s="14"/>
      <c r="I30" s="16"/>
      <c r="J30" s="16"/>
      <c r="K30" s="16"/>
      <c r="L30" s="16"/>
      <c r="M30" s="24"/>
    </row>
    <row r="31" spans="1:13" s="2" customFormat="1" ht="14.1" customHeight="1" x14ac:dyDescent="0.3">
      <c r="A31" s="7">
        <v>15</v>
      </c>
      <c r="B31" s="61" t="s">
        <v>86</v>
      </c>
      <c r="C31" s="62"/>
      <c r="D31" s="63"/>
      <c r="E31" s="64"/>
      <c r="F31" s="64"/>
      <c r="G31" s="65"/>
      <c r="H31" s="14">
        <v>8.1999999999999993</v>
      </c>
      <c r="I31" s="16">
        <f>SUM(H31)+0.5</f>
        <v>8.6999999999999993</v>
      </c>
      <c r="J31" s="16">
        <f>SUM(I31)+0.5</f>
        <v>9.1999999999999993</v>
      </c>
      <c r="K31" s="16"/>
      <c r="L31" s="16"/>
      <c r="M31" s="24"/>
    </row>
    <row r="32" spans="1:13" s="2" customFormat="1" ht="14.1" customHeight="1" x14ac:dyDescent="0.3">
      <c r="A32" s="7"/>
      <c r="B32" s="53" t="s">
        <v>87</v>
      </c>
      <c r="C32" s="54"/>
      <c r="D32" s="26" t="s">
        <v>189</v>
      </c>
      <c r="E32" s="27"/>
      <c r="F32" s="27"/>
      <c r="G32" s="28"/>
      <c r="H32" s="14"/>
      <c r="I32" s="16"/>
      <c r="J32" s="16"/>
      <c r="K32" s="16"/>
      <c r="L32" s="16"/>
      <c r="M32" s="24"/>
    </row>
    <row r="33" spans="1:13" s="2" customFormat="1" ht="14.1" customHeight="1" x14ac:dyDescent="0.3">
      <c r="A33" s="7">
        <v>16</v>
      </c>
      <c r="B33" s="9" t="s">
        <v>190</v>
      </c>
      <c r="C33" s="10"/>
      <c r="D33" s="11"/>
      <c r="E33" s="12"/>
      <c r="F33" s="12"/>
      <c r="G33" s="13"/>
      <c r="H33" s="14">
        <v>13.2</v>
      </c>
      <c r="I33" s="16">
        <f>SUM(H33)+0.6</f>
        <v>13.799999999999999</v>
      </c>
      <c r="J33" s="16">
        <f>SUM(I33)+0.6</f>
        <v>14.399999999999999</v>
      </c>
      <c r="K33" s="16"/>
      <c r="L33" s="16"/>
      <c r="M33" s="24"/>
    </row>
    <row r="34" spans="1:13" s="2" customFormat="1" ht="14.1" customHeight="1" x14ac:dyDescent="0.3">
      <c r="A34" s="7"/>
      <c r="B34" s="53" t="s">
        <v>191</v>
      </c>
      <c r="C34" s="54"/>
      <c r="D34" s="26" t="s">
        <v>169</v>
      </c>
      <c r="E34" s="27"/>
      <c r="F34" s="27"/>
      <c r="G34" s="28"/>
      <c r="H34" s="14"/>
      <c r="I34" s="16"/>
      <c r="J34" s="16"/>
      <c r="K34" s="16"/>
      <c r="L34" s="16"/>
      <c r="M34" s="24"/>
    </row>
    <row r="35" spans="1:13" s="2" customFormat="1" ht="14.1" customHeight="1" x14ac:dyDescent="0.3">
      <c r="A35" s="7">
        <v>17</v>
      </c>
      <c r="B35" s="61" t="s">
        <v>192</v>
      </c>
      <c r="C35" s="62"/>
      <c r="D35" s="63"/>
      <c r="E35" s="64"/>
      <c r="F35" s="64"/>
      <c r="G35" s="65"/>
      <c r="H35" s="14">
        <v>6.5</v>
      </c>
      <c r="I35" s="16">
        <f>SUM(H35)+0.4</f>
        <v>6.9</v>
      </c>
      <c r="J35" s="16">
        <f>SUM(I35)+0.4</f>
        <v>7.3000000000000007</v>
      </c>
      <c r="K35" s="16"/>
      <c r="L35" s="16"/>
      <c r="M35" s="24"/>
    </row>
    <row r="36" spans="1:13" s="2" customFormat="1" ht="14.1" customHeight="1" thickBot="1" x14ac:dyDescent="0.35">
      <c r="A36" s="8"/>
      <c r="B36" s="31" t="s">
        <v>193</v>
      </c>
      <c r="C36" s="32"/>
      <c r="D36" s="33" t="s">
        <v>189</v>
      </c>
      <c r="E36" s="34"/>
      <c r="F36" s="34"/>
      <c r="G36" s="35"/>
      <c r="H36" s="15"/>
      <c r="I36" s="19"/>
      <c r="J36" s="19"/>
      <c r="K36" s="19"/>
      <c r="L36" s="19"/>
      <c r="M36" s="123"/>
    </row>
    <row r="37" spans="1:13" ht="14.1" customHeight="1" x14ac:dyDescent="0.3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</row>
    <row r="38" spans="1:13" ht="14.1" customHeight="1" x14ac:dyDescent="0.3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</row>
    <row r="39" spans="1:13" ht="14.1" customHeight="1" x14ac:dyDescent="0.3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</row>
    <row r="40" spans="1:13" ht="14.1" customHeight="1" x14ac:dyDescent="0.3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</row>
    <row r="41" spans="1:13" ht="14.1" customHeight="1" x14ac:dyDescent="0.3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</row>
    <row r="42" spans="1:13" ht="14.1" customHeight="1" x14ac:dyDescent="0.3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</row>
    <row r="43" spans="1:13" ht="14.1" customHeight="1" x14ac:dyDescent="0.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</row>
    <row r="44" spans="1:13" ht="14.1" customHeight="1" x14ac:dyDescent="0.3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</row>
    <row r="45" spans="1:13" ht="14.1" customHeight="1" x14ac:dyDescent="0.3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</row>
    <row r="46" spans="1:13" ht="14.1" customHeight="1" x14ac:dyDescent="0.3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</row>
    <row r="47" spans="1:13" ht="14.1" customHeight="1" x14ac:dyDescent="0.3"/>
    <row r="48" spans="1:13" ht="14.1" customHeight="1" x14ac:dyDescent="0.3"/>
    <row r="49" spans="2:7" ht="14.1" customHeight="1" x14ac:dyDescent="0.3"/>
    <row r="50" spans="2:7" ht="14.1" customHeight="1" x14ac:dyDescent="0.3"/>
    <row r="51" spans="2:7" ht="14.1" customHeight="1" x14ac:dyDescent="0.3"/>
    <row r="55" spans="2:7" x14ac:dyDescent="0.3">
      <c r="B55" s="1"/>
      <c r="C55" s="1"/>
      <c r="D55" s="1"/>
      <c r="E55" s="1"/>
      <c r="F55" s="1"/>
      <c r="G55" s="1"/>
    </row>
    <row r="56" spans="2:7" x14ac:dyDescent="0.3">
      <c r="B56" s="1"/>
      <c r="C56" s="1"/>
      <c r="D56" s="1"/>
      <c r="E56" s="1"/>
      <c r="F56" s="1"/>
      <c r="G56" s="1"/>
    </row>
    <row r="57" spans="2:7" x14ac:dyDescent="0.3">
      <c r="B57" s="1"/>
      <c r="C57" s="1"/>
      <c r="D57" s="1"/>
      <c r="E57" s="1"/>
      <c r="F57" s="1"/>
      <c r="G57" s="1"/>
    </row>
    <row r="58" spans="2:7" x14ac:dyDescent="0.3">
      <c r="B58" s="1"/>
      <c r="C58" s="1"/>
      <c r="D58" s="1"/>
      <c r="E58" s="1"/>
      <c r="F58" s="1"/>
      <c r="G58" s="1"/>
    </row>
  </sheetData>
  <mergeCells count="190">
    <mergeCell ref="M19:M20"/>
    <mergeCell ref="J27:J28"/>
    <mergeCell ref="K27:K28"/>
    <mergeCell ref="M27:M28"/>
    <mergeCell ref="L19:L20"/>
    <mergeCell ref="L21:L22"/>
    <mergeCell ref="J21:J22"/>
    <mergeCell ref="K21:K22"/>
    <mergeCell ref="M21:M22"/>
    <mergeCell ref="J25:J26"/>
    <mergeCell ref="K25:K26"/>
    <mergeCell ref="M25:M26"/>
    <mergeCell ref="L27:L28"/>
    <mergeCell ref="J23:J24"/>
    <mergeCell ref="K23:K24"/>
    <mergeCell ref="M23:M24"/>
    <mergeCell ref="L25:L26"/>
    <mergeCell ref="L23:L24"/>
    <mergeCell ref="K19:K20"/>
    <mergeCell ref="M33:M34"/>
    <mergeCell ref="H35:H36"/>
    <mergeCell ref="M29:M30"/>
    <mergeCell ref="J31:J32"/>
    <mergeCell ref="K31:K32"/>
    <mergeCell ref="M31:M32"/>
    <mergeCell ref="L33:L34"/>
    <mergeCell ref="L29:L30"/>
    <mergeCell ref="M35:M36"/>
    <mergeCell ref="L35:L36"/>
    <mergeCell ref="J29:J30"/>
    <mergeCell ref="K29:K30"/>
    <mergeCell ref="I35:I36"/>
    <mergeCell ref="J35:J36"/>
    <mergeCell ref="K35:K36"/>
    <mergeCell ref="J33:J34"/>
    <mergeCell ref="L31:L32"/>
    <mergeCell ref="K33:K34"/>
    <mergeCell ref="I29:I30"/>
    <mergeCell ref="A35:A36"/>
    <mergeCell ref="B35:C35"/>
    <mergeCell ref="D35:G35"/>
    <mergeCell ref="A33:A34"/>
    <mergeCell ref="B36:C36"/>
    <mergeCell ref="D36:G36"/>
    <mergeCell ref="A25:A26"/>
    <mergeCell ref="B25:C25"/>
    <mergeCell ref="D25:G25"/>
    <mergeCell ref="H25:H26"/>
    <mergeCell ref="B33:C33"/>
    <mergeCell ref="I25:I26"/>
    <mergeCell ref="I33:I34"/>
    <mergeCell ref="I31:I32"/>
    <mergeCell ref="B32:C32"/>
    <mergeCell ref="D32:G32"/>
    <mergeCell ref="A31:A32"/>
    <mergeCell ref="B31:C31"/>
    <mergeCell ref="D31:G31"/>
    <mergeCell ref="H31:H32"/>
    <mergeCell ref="B28:C28"/>
    <mergeCell ref="D33:G33"/>
    <mergeCell ref="B34:C34"/>
    <mergeCell ref="D34:G34"/>
    <mergeCell ref="H33:H34"/>
    <mergeCell ref="B30:C30"/>
    <mergeCell ref="J13:J14"/>
    <mergeCell ref="B20:C20"/>
    <mergeCell ref="D20:G20"/>
    <mergeCell ref="J17:J18"/>
    <mergeCell ref="H21:H22"/>
    <mergeCell ref="B21:C21"/>
    <mergeCell ref="D21:G21"/>
    <mergeCell ref="B22:C22"/>
    <mergeCell ref="A21:A22"/>
    <mergeCell ref="D22:G22"/>
    <mergeCell ref="I21:I22"/>
    <mergeCell ref="J19:J20"/>
    <mergeCell ref="D16:G16"/>
    <mergeCell ref="A17:A18"/>
    <mergeCell ref="B17:C17"/>
    <mergeCell ref="D17:G17"/>
    <mergeCell ref="H17:H18"/>
    <mergeCell ref="H23:H24"/>
    <mergeCell ref="B24:C24"/>
    <mergeCell ref="D24:G24"/>
    <mergeCell ref="D30:G30"/>
    <mergeCell ref="I27:I28"/>
    <mergeCell ref="I23:I24"/>
    <mergeCell ref="B26:C26"/>
    <mergeCell ref="D26:G26"/>
    <mergeCell ref="A19:A20"/>
    <mergeCell ref="B19:C19"/>
    <mergeCell ref="D19:G19"/>
    <mergeCell ref="H19:H20"/>
    <mergeCell ref="D28:G28"/>
    <mergeCell ref="A29:A30"/>
    <mergeCell ref="B29:C29"/>
    <mergeCell ref="D29:G29"/>
    <mergeCell ref="H29:H30"/>
    <mergeCell ref="A27:A28"/>
    <mergeCell ref="B27:C27"/>
    <mergeCell ref="D27:G27"/>
    <mergeCell ref="H27:H28"/>
    <mergeCell ref="A23:A24"/>
    <mergeCell ref="B23:C23"/>
    <mergeCell ref="D23:G23"/>
    <mergeCell ref="L17:L18"/>
    <mergeCell ref="K17:K18"/>
    <mergeCell ref="I19:I20"/>
    <mergeCell ref="L13:L14"/>
    <mergeCell ref="M17:M18"/>
    <mergeCell ref="B18:C18"/>
    <mergeCell ref="D18:G18"/>
    <mergeCell ref="I17:I18"/>
    <mergeCell ref="A15:A16"/>
    <mergeCell ref="B15:C15"/>
    <mergeCell ref="D15:G15"/>
    <mergeCell ref="H15:H16"/>
    <mergeCell ref="A13:A14"/>
    <mergeCell ref="B13:C13"/>
    <mergeCell ref="D13:G13"/>
    <mergeCell ref="H13:H14"/>
    <mergeCell ref="K13:K14"/>
    <mergeCell ref="M13:M14"/>
    <mergeCell ref="B14:C14"/>
    <mergeCell ref="D14:G14"/>
    <mergeCell ref="I13:I14"/>
    <mergeCell ref="I15:I16"/>
    <mergeCell ref="J15:J16"/>
    <mergeCell ref="K15:K16"/>
    <mergeCell ref="M15:M16"/>
    <mergeCell ref="B16:C16"/>
    <mergeCell ref="L15:L16"/>
    <mergeCell ref="K11:K12"/>
    <mergeCell ref="A11:A12"/>
    <mergeCell ref="M11:M12"/>
    <mergeCell ref="B12:C12"/>
    <mergeCell ref="D12:G12"/>
    <mergeCell ref="J9:J10"/>
    <mergeCell ref="K9:K10"/>
    <mergeCell ref="M9:M10"/>
    <mergeCell ref="B10:C10"/>
    <mergeCell ref="D10:G10"/>
    <mergeCell ref="I11:I12"/>
    <mergeCell ref="I9:I10"/>
    <mergeCell ref="H9:H10"/>
    <mergeCell ref="B11:C11"/>
    <mergeCell ref="J11:J12"/>
    <mergeCell ref="D11:G11"/>
    <mergeCell ref="H11:H12"/>
    <mergeCell ref="L11:L12"/>
    <mergeCell ref="L9:L10"/>
    <mergeCell ref="A9:A10"/>
    <mergeCell ref="B9:C9"/>
    <mergeCell ref="D9:G9"/>
    <mergeCell ref="M5:M6"/>
    <mergeCell ref="A5:A6"/>
    <mergeCell ref="B5:C5"/>
    <mergeCell ref="D5:G5"/>
    <mergeCell ref="H5:H6"/>
    <mergeCell ref="D6:G6"/>
    <mergeCell ref="I7:I8"/>
    <mergeCell ref="J7:J8"/>
    <mergeCell ref="K7:K8"/>
    <mergeCell ref="M7:M8"/>
    <mergeCell ref="B8:C8"/>
    <mergeCell ref="D8:G8"/>
    <mergeCell ref="L7:L8"/>
    <mergeCell ref="J5:J6"/>
    <mergeCell ref="L5:L6"/>
    <mergeCell ref="K5:K6"/>
    <mergeCell ref="I5:I6"/>
    <mergeCell ref="B6:C6"/>
    <mergeCell ref="A7:A8"/>
    <mergeCell ref="B7:C7"/>
    <mergeCell ref="D7:G7"/>
    <mergeCell ref="H7:H8"/>
    <mergeCell ref="A1:M1"/>
    <mergeCell ref="B2:C2"/>
    <mergeCell ref="D2:G2"/>
    <mergeCell ref="A3:A4"/>
    <mergeCell ref="B3:C3"/>
    <mergeCell ref="D3:G3"/>
    <mergeCell ref="H3:H4"/>
    <mergeCell ref="I3:I4"/>
    <mergeCell ref="J3:J4"/>
    <mergeCell ref="M3:M4"/>
    <mergeCell ref="B4:C4"/>
    <mergeCell ref="D4:G4"/>
    <mergeCell ref="L3:L4"/>
    <mergeCell ref="K3:K4"/>
  </mergeCells>
  <phoneticPr fontId="5" type="noConversion"/>
  <printOptions horizontalCentered="1"/>
  <pageMargins left="0.47244094488188981" right="0.47244094488188981" top="0.74803149606299213" bottom="0.74803149606299213" header="0.31496062992125984" footer="0.31496062992125984"/>
  <pageSetup paperSize="9" scale="9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0E6CF-626C-4B21-9F33-527D8A3CBD1E}">
  <sheetPr>
    <tabColor theme="9"/>
    <pageSetUpPr fitToPage="1"/>
  </sheetPr>
  <dimension ref="A1:M64"/>
  <sheetViews>
    <sheetView topLeftCell="A4" zoomScale="110" zoomScaleNormal="110" zoomScalePageLayoutView="30" workbookViewId="0">
      <selection activeCell="P34" sqref="P34"/>
    </sheetView>
  </sheetViews>
  <sheetFormatPr defaultColWidth="8.75" defaultRowHeight="16.5" x14ac:dyDescent="0.3"/>
  <cols>
    <col min="1" max="1" width="3.25" bestFit="1" customWidth="1"/>
    <col min="2" max="3" width="8.75" customWidth="1"/>
    <col min="4" max="7" width="8.125" customWidth="1"/>
    <col min="8" max="13" width="5.5" customWidth="1"/>
  </cols>
  <sheetData>
    <row r="1" spans="1:13" ht="14.1" customHeight="1" thickBot="1" x14ac:dyDescent="0.35">
      <c r="A1" s="40" t="s">
        <v>268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2"/>
    </row>
    <row r="2" spans="1:13" ht="14.1" customHeight="1" thickBot="1" x14ac:dyDescent="0.35">
      <c r="A2" s="3" t="s">
        <v>30</v>
      </c>
      <c r="B2" s="43" t="s">
        <v>31</v>
      </c>
      <c r="C2" s="43"/>
      <c r="D2" s="43" t="s">
        <v>32</v>
      </c>
      <c r="E2" s="43"/>
      <c r="F2" s="43"/>
      <c r="G2" s="43"/>
      <c r="H2" s="4" t="s">
        <v>33</v>
      </c>
      <c r="I2" s="5" t="s">
        <v>34</v>
      </c>
      <c r="J2" s="5" t="s">
        <v>35</v>
      </c>
      <c r="K2" s="5"/>
      <c r="L2" s="5"/>
      <c r="M2" s="5"/>
    </row>
    <row r="3" spans="1:13" s="2" customFormat="1" ht="14.1" customHeight="1" x14ac:dyDescent="0.3">
      <c r="A3" s="44">
        <v>1</v>
      </c>
      <c r="B3" s="61" t="s">
        <v>98</v>
      </c>
      <c r="C3" s="62"/>
      <c r="D3" s="57" t="s">
        <v>97</v>
      </c>
      <c r="E3" s="58"/>
      <c r="F3" s="58"/>
      <c r="G3" s="59"/>
      <c r="H3" s="50">
        <v>50</v>
      </c>
      <c r="I3" s="51">
        <f>SUM(H3)+2.9</f>
        <v>52.9</v>
      </c>
      <c r="J3" s="51">
        <f>SUM(I3)+2.9</f>
        <v>55.8</v>
      </c>
      <c r="K3" s="51"/>
      <c r="L3" s="52"/>
      <c r="M3" s="46"/>
    </row>
    <row r="4" spans="1:13" s="2" customFormat="1" ht="14.1" customHeight="1" x14ac:dyDescent="0.3">
      <c r="A4" s="7"/>
      <c r="B4" s="25" t="s">
        <v>60</v>
      </c>
      <c r="C4" s="25"/>
      <c r="D4" s="26" t="s">
        <v>96</v>
      </c>
      <c r="E4" s="27"/>
      <c r="F4" s="27"/>
      <c r="G4" s="27"/>
      <c r="H4" s="14"/>
      <c r="I4" s="16"/>
      <c r="J4" s="16"/>
      <c r="K4" s="17"/>
      <c r="L4" s="39"/>
      <c r="M4" s="47"/>
    </row>
    <row r="5" spans="1:13" s="2" customFormat="1" ht="14.1" customHeight="1" x14ac:dyDescent="0.3">
      <c r="A5" s="7">
        <v>2</v>
      </c>
      <c r="B5" s="55" t="s">
        <v>207</v>
      </c>
      <c r="C5" s="56"/>
      <c r="D5" s="57" t="s">
        <v>208</v>
      </c>
      <c r="E5" s="58"/>
      <c r="F5" s="58"/>
      <c r="G5" s="59"/>
      <c r="H5" s="37">
        <v>73.5</v>
      </c>
      <c r="I5" s="17">
        <f>SUM(H5)+4</f>
        <v>77.5</v>
      </c>
      <c r="J5" s="17">
        <f>SUM(I5)+4</f>
        <v>81.5</v>
      </c>
      <c r="K5" s="16"/>
      <c r="L5" s="16"/>
      <c r="M5" s="24"/>
    </row>
    <row r="6" spans="1:13" s="2" customFormat="1" ht="14.1" customHeight="1" x14ac:dyDescent="0.3">
      <c r="A6" s="7"/>
      <c r="B6" s="53" t="s">
        <v>209</v>
      </c>
      <c r="C6" s="54"/>
      <c r="D6" s="26" t="s">
        <v>210</v>
      </c>
      <c r="E6" s="27"/>
      <c r="F6" s="27"/>
      <c r="G6" s="28"/>
      <c r="H6" s="38"/>
      <c r="I6" s="39"/>
      <c r="J6" s="39"/>
      <c r="K6" s="16"/>
      <c r="L6" s="16"/>
      <c r="M6" s="24"/>
    </row>
    <row r="7" spans="1:13" s="2" customFormat="1" ht="14.1" customHeight="1" x14ac:dyDescent="0.3">
      <c r="A7" s="7">
        <v>3</v>
      </c>
      <c r="B7" s="20" t="s">
        <v>20</v>
      </c>
      <c r="C7" s="20"/>
      <c r="D7" s="36" t="s">
        <v>11</v>
      </c>
      <c r="E7" s="36"/>
      <c r="F7" s="36"/>
      <c r="G7" s="36"/>
      <c r="H7" s="37">
        <v>54</v>
      </c>
      <c r="I7" s="17">
        <f>SUM(H7)+4</f>
        <v>58</v>
      </c>
      <c r="J7" s="17">
        <f>SUM(I7)+4</f>
        <v>62</v>
      </c>
      <c r="K7" s="16"/>
      <c r="L7" s="77"/>
      <c r="M7" s="24"/>
    </row>
    <row r="8" spans="1:13" s="2" customFormat="1" ht="14.1" customHeight="1" x14ac:dyDescent="0.3">
      <c r="A8" s="7"/>
      <c r="B8" s="25" t="s">
        <v>23</v>
      </c>
      <c r="C8" s="25"/>
      <c r="D8" s="26" t="s">
        <v>26</v>
      </c>
      <c r="E8" s="27"/>
      <c r="F8" s="27"/>
      <c r="G8" s="28"/>
      <c r="H8" s="38"/>
      <c r="I8" s="39"/>
      <c r="J8" s="39"/>
      <c r="K8" s="16"/>
      <c r="L8" s="77"/>
      <c r="M8" s="24"/>
    </row>
    <row r="9" spans="1:13" s="2" customFormat="1" ht="14.1" customHeight="1" x14ac:dyDescent="0.3">
      <c r="A9" s="7">
        <v>4</v>
      </c>
      <c r="B9" s="20" t="s">
        <v>24</v>
      </c>
      <c r="C9" s="20"/>
      <c r="D9" s="36" t="s">
        <v>9</v>
      </c>
      <c r="E9" s="36"/>
      <c r="F9" s="36"/>
      <c r="G9" s="36"/>
      <c r="H9" s="37">
        <v>54</v>
      </c>
      <c r="I9" s="17">
        <f>SUM(H9)+4</f>
        <v>58</v>
      </c>
      <c r="J9" s="17">
        <f>SUM(I9)+4</f>
        <v>62</v>
      </c>
      <c r="K9" s="16"/>
      <c r="L9" s="16"/>
      <c r="M9" s="24"/>
    </row>
    <row r="10" spans="1:13" s="2" customFormat="1" ht="14.1" customHeight="1" x14ac:dyDescent="0.3">
      <c r="A10" s="7"/>
      <c r="B10" s="25" t="s">
        <v>13</v>
      </c>
      <c r="C10" s="25"/>
      <c r="D10" s="26" t="s">
        <v>27</v>
      </c>
      <c r="E10" s="27"/>
      <c r="F10" s="27"/>
      <c r="G10" s="28"/>
      <c r="H10" s="38"/>
      <c r="I10" s="39"/>
      <c r="J10" s="39"/>
      <c r="K10" s="16"/>
      <c r="L10" s="16"/>
      <c r="M10" s="24"/>
    </row>
    <row r="11" spans="1:13" s="2" customFormat="1" ht="14.1" customHeight="1" x14ac:dyDescent="0.3">
      <c r="A11" s="7">
        <v>5</v>
      </c>
      <c r="B11" s="20" t="s">
        <v>10</v>
      </c>
      <c r="C11" s="20"/>
      <c r="D11" s="36" t="s">
        <v>0</v>
      </c>
      <c r="E11" s="36"/>
      <c r="F11" s="36"/>
      <c r="G11" s="36"/>
      <c r="H11" s="14"/>
      <c r="I11" s="16"/>
      <c r="J11" s="16"/>
      <c r="K11" s="16"/>
      <c r="L11" s="16"/>
      <c r="M11" s="24"/>
    </row>
    <row r="12" spans="1:13" s="2" customFormat="1" ht="14.1" customHeight="1" x14ac:dyDescent="0.3">
      <c r="A12" s="7"/>
      <c r="B12" s="25" t="s">
        <v>14</v>
      </c>
      <c r="C12" s="25"/>
      <c r="D12" s="26" t="s">
        <v>28</v>
      </c>
      <c r="E12" s="27"/>
      <c r="F12" s="27"/>
      <c r="G12" s="28"/>
      <c r="H12" s="14"/>
      <c r="I12" s="16"/>
      <c r="J12" s="16"/>
      <c r="K12" s="16"/>
      <c r="L12" s="16"/>
      <c r="M12" s="24"/>
    </row>
    <row r="13" spans="1:13" s="2" customFormat="1" ht="14.1" customHeight="1" x14ac:dyDescent="0.3">
      <c r="A13" s="7">
        <v>6</v>
      </c>
      <c r="B13" s="20" t="s">
        <v>1</v>
      </c>
      <c r="C13" s="20"/>
      <c r="D13" s="36" t="s">
        <v>2</v>
      </c>
      <c r="E13" s="36"/>
      <c r="F13" s="36"/>
      <c r="G13" s="36"/>
      <c r="H13" s="14">
        <v>18.399999999999999</v>
      </c>
      <c r="I13" s="16">
        <f>SUM(H13)+0.6</f>
        <v>19</v>
      </c>
      <c r="J13" s="16">
        <f>SUM(I13)+0.6</f>
        <v>19.600000000000001</v>
      </c>
      <c r="K13" s="16"/>
      <c r="L13" s="16"/>
      <c r="M13" s="24"/>
    </row>
    <row r="14" spans="1:13" s="2" customFormat="1" ht="14.1" customHeight="1" x14ac:dyDescent="0.3">
      <c r="A14" s="7"/>
      <c r="B14" s="25" t="s">
        <v>15</v>
      </c>
      <c r="C14" s="25"/>
      <c r="D14" s="26" t="s">
        <v>95</v>
      </c>
      <c r="E14" s="27"/>
      <c r="F14" s="27"/>
      <c r="G14" s="28"/>
      <c r="H14" s="14"/>
      <c r="I14" s="16"/>
      <c r="J14" s="16"/>
      <c r="K14" s="16"/>
      <c r="L14" s="16"/>
      <c r="M14" s="24"/>
    </row>
    <row r="15" spans="1:13" s="2" customFormat="1" ht="14.1" customHeight="1" x14ac:dyDescent="0.3">
      <c r="A15" s="7">
        <v>7</v>
      </c>
      <c r="B15" s="20" t="s">
        <v>3</v>
      </c>
      <c r="C15" s="20"/>
      <c r="D15" s="36" t="s">
        <v>4</v>
      </c>
      <c r="E15" s="36"/>
      <c r="F15" s="36"/>
      <c r="G15" s="36"/>
      <c r="H15" s="14">
        <v>7.7</v>
      </c>
      <c r="I15" s="16">
        <f>SUM(H15)+0.3</f>
        <v>8</v>
      </c>
      <c r="J15" s="16">
        <f>SUM(I15)+0.3</f>
        <v>8.3000000000000007</v>
      </c>
      <c r="K15" s="16"/>
      <c r="L15" s="16"/>
      <c r="M15" s="24"/>
    </row>
    <row r="16" spans="1:13" s="2" customFormat="1" ht="14.1" customHeight="1" x14ac:dyDescent="0.3">
      <c r="A16" s="7"/>
      <c r="B16" s="25" t="s">
        <v>16</v>
      </c>
      <c r="C16" s="25"/>
      <c r="D16" s="26" t="s">
        <v>94</v>
      </c>
      <c r="E16" s="27"/>
      <c r="F16" s="27"/>
      <c r="G16" s="28"/>
      <c r="H16" s="14"/>
      <c r="I16" s="16"/>
      <c r="J16" s="16"/>
      <c r="K16" s="16"/>
      <c r="L16" s="16"/>
      <c r="M16" s="24"/>
    </row>
    <row r="17" spans="1:13" s="2" customFormat="1" ht="14.1" customHeight="1" x14ac:dyDescent="0.3">
      <c r="A17" s="7">
        <v>8</v>
      </c>
      <c r="B17" s="9" t="s">
        <v>56</v>
      </c>
      <c r="C17" s="10"/>
      <c r="D17" s="21" t="s">
        <v>58</v>
      </c>
      <c r="E17" s="22"/>
      <c r="F17" s="22"/>
      <c r="G17" s="23"/>
      <c r="H17" s="14">
        <v>46</v>
      </c>
      <c r="I17" s="16">
        <f>SUM(H17)+1.6</f>
        <v>47.6</v>
      </c>
      <c r="J17" s="16">
        <f>SUM(I17)+1.6</f>
        <v>49.2</v>
      </c>
      <c r="K17" s="16"/>
      <c r="L17" s="16"/>
      <c r="M17" s="24"/>
    </row>
    <row r="18" spans="1:13" s="2" customFormat="1" ht="14.1" customHeight="1" x14ac:dyDescent="0.3">
      <c r="A18" s="7"/>
      <c r="B18" s="25" t="s">
        <v>57</v>
      </c>
      <c r="C18" s="25"/>
      <c r="D18" s="26" t="s">
        <v>100</v>
      </c>
      <c r="E18" s="27"/>
      <c r="F18" s="27"/>
      <c r="G18" s="28"/>
      <c r="H18" s="14"/>
      <c r="I18" s="16"/>
      <c r="J18" s="16"/>
      <c r="K18" s="16"/>
      <c r="L18" s="16"/>
      <c r="M18" s="24"/>
    </row>
    <row r="19" spans="1:13" s="2" customFormat="1" ht="14.1" customHeight="1" x14ac:dyDescent="0.3">
      <c r="A19" s="7">
        <v>9</v>
      </c>
      <c r="B19" s="20" t="s">
        <v>5</v>
      </c>
      <c r="C19" s="20"/>
      <c r="D19" s="36" t="s">
        <v>6</v>
      </c>
      <c r="E19" s="36"/>
      <c r="F19" s="36"/>
      <c r="G19" s="36"/>
      <c r="H19" s="14"/>
      <c r="I19" s="16"/>
      <c r="J19" s="16"/>
      <c r="K19" s="16"/>
      <c r="L19" s="16"/>
      <c r="M19" s="24"/>
    </row>
    <row r="20" spans="1:13" s="2" customFormat="1" ht="14.1" customHeight="1" x14ac:dyDescent="0.3">
      <c r="A20" s="7"/>
      <c r="B20" s="25" t="s">
        <v>17</v>
      </c>
      <c r="C20" s="25"/>
      <c r="D20" s="26" t="s">
        <v>29</v>
      </c>
      <c r="E20" s="27"/>
      <c r="F20" s="27"/>
      <c r="G20" s="28"/>
      <c r="H20" s="14"/>
      <c r="I20" s="16"/>
      <c r="J20" s="16"/>
      <c r="K20" s="16"/>
      <c r="L20" s="16"/>
      <c r="M20" s="24"/>
    </row>
    <row r="21" spans="1:13" s="2" customFormat="1" ht="14.1" customHeight="1" x14ac:dyDescent="0.3">
      <c r="A21" s="7">
        <v>10</v>
      </c>
      <c r="B21" s="20" t="s">
        <v>7</v>
      </c>
      <c r="C21" s="20"/>
      <c r="D21" s="21" t="s">
        <v>8</v>
      </c>
      <c r="E21" s="22"/>
      <c r="F21" s="22"/>
      <c r="G21" s="23"/>
      <c r="H21" s="14">
        <v>44.6</v>
      </c>
      <c r="I21" s="16">
        <f>SUM(H21)+2</f>
        <v>46.6</v>
      </c>
      <c r="J21" s="16">
        <f>SUM(I21)+2</f>
        <v>48.6</v>
      </c>
      <c r="K21" s="16"/>
      <c r="L21" s="16"/>
      <c r="M21" s="24"/>
    </row>
    <row r="22" spans="1:13" s="2" customFormat="1" ht="14.1" customHeight="1" x14ac:dyDescent="0.3">
      <c r="A22" s="7"/>
      <c r="B22" s="25" t="s">
        <v>18</v>
      </c>
      <c r="C22" s="25"/>
      <c r="D22" s="26" t="s">
        <v>36</v>
      </c>
      <c r="E22" s="27"/>
      <c r="F22" s="27"/>
      <c r="G22" s="28"/>
      <c r="H22" s="14"/>
      <c r="I22" s="16"/>
      <c r="J22" s="16"/>
      <c r="K22" s="16"/>
      <c r="L22" s="16"/>
      <c r="M22" s="24"/>
    </row>
    <row r="23" spans="1:13" s="2" customFormat="1" ht="14.1" customHeight="1" x14ac:dyDescent="0.3">
      <c r="A23" s="7">
        <v>11</v>
      </c>
      <c r="B23" s="9" t="s">
        <v>217</v>
      </c>
      <c r="C23" s="10"/>
      <c r="D23" s="36"/>
      <c r="E23" s="36"/>
      <c r="F23" s="36"/>
      <c r="G23" s="36"/>
      <c r="H23" s="14">
        <v>20.399999999999999</v>
      </c>
      <c r="I23" s="16">
        <f>SUM(H23)+0.8</f>
        <v>21.2</v>
      </c>
      <c r="J23" s="16">
        <f>SUM(I23)+0.8</f>
        <v>22</v>
      </c>
      <c r="K23" s="16"/>
      <c r="L23" s="16"/>
      <c r="M23" s="24"/>
    </row>
    <row r="24" spans="1:13" s="2" customFormat="1" ht="14.1" customHeight="1" x14ac:dyDescent="0.3">
      <c r="A24" s="7"/>
      <c r="B24" s="25" t="s">
        <v>218</v>
      </c>
      <c r="C24" s="25"/>
      <c r="D24" s="26" t="s">
        <v>219</v>
      </c>
      <c r="E24" s="27"/>
      <c r="F24" s="27"/>
      <c r="G24" s="28"/>
      <c r="H24" s="14"/>
      <c r="I24" s="16"/>
      <c r="J24" s="16"/>
      <c r="K24" s="16"/>
      <c r="L24" s="16"/>
      <c r="M24" s="24"/>
    </row>
    <row r="25" spans="1:13" ht="14.1" customHeight="1" x14ac:dyDescent="0.3">
      <c r="A25" s="7">
        <v>12</v>
      </c>
      <c r="B25" s="9" t="s">
        <v>269</v>
      </c>
      <c r="C25" s="10"/>
      <c r="D25" s="36"/>
      <c r="E25" s="36"/>
      <c r="F25" s="36"/>
      <c r="G25" s="36"/>
      <c r="H25" s="37">
        <v>13.5</v>
      </c>
      <c r="I25" s="17">
        <f>SUM(H25)+0.5</f>
        <v>14</v>
      </c>
      <c r="J25" s="17">
        <f>SUM(I25)+0.5</f>
        <v>14.5</v>
      </c>
      <c r="K25" s="17"/>
      <c r="L25" s="17"/>
      <c r="M25" s="29"/>
    </row>
    <row r="26" spans="1:13" ht="14.1" customHeight="1" x14ac:dyDescent="0.3">
      <c r="A26" s="7"/>
      <c r="B26" s="53" t="s">
        <v>99</v>
      </c>
      <c r="C26" s="54"/>
      <c r="D26" s="26"/>
      <c r="E26" s="27"/>
      <c r="F26" s="27"/>
      <c r="G26" s="28"/>
      <c r="H26" s="38"/>
      <c r="I26" s="39"/>
      <c r="J26" s="39"/>
      <c r="K26" s="39"/>
      <c r="L26" s="39"/>
      <c r="M26" s="47"/>
    </row>
    <row r="27" spans="1:13" ht="14.1" customHeight="1" x14ac:dyDescent="0.3">
      <c r="A27" s="7">
        <v>13</v>
      </c>
      <c r="B27" s="20" t="s">
        <v>93</v>
      </c>
      <c r="C27" s="20"/>
      <c r="D27" s="36"/>
      <c r="E27" s="36"/>
      <c r="F27" s="36"/>
      <c r="G27" s="36"/>
      <c r="H27" s="14">
        <v>5</v>
      </c>
      <c r="I27" s="77">
        <f>SUM(H27)+0.2</f>
        <v>5.2</v>
      </c>
      <c r="J27" s="77">
        <f>SUM(I27)+0.2</f>
        <v>5.4</v>
      </c>
      <c r="K27" s="16"/>
      <c r="L27" s="16"/>
      <c r="M27" s="24"/>
    </row>
    <row r="28" spans="1:13" ht="14.1" customHeight="1" x14ac:dyDescent="0.3">
      <c r="A28" s="7"/>
      <c r="B28" s="25" t="s">
        <v>92</v>
      </c>
      <c r="C28" s="25"/>
      <c r="D28" s="26" t="s">
        <v>91</v>
      </c>
      <c r="E28" s="27"/>
      <c r="F28" s="27"/>
      <c r="G28" s="28"/>
      <c r="H28" s="14"/>
      <c r="I28" s="77"/>
      <c r="J28" s="77"/>
      <c r="K28" s="16"/>
      <c r="L28" s="16"/>
      <c r="M28" s="24"/>
    </row>
    <row r="29" spans="1:13" s="2" customFormat="1" ht="14.1" customHeight="1" x14ac:dyDescent="0.3">
      <c r="A29" s="7">
        <v>14</v>
      </c>
      <c r="B29" s="9" t="s">
        <v>270</v>
      </c>
      <c r="C29" s="10"/>
      <c r="D29" s="11"/>
      <c r="E29" s="12"/>
      <c r="F29" s="12"/>
      <c r="G29" s="13"/>
      <c r="H29" s="14">
        <v>14.3</v>
      </c>
      <c r="I29" s="16">
        <f>SUM(H29)+0.5</f>
        <v>14.8</v>
      </c>
      <c r="J29" s="16">
        <f>SUM(I29)+0.5</f>
        <v>15.3</v>
      </c>
      <c r="K29" s="17"/>
      <c r="L29" s="16"/>
      <c r="M29" s="24"/>
    </row>
    <row r="30" spans="1:13" s="2" customFormat="1" ht="14.1" customHeight="1" x14ac:dyDescent="0.3">
      <c r="A30" s="7"/>
      <c r="B30" s="53" t="s">
        <v>271</v>
      </c>
      <c r="C30" s="54"/>
      <c r="D30" s="26" t="s">
        <v>214</v>
      </c>
      <c r="E30" s="27"/>
      <c r="F30" s="27"/>
      <c r="G30" s="28"/>
      <c r="H30" s="14"/>
      <c r="I30" s="16"/>
      <c r="J30" s="16"/>
      <c r="K30" s="39"/>
      <c r="L30" s="16"/>
      <c r="M30" s="24"/>
    </row>
    <row r="31" spans="1:13" s="2" customFormat="1" ht="14.1" customHeight="1" x14ac:dyDescent="0.3">
      <c r="A31" s="7">
        <v>15</v>
      </c>
      <c r="B31" s="9" t="s">
        <v>272</v>
      </c>
      <c r="C31" s="10"/>
      <c r="D31" s="11"/>
      <c r="E31" s="12"/>
      <c r="F31" s="12"/>
      <c r="G31" s="13"/>
      <c r="H31" s="14">
        <v>15</v>
      </c>
      <c r="I31" s="16">
        <f>SUM(H31)+0.6</f>
        <v>15.6</v>
      </c>
      <c r="J31" s="16">
        <f>SUM(I31)+0.6</f>
        <v>16.2</v>
      </c>
      <c r="K31" s="17"/>
      <c r="L31" s="17"/>
      <c r="M31" s="29"/>
    </row>
    <row r="32" spans="1:13" s="2" customFormat="1" ht="14.1" customHeight="1" x14ac:dyDescent="0.3">
      <c r="A32" s="7"/>
      <c r="B32" s="53" t="s">
        <v>273</v>
      </c>
      <c r="C32" s="54"/>
      <c r="D32" s="26" t="s">
        <v>91</v>
      </c>
      <c r="E32" s="27"/>
      <c r="F32" s="27"/>
      <c r="G32" s="28"/>
      <c r="H32" s="14"/>
      <c r="I32" s="16"/>
      <c r="J32" s="16"/>
      <c r="K32" s="39"/>
      <c r="L32" s="39"/>
      <c r="M32" s="47"/>
    </row>
    <row r="33" spans="1:13" s="2" customFormat="1" ht="14.1" customHeight="1" x14ac:dyDescent="0.3">
      <c r="A33" s="7">
        <v>16</v>
      </c>
      <c r="B33" s="9" t="s">
        <v>39</v>
      </c>
      <c r="C33" s="10"/>
      <c r="D33" s="11"/>
      <c r="E33" s="12"/>
      <c r="F33" s="12"/>
      <c r="G33" s="13"/>
      <c r="H33" s="14">
        <v>8</v>
      </c>
      <c r="I33" s="16">
        <f>SUM(H33)+0.4</f>
        <v>8.4</v>
      </c>
      <c r="J33" s="16">
        <f>SUM(I33)+0.4</f>
        <v>8.8000000000000007</v>
      </c>
      <c r="K33" s="17"/>
      <c r="L33" s="16"/>
      <c r="M33" s="24"/>
    </row>
    <row r="34" spans="1:13" s="2" customFormat="1" ht="14.1" customHeight="1" x14ac:dyDescent="0.3">
      <c r="A34" s="7"/>
      <c r="B34" s="53" t="s">
        <v>40</v>
      </c>
      <c r="C34" s="54"/>
      <c r="D34" s="26" t="s">
        <v>213</v>
      </c>
      <c r="E34" s="27"/>
      <c r="F34" s="27"/>
      <c r="G34" s="28"/>
      <c r="H34" s="14"/>
      <c r="I34" s="16"/>
      <c r="J34" s="16"/>
      <c r="K34" s="39"/>
      <c r="L34" s="16"/>
      <c r="M34" s="24"/>
    </row>
    <row r="35" spans="1:13" s="2" customFormat="1" ht="14.1" customHeight="1" x14ac:dyDescent="0.3">
      <c r="A35" s="7">
        <v>17</v>
      </c>
      <c r="B35" s="9" t="s">
        <v>86</v>
      </c>
      <c r="C35" s="10"/>
      <c r="D35" s="11"/>
      <c r="E35" s="12"/>
      <c r="F35" s="12"/>
      <c r="G35" s="13"/>
      <c r="H35" s="14">
        <v>6.8</v>
      </c>
      <c r="I35" s="16">
        <f>SUM(H35)+0.5</f>
        <v>7.3</v>
      </c>
      <c r="J35" s="16">
        <f>SUM(I35)+0.5</f>
        <v>7.8</v>
      </c>
      <c r="K35" s="17"/>
      <c r="L35" s="17"/>
      <c r="M35" s="29"/>
    </row>
    <row r="36" spans="1:13" s="2" customFormat="1" ht="14.1" customHeight="1" x14ac:dyDescent="0.3">
      <c r="A36" s="7"/>
      <c r="B36" s="53" t="s">
        <v>87</v>
      </c>
      <c r="C36" s="54"/>
      <c r="D36" s="26" t="s">
        <v>214</v>
      </c>
      <c r="E36" s="27"/>
      <c r="F36" s="27"/>
      <c r="G36" s="28"/>
      <c r="H36" s="14"/>
      <c r="I36" s="16"/>
      <c r="J36" s="16"/>
      <c r="K36" s="39"/>
      <c r="L36" s="39"/>
      <c r="M36" s="47"/>
    </row>
    <row r="37" spans="1:13" s="2" customFormat="1" ht="14.1" customHeight="1" x14ac:dyDescent="0.3">
      <c r="A37" s="7">
        <v>18</v>
      </c>
      <c r="B37" s="9" t="s">
        <v>215</v>
      </c>
      <c r="C37" s="10"/>
      <c r="D37" s="11"/>
      <c r="E37" s="12"/>
      <c r="F37" s="12"/>
      <c r="G37" s="13"/>
      <c r="H37" s="37">
        <v>132</v>
      </c>
      <c r="I37" s="17">
        <f>SUM(H37)+8</f>
        <v>140</v>
      </c>
      <c r="J37" s="17">
        <f>SUM(I37)+8</f>
        <v>148</v>
      </c>
      <c r="K37" s="17"/>
      <c r="L37" s="17"/>
      <c r="M37" s="29"/>
    </row>
    <row r="38" spans="1:13" s="2" customFormat="1" ht="14.1" customHeight="1" x14ac:dyDescent="0.3">
      <c r="A38" s="7"/>
      <c r="B38" s="53" t="s">
        <v>216</v>
      </c>
      <c r="C38" s="54"/>
      <c r="D38" s="26"/>
      <c r="E38" s="27"/>
      <c r="F38" s="27"/>
      <c r="G38" s="28"/>
      <c r="H38" s="38"/>
      <c r="I38" s="39"/>
      <c r="J38" s="39"/>
      <c r="K38" s="39"/>
      <c r="L38" s="39"/>
      <c r="M38" s="47"/>
    </row>
    <row r="39" spans="1:13" ht="14.1" customHeight="1" x14ac:dyDescent="0.3">
      <c r="A39" s="7">
        <v>19</v>
      </c>
      <c r="B39" s="9" t="s">
        <v>102</v>
      </c>
      <c r="C39" s="10"/>
      <c r="D39" s="11"/>
      <c r="E39" s="12"/>
      <c r="F39" s="12"/>
      <c r="G39" s="13"/>
      <c r="H39" s="14">
        <v>49.5</v>
      </c>
      <c r="I39" s="16">
        <v>52.5</v>
      </c>
      <c r="J39" s="16">
        <v>55</v>
      </c>
      <c r="K39" s="17"/>
      <c r="L39" s="17"/>
      <c r="M39" s="29"/>
    </row>
    <row r="40" spans="1:13" ht="14.1" customHeight="1" x14ac:dyDescent="0.3">
      <c r="A40" s="79"/>
      <c r="B40" s="61" t="s">
        <v>101</v>
      </c>
      <c r="C40" s="62"/>
      <c r="D40" s="57" t="s">
        <v>165</v>
      </c>
      <c r="E40" s="58"/>
      <c r="F40" s="58"/>
      <c r="G40" s="59"/>
      <c r="H40" s="37"/>
      <c r="I40" s="17"/>
      <c r="J40" s="17"/>
      <c r="K40" s="68"/>
      <c r="L40" s="68"/>
      <c r="M40" s="69"/>
    </row>
    <row r="41" spans="1:13" ht="14.1" customHeight="1" x14ac:dyDescent="0.3">
      <c r="A41" s="7">
        <v>20</v>
      </c>
      <c r="B41" s="9"/>
      <c r="C41" s="10"/>
      <c r="D41" s="11"/>
      <c r="E41" s="12"/>
      <c r="F41" s="12"/>
      <c r="G41" s="13"/>
      <c r="H41" s="14"/>
      <c r="I41" s="16"/>
      <c r="J41" s="16"/>
      <c r="K41" s="17"/>
      <c r="L41" s="17"/>
      <c r="M41" s="29"/>
    </row>
    <row r="42" spans="1:13" ht="14.1" customHeight="1" thickBot="1" x14ac:dyDescent="0.35">
      <c r="A42" s="8"/>
      <c r="B42" s="31"/>
      <c r="C42" s="32"/>
      <c r="D42" s="33"/>
      <c r="E42" s="34"/>
      <c r="F42" s="34"/>
      <c r="G42" s="35"/>
      <c r="H42" s="15"/>
      <c r="I42" s="19"/>
      <c r="J42" s="19"/>
      <c r="K42" s="18"/>
      <c r="L42" s="18"/>
      <c r="M42" s="30"/>
    </row>
    <row r="43" spans="1:13" ht="14.1" customHeight="1" x14ac:dyDescent="0.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</row>
    <row r="44" spans="1:13" ht="14.1" customHeight="1" x14ac:dyDescent="0.3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</row>
    <row r="45" spans="1:13" ht="14.1" customHeight="1" x14ac:dyDescent="0.3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</row>
    <row r="46" spans="1:13" ht="14.1" customHeight="1" x14ac:dyDescent="0.3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</row>
    <row r="47" spans="1:13" ht="14.1" customHeight="1" x14ac:dyDescent="0.3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</row>
    <row r="48" spans="1:13" ht="14.1" customHeight="1" x14ac:dyDescent="0.3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</row>
    <row r="49" spans="1:13" ht="14.1" customHeight="1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</row>
    <row r="50" spans="1:13" ht="14.1" customHeight="1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</row>
    <row r="51" spans="1:13" ht="14.1" customHeight="1" x14ac:dyDescent="0.3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</row>
    <row r="52" spans="1:13" ht="14.1" customHeight="1" x14ac:dyDescent="0.3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</row>
    <row r="53" spans="1:13" ht="14.1" customHeight="1" x14ac:dyDescent="0.3"/>
    <row r="61" spans="1:13" x14ac:dyDescent="0.3">
      <c r="B61" s="1"/>
      <c r="C61" s="1"/>
      <c r="D61" s="1"/>
      <c r="E61" s="1"/>
      <c r="F61" s="1"/>
      <c r="G61" s="1"/>
    </row>
    <row r="62" spans="1:13" x14ac:dyDescent="0.3">
      <c r="B62" s="1"/>
      <c r="C62" s="1"/>
      <c r="D62" s="1"/>
      <c r="E62" s="1"/>
      <c r="F62" s="1"/>
      <c r="G62" s="1"/>
    </row>
    <row r="63" spans="1:13" x14ac:dyDescent="0.3">
      <c r="B63" s="1"/>
      <c r="C63" s="1"/>
      <c r="D63" s="1"/>
      <c r="E63" s="1"/>
      <c r="F63" s="1"/>
      <c r="G63" s="1"/>
    </row>
    <row r="64" spans="1:13" x14ac:dyDescent="0.3">
      <c r="B64" s="1"/>
      <c r="C64" s="1"/>
      <c r="D64" s="1"/>
      <c r="E64" s="1"/>
      <c r="F64" s="1"/>
      <c r="G64" s="1"/>
    </row>
  </sheetData>
  <mergeCells count="223">
    <mergeCell ref="A1:M1"/>
    <mergeCell ref="B2:C2"/>
    <mergeCell ref="D2:G2"/>
    <mergeCell ref="A3:A4"/>
    <mergeCell ref="B3:C3"/>
    <mergeCell ref="D3:G3"/>
    <mergeCell ref="H3:H4"/>
    <mergeCell ref="I3:I4"/>
    <mergeCell ref="J3:J4"/>
    <mergeCell ref="K3:K4"/>
    <mergeCell ref="L3:L4"/>
    <mergeCell ref="M3:M4"/>
    <mergeCell ref="B4:C4"/>
    <mergeCell ref="D4:G4"/>
    <mergeCell ref="J7:J8"/>
    <mergeCell ref="K7:K8"/>
    <mergeCell ref="L7:L8"/>
    <mergeCell ref="M7:M8"/>
    <mergeCell ref="B8:C8"/>
    <mergeCell ref="D8:G8"/>
    <mergeCell ref="K5:K6"/>
    <mergeCell ref="L5:L6"/>
    <mergeCell ref="M5:M6"/>
    <mergeCell ref="A5:A6"/>
    <mergeCell ref="B5:C5"/>
    <mergeCell ref="D5:G5"/>
    <mergeCell ref="H5:H6"/>
    <mergeCell ref="I5:I6"/>
    <mergeCell ref="J5:J6"/>
    <mergeCell ref="B6:C6"/>
    <mergeCell ref="D6:G6"/>
    <mergeCell ref="A11:A12"/>
    <mergeCell ref="B11:C11"/>
    <mergeCell ref="D11:G11"/>
    <mergeCell ref="H11:H12"/>
    <mergeCell ref="I11:I12"/>
    <mergeCell ref="A9:A10"/>
    <mergeCell ref="B9:C9"/>
    <mergeCell ref="D9:G9"/>
    <mergeCell ref="H9:H10"/>
    <mergeCell ref="I9:I10"/>
    <mergeCell ref="A7:A8"/>
    <mergeCell ref="B7:C7"/>
    <mergeCell ref="D7:G7"/>
    <mergeCell ref="H7:H8"/>
    <mergeCell ref="I7:I8"/>
    <mergeCell ref="J11:J12"/>
    <mergeCell ref="K11:K12"/>
    <mergeCell ref="L11:L12"/>
    <mergeCell ref="M11:M12"/>
    <mergeCell ref="B12:C12"/>
    <mergeCell ref="D12:G12"/>
    <mergeCell ref="K9:K10"/>
    <mergeCell ref="L9:L10"/>
    <mergeCell ref="M9:M10"/>
    <mergeCell ref="B10:C10"/>
    <mergeCell ref="D10:G10"/>
    <mergeCell ref="J9:J10"/>
    <mergeCell ref="A15:A16"/>
    <mergeCell ref="B15:C15"/>
    <mergeCell ref="D15:G15"/>
    <mergeCell ref="H15:H16"/>
    <mergeCell ref="I15:I16"/>
    <mergeCell ref="A13:A14"/>
    <mergeCell ref="B13:C13"/>
    <mergeCell ref="D13:G13"/>
    <mergeCell ref="H13:H14"/>
    <mergeCell ref="I13:I14"/>
    <mergeCell ref="J15:J16"/>
    <mergeCell ref="K15:K16"/>
    <mergeCell ref="L15:L16"/>
    <mergeCell ref="M15:M16"/>
    <mergeCell ref="B16:C16"/>
    <mergeCell ref="D16:G16"/>
    <mergeCell ref="K13:K14"/>
    <mergeCell ref="L13:L14"/>
    <mergeCell ref="M13:M14"/>
    <mergeCell ref="B14:C14"/>
    <mergeCell ref="D14:G14"/>
    <mergeCell ref="J13:J14"/>
    <mergeCell ref="A19:A20"/>
    <mergeCell ref="B19:C19"/>
    <mergeCell ref="D19:G19"/>
    <mergeCell ref="H19:H20"/>
    <mergeCell ref="I19:I20"/>
    <mergeCell ref="A17:A18"/>
    <mergeCell ref="B17:C17"/>
    <mergeCell ref="D17:G17"/>
    <mergeCell ref="H17:H18"/>
    <mergeCell ref="I17:I18"/>
    <mergeCell ref="J19:J20"/>
    <mergeCell ref="K19:K20"/>
    <mergeCell ref="L19:L20"/>
    <mergeCell ref="M19:M20"/>
    <mergeCell ref="B20:C20"/>
    <mergeCell ref="D20:G20"/>
    <mergeCell ref="K17:K18"/>
    <mergeCell ref="L17:L18"/>
    <mergeCell ref="M17:M18"/>
    <mergeCell ref="B18:C18"/>
    <mergeCell ref="D18:G18"/>
    <mergeCell ref="J17:J18"/>
    <mergeCell ref="A23:A24"/>
    <mergeCell ref="B23:C23"/>
    <mergeCell ref="D23:G23"/>
    <mergeCell ref="H23:H24"/>
    <mergeCell ref="I23:I24"/>
    <mergeCell ref="A21:A22"/>
    <mergeCell ref="B21:C21"/>
    <mergeCell ref="D21:G21"/>
    <mergeCell ref="H21:H22"/>
    <mergeCell ref="I21:I22"/>
    <mergeCell ref="J23:J24"/>
    <mergeCell ref="K23:K24"/>
    <mergeCell ref="L23:L24"/>
    <mergeCell ref="M23:M24"/>
    <mergeCell ref="B24:C24"/>
    <mergeCell ref="D24:G24"/>
    <mergeCell ref="K21:K22"/>
    <mergeCell ref="L21:L22"/>
    <mergeCell ref="M21:M22"/>
    <mergeCell ref="B22:C22"/>
    <mergeCell ref="D22:G22"/>
    <mergeCell ref="J21:J22"/>
    <mergeCell ref="A27:A28"/>
    <mergeCell ref="B27:C27"/>
    <mergeCell ref="D27:G27"/>
    <mergeCell ref="H27:H28"/>
    <mergeCell ref="I27:I28"/>
    <mergeCell ref="A25:A26"/>
    <mergeCell ref="B25:C25"/>
    <mergeCell ref="D25:G25"/>
    <mergeCell ref="H25:H26"/>
    <mergeCell ref="I25:I26"/>
    <mergeCell ref="J27:J28"/>
    <mergeCell ref="K27:K28"/>
    <mergeCell ref="L27:L28"/>
    <mergeCell ref="M27:M28"/>
    <mergeCell ref="B28:C28"/>
    <mergeCell ref="D28:G28"/>
    <mergeCell ref="K25:K26"/>
    <mergeCell ref="L25:L26"/>
    <mergeCell ref="M25:M26"/>
    <mergeCell ref="B26:C26"/>
    <mergeCell ref="D26:G26"/>
    <mergeCell ref="J25:J26"/>
    <mergeCell ref="A31:A32"/>
    <mergeCell ref="B31:C31"/>
    <mergeCell ref="D31:G31"/>
    <mergeCell ref="H31:H32"/>
    <mergeCell ref="I31:I32"/>
    <mergeCell ref="A29:A30"/>
    <mergeCell ref="B29:C29"/>
    <mergeCell ref="D29:G29"/>
    <mergeCell ref="H29:H30"/>
    <mergeCell ref="I29:I30"/>
    <mergeCell ref="J31:J32"/>
    <mergeCell ref="K31:K32"/>
    <mergeCell ref="L31:L32"/>
    <mergeCell ref="M31:M32"/>
    <mergeCell ref="B32:C32"/>
    <mergeCell ref="D32:G32"/>
    <mergeCell ref="K29:K30"/>
    <mergeCell ref="L29:L30"/>
    <mergeCell ref="M29:M30"/>
    <mergeCell ref="B30:C30"/>
    <mergeCell ref="D30:G30"/>
    <mergeCell ref="J29:J30"/>
    <mergeCell ref="A41:A42"/>
    <mergeCell ref="B41:C41"/>
    <mergeCell ref="D41:G41"/>
    <mergeCell ref="H41:H42"/>
    <mergeCell ref="I41:I42"/>
    <mergeCell ref="B40:C40"/>
    <mergeCell ref="D40:G40"/>
    <mergeCell ref="B38:C38"/>
    <mergeCell ref="D38:G38"/>
    <mergeCell ref="A39:A40"/>
    <mergeCell ref="B39:C39"/>
    <mergeCell ref="D39:G39"/>
    <mergeCell ref="H39:H40"/>
    <mergeCell ref="I39:I40"/>
    <mergeCell ref="A37:A38"/>
    <mergeCell ref="B37:C37"/>
    <mergeCell ref="D37:G37"/>
    <mergeCell ref="H37:H38"/>
    <mergeCell ref="I37:I38"/>
    <mergeCell ref="L33:L34"/>
    <mergeCell ref="M33:M34"/>
    <mergeCell ref="B34:C34"/>
    <mergeCell ref="D34:G34"/>
    <mergeCell ref="K41:K42"/>
    <mergeCell ref="L41:L42"/>
    <mergeCell ref="M41:M42"/>
    <mergeCell ref="B42:C42"/>
    <mergeCell ref="D42:G42"/>
    <mergeCell ref="J41:J42"/>
    <mergeCell ref="J39:J40"/>
    <mergeCell ref="K39:K40"/>
    <mergeCell ref="L39:L40"/>
    <mergeCell ref="M39:M40"/>
    <mergeCell ref="K37:K38"/>
    <mergeCell ref="L37:L38"/>
    <mergeCell ref="M37:M38"/>
    <mergeCell ref="J37:J38"/>
    <mergeCell ref="K35:K36"/>
    <mergeCell ref="L35:L36"/>
    <mergeCell ref="M35:M36"/>
    <mergeCell ref="B36:C36"/>
    <mergeCell ref="B33:C33"/>
    <mergeCell ref="D33:G33"/>
    <mergeCell ref="D36:G36"/>
    <mergeCell ref="A35:A36"/>
    <mergeCell ref="B35:C35"/>
    <mergeCell ref="D35:G35"/>
    <mergeCell ref="H35:H36"/>
    <mergeCell ref="I35:I36"/>
    <mergeCell ref="J35:J36"/>
    <mergeCell ref="J33:J34"/>
    <mergeCell ref="K33:K34"/>
    <mergeCell ref="A33:A34"/>
    <mergeCell ref="H33:H34"/>
    <mergeCell ref="I33:I34"/>
  </mergeCells>
  <phoneticPr fontId="21" type="noConversion"/>
  <printOptions horizontalCentered="1"/>
  <pageMargins left="0.47244094488188981" right="0.47244094488188981" top="0.74803149606299213" bottom="0.74803149606299213" header="0.31496062992125984" footer="0.31496062992125984"/>
  <pageSetup paperSize="9" scale="9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4FCD7-44C6-48D4-8368-C68C30202608}">
  <sheetPr>
    <tabColor theme="9"/>
  </sheetPr>
  <dimension ref="A1:M52"/>
  <sheetViews>
    <sheetView zoomScale="110" zoomScaleNormal="110" zoomScalePageLayoutView="110" workbookViewId="0">
      <selection activeCell="H19" sqref="H19:H20"/>
    </sheetView>
  </sheetViews>
  <sheetFormatPr defaultColWidth="8.75" defaultRowHeight="16.5" x14ac:dyDescent="0.3"/>
  <cols>
    <col min="1" max="1" width="3.25" bestFit="1" customWidth="1"/>
    <col min="2" max="3" width="8.75" customWidth="1"/>
    <col min="4" max="7" width="8.125" customWidth="1"/>
    <col min="8" max="13" width="5.5" customWidth="1"/>
  </cols>
  <sheetData>
    <row r="1" spans="1:13" ht="16.5" customHeight="1" thickBot="1" x14ac:dyDescent="0.35">
      <c r="A1" s="40" t="s">
        <v>220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2"/>
    </row>
    <row r="2" spans="1:13" ht="16.5" customHeight="1" thickBot="1" x14ac:dyDescent="0.35">
      <c r="A2" s="3" t="s">
        <v>30</v>
      </c>
      <c r="B2" s="43" t="s">
        <v>31</v>
      </c>
      <c r="C2" s="43"/>
      <c r="D2" s="43" t="s">
        <v>32</v>
      </c>
      <c r="E2" s="43"/>
      <c r="F2" s="43"/>
      <c r="G2" s="43"/>
      <c r="H2" s="6" t="s">
        <v>33</v>
      </c>
      <c r="I2" s="4" t="s">
        <v>34</v>
      </c>
      <c r="J2" s="5" t="s">
        <v>35</v>
      </c>
      <c r="K2" s="5"/>
      <c r="L2" s="5"/>
      <c r="M2" s="5"/>
    </row>
    <row r="3" spans="1:13" s="2" customFormat="1" ht="14.1" customHeight="1" x14ac:dyDescent="0.3">
      <c r="A3" s="44">
        <v>1</v>
      </c>
      <c r="B3" s="45" t="s">
        <v>64</v>
      </c>
      <c r="C3" s="45"/>
      <c r="D3" s="48" t="s">
        <v>63</v>
      </c>
      <c r="E3" s="48"/>
      <c r="F3" s="48"/>
      <c r="G3" s="49"/>
      <c r="H3" s="124">
        <f>SUM(I3)-3</f>
        <v>42</v>
      </c>
      <c r="I3" s="50">
        <v>45</v>
      </c>
      <c r="J3" s="51">
        <f>SUM(I3)+3</f>
        <v>48</v>
      </c>
      <c r="K3" s="51"/>
      <c r="L3" s="52"/>
      <c r="M3" s="46"/>
    </row>
    <row r="4" spans="1:13" s="2" customFormat="1" ht="14.1" customHeight="1" x14ac:dyDescent="0.3">
      <c r="A4" s="7"/>
      <c r="B4" s="25" t="s">
        <v>62</v>
      </c>
      <c r="C4" s="25"/>
      <c r="D4" s="26" t="s">
        <v>61</v>
      </c>
      <c r="E4" s="27"/>
      <c r="F4" s="27"/>
      <c r="G4" s="27"/>
      <c r="H4" s="77"/>
      <c r="I4" s="14"/>
      <c r="J4" s="16"/>
      <c r="K4" s="17"/>
      <c r="L4" s="39"/>
      <c r="M4" s="47"/>
    </row>
    <row r="5" spans="1:13" s="2" customFormat="1" ht="14.1" customHeight="1" x14ac:dyDescent="0.3">
      <c r="A5" s="79">
        <v>2</v>
      </c>
      <c r="B5" s="9" t="s">
        <v>21</v>
      </c>
      <c r="C5" s="10"/>
      <c r="D5" s="21" t="s">
        <v>22</v>
      </c>
      <c r="E5" s="22"/>
      <c r="F5" s="22"/>
      <c r="G5" s="23"/>
      <c r="H5" s="17">
        <f>SUM(I5)-4</f>
        <v>32</v>
      </c>
      <c r="I5" s="37">
        <v>36</v>
      </c>
      <c r="J5" s="17">
        <f>SUM(I5)+4</f>
        <v>40</v>
      </c>
      <c r="K5" s="17"/>
      <c r="L5" s="17"/>
      <c r="M5" s="29"/>
    </row>
    <row r="6" spans="1:13" s="2" customFormat="1" ht="14.1" customHeight="1" x14ac:dyDescent="0.3">
      <c r="A6" s="60"/>
      <c r="B6" s="53" t="s">
        <v>12</v>
      </c>
      <c r="C6" s="54"/>
      <c r="D6" s="26" t="s">
        <v>25</v>
      </c>
      <c r="E6" s="27"/>
      <c r="F6" s="27"/>
      <c r="G6" s="28"/>
      <c r="H6" s="39"/>
      <c r="I6" s="38"/>
      <c r="J6" s="39"/>
      <c r="K6" s="39"/>
      <c r="L6" s="39"/>
      <c r="M6" s="47"/>
    </row>
    <row r="7" spans="1:13" s="2" customFormat="1" ht="14.1" customHeight="1" x14ac:dyDescent="0.3">
      <c r="A7" s="79">
        <v>3</v>
      </c>
      <c r="B7" s="20" t="s">
        <v>20</v>
      </c>
      <c r="C7" s="20"/>
      <c r="D7" s="36" t="s">
        <v>11</v>
      </c>
      <c r="E7" s="36"/>
      <c r="F7" s="36"/>
      <c r="G7" s="36"/>
      <c r="H7" s="17">
        <f>SUM(I7)-4</f>
        <v>36</v>
      </c>
      <c r="I7" s="37">
        <v>40</v>
      </c>
      <c r="J7" s="17">
        <f>SUM(I7)+4</f>
        <v>44</v>
      </c>
      <c r="K7" s="16"/>
      <c r="L7" s="16"/>
      <c r="M7" s="24"/>
    </row>
    <row r="8" spans="1:13" s="2" customFormat="1" ht="14.1" customHeight="1" x14ac:dyDescent="0.3">
      <c r="A8" s="60"/>
      <c r="B8" s="25" t="s">
        <v>23</v>
      </c>
      <c r="C8" s="25"/>
      <c r="D8" s="26" t="s">
        <v>26</v>
      </c>
      <c r="E8" s="27"/>
      <c r="F8" s="27"/>
      <c r="G8" s="28"/>
      <c r="H8" s="39"/>
      <c r="I8" s="38"/>
      <c r="J8" s="39"/>
      <c r="K8" s="16"/>
      <c r="L8" s="16"/>
      <c r="M8" s="24"/>
    </row>
    <row r="9" spans="1:13" s="2" customFormat="1" ht="14.1" customHeight="1" x14ac:dyDescent="0.3">
      <c r="A9" s="79">
        <v>4</v>
      </c>
      <c r="B9" s="20" t="s">
        <v>24</v>
      </c>
      <c r="C9" s="20"/>
      <c r="D9" s="36" t="s">
        <v>9</v>
      </c>
      <c r="E9" s="36"/>
      <c r="F9" s="36"/>
      <c r="G9" s="36"/>
      <c r="H9" s="17">
        <f>SUM(I9)-4</f>
        <v>33</v>
      </c>
      <c r="I9" s="37">
        <v>37</v>
      </c>
      <c r="J9" s="17">
        <f>SUM(I9)+4</f>
        <v>41</v>
      </c>
      <c r="K9" s="16"/>
      <c r="L9" s="16"/>
      <c r="M9" s="24"/>
    </row>
    <row r="10" spans="1:13" s="2" customFormat="1" ht="14.1" customHeight="1" x14ac:dyDescent="0.3">
      <c r="A10" s="60"/>
      <c r="B10" s="25" t="s">
        <v>13</v>
      </c>
      <c r="C10" s="25"/>
      <c r="D10" s="26" t="s">
        <v>27</v>
      </c>
      <c r="E10" s="27"/>
      <c r="F10" s="27"/>
      <c r="G10" s="28"/>
      <c r="H10" s="39"/>
      <c r="I10" s="38"/>
      <c r="J10" s="39"/>
      <c r="K10" s="16"/>
      <c r="L10" s="16"/>
      <c r="M10" s="24"/>
    </row>
    <row r="11" spans="1:13" s="2" customFormat="1" ht="14.1" customHeight="1" x14ac:dyDescent="0.3">
      <c r="A11" s="79">
        <v>5</v>
      </c>
      <c r="B11" s="20" t="s">
        <v>171</v>
      </c>
      <c r="C11" s="20"/>
      <c r="D11" s="36"/>
      <c r="E11" s="36"/>
      <c r="F11" s="36"/>
      <c r="G11" s="36"/>
      <c r="H11" s="17"/>
      <c r="I11" s="37"/>
      <c r="J11" s="17"/>
      <c r="K11" s="17"/>
      <c r="L11" s="17"/>
      <c r="M11" s="29"/>
    </row>
    <row r="12" spans="1:13" s="2" customFormat="1" ht="14.1" customHeight="1" x14ac:dyDescent="0.3">
      <c r="A12" s="60"/>
      <c r="B12" s="25" t="s">
        <v>172</v>
      </c>
      <c r="C12" s="25"/>
      <c r="D12" s="26"/>
      <c r="E12" s="27"/>
      <c r="F12" s="27"/>
      <c r="G12" s="28"/>
      <c r="H12" s="39"/>
      <c r="I12" s="38"/>
      <c r="J12" s="39"/>
      <c r="K12" s="39"/>
      <c r="L12" s="39"/>
      <c r="M12" s="47"/>
    </row>
    <row r="13" spans="1:13" s="2" customFormat="1" ht="14.1" customHeight="1" x14ac:dyDescent="0.3">
      <c r="A13" s="79">
        <v>6</v>
      </c>
      <c r="B13" s="20" t="s">
        <v>10</v>
      </c>
      <c r="C13" s="20"/>
      <c r="D13" s="36" t="s">
        <v>0</v>
      </c>
      <c r="E13" s="36"/>
      <c r="F13" s="36"/>
      <c r="G13" s="36"/>
      <c r="H13" s="16">
        <f>SUM(I13)-1</f>
        <v>18</v>
      </c>
      <c r="I13" s="14">
        <v>19</v>
      </c>
      <c r="J13" s="16">
        <f>SUM(I13)+1</f>
        <v>20</v>
      </c>
      <c r="K13" s="16"/>
      <c r="L13" s="16"/>
      <c r="M13" s="24"/>
    </row>
    <row r="14" spans="1:13" s="2" customFormat="1" ht="14.1" customHeight="1" x14ac:dyDescent="0.3">
      <c r="A14" s="60"/>
      <c r="B14" s="25" t="s">
        <v>14</v>
      </c>
      <c r="C14" s="25"/>
      <c r="D14" s="26" t="s">
        <v>28</v>
      </c>
      <c r="E14" s="27"/>
      <c r="F14" s="27"/>
      <c r="G14" s="28"/>
      <c r="H14" s="16"/>
      <c r="I14" s="14"/>
      <c r="J14" s="16"/>
      <c r="K14" s="16"/>
      <c r="L14" s="16"/>
      <c r="M14" s="24"/>
    </row>
    <row r="15" spans="1:13" s="2" customFormat="1" ht="14.1" customHeight="1" x14ac:dyDescent="0.3">
      <c r="A15" s="79">
        <v>7</v>
      </c>
      <c r="B15" s="20" t="s">
        <v>1</v>
      </c>
      <c r="C15" s="20"/>
      <c r="D15" s="36" t="s">
        <v>149</v>
      </c>
      <c r="E15" s="36"/>
      <c r="F15" s="36"/>
      <c r="G15" s="36"/>
      <c r="H15" s="16">
        <f>SUM(I15)-0.6</f>
        <v>19.399999999999999</v>
      </c>
      <c r="I15" s="14">
        <v>20</v>
      </c>
      <c r="J15" s="16">
        <f>SUM(I15)+0.6</f>
        <v>20.6</v>
      </c>
      <c r="K15" s="16"/>
      <c r="L15" s="16"/>
      <c r="M15" s="24"/>
    </row>
    <row r="16" spans="1:13" s="2" customFormat="1" ht="14.1" customHeight="1" x14ac:dyDescent="0.3">
      <c r="A16" s="60"/>
      <c r="B16" s="25" t="s">
        <v>15</v>
      </c>
      <c r="C16" s="25"/>
      <c r="D16" s="26" t="s">
        <v>95</v>
      </c>
      <c r="E16" s="27"/>
      <c r="F16" s="27"/>
      <c r="G16" s="28"/>
      <c r="H16" s="16"/>
      <c r="I16" s="14"/>
      <c r="J16" s="16"/>
      <c r="K16" s="16"/>
      <c r="L16" s="16"/>
      <c r="M16" s="24"/>
    </row>
    <row r="17" spans="1:13" s="2" customFormat="1" ht="14.1" customHeight="1" x14ac:dyDescent="0.3">
      <c r="A17" s="79">
        <v>8</v>
      </c>
      <c r="B17" s="20" t="s">
        <v>3</v>
      </c>
      <c r="C17" s="20"/>
      <c r="D17" s="36" t="s">
        <v>4</v>
      </c>
      <c r="E17" s="36"/>
      <c r="F17" s="36"/>
      <c r="G17" s="36"/>
      <c r="H17" s="16">
        <f>SUM(I17)-0.3</f>
        <v>7.2</v>
      </c>
      <c r="I17" s="14">
        <v>7.5</v>
      </c>
      <c r="J17" s="16">
        <f>SUM(I17)+0.3</f>
        <v>7.8</v>
      </c>
      <c r="K17" s="16"/>
      <c r="L17" s="16"/>
      <c r="M17" s="24"/>
    </row>
    <row r="18" spans="1:13" s="2" customFormat="1" ht="14.1" customHeight="1" x14ac:dyDescent="0.3">
      <c r="A18" s="60"/>
      <c r="B18" s="25" t="s">
        <v>16</v>
      </c>
      <c r="C18" s="25"/>
      <c r="D18" s="26" t="s">
        <v>94</v>
      </c>
      <c r="E18" s="27"/>
      <c r="F18" s="27"/>
      <c r="G18" s="28"/>
      <c r="H18" s="16"/>
      <c r="I18" s="14"/>
      <c r="J18" s="16"/>
      <c r="K18" s="16"/>
      <c r="L18" s="16"/>
      <c r="M18" s="24"/>
    </row>
    <row r="19" spans="1:13" s="2" customFormat="1" ht="14.1" customHeight="1" x14ac:dyDescent="0.3">
      <c r="A19" s="79">
        <v>9</v>
      </c>
      <c r="B19" s="9" t="s">
        <v>56</v>
      </c>
      <c r="C19" s="10"/>
      <c r="D19" s="21" t="s">
        <v>58</v>
      </c>
      <c r="E19" s="22"/>
      <c r="F19" s="22"/>
      <c r="G19" s="23"/>
      <c r="H19" s="16"/>
      <c r="I19" s="14"/>
      <c r="J19" s="16"/>
      <c r="K19" s="16"/>
      <c r="L19" s="16"/>
      <c r="M19" s="24"/>
    </row>
    <row r="20" spans="1:13" s="2" customFormat="1" ht="14.1" customHeight="1" x14ac:dyDescent="0.3">
      <c r="A20" s="60"/>
      <c r="B20" s="25" t="s">
        <v>57</v>
      </c>
      <c r="C20" s="25"/>
      <c r="D20" s="26" t="s">
        <v>150</v>
      </c>
      <c r="E20" s="27"/>
      <c r="F20" s="27"/>
      <c r="G20" s="28"/>
      <c r="H20" s="16"/>
      <c r="I20" s="14"/>
      <c r="J20" s="16"/>
      <c r="K20" s="16"/>
      <c r="L20" s="16"/>
      <c r="M20" s="24"/>
    </row>
    <row r="21" spans="1:13" s="2" customFormat="1" ht="14.1" customHeight="1" x14ac:dyDescent="0.3">
      <c r="A21" s="79">
        <v>10</v>
      </c>
      <c r="B21" s="20" t="s">
        <v>5</v>
      </c>
      <c r="C21" s="20"/>
      <c r="D21" s="36" t="s">
        <v>6</v>
      </c>
      <c r="E21" s="36"/>
      <c r="F21" s="36"/>
      <c r="G21" s="36"/>
      <c r="H21" s="39">
        <f>SUM(I21)-2</f>
        <v>52</v>
      </c>
      <c r="I21" s="38">
        <v>54</v>
      </c>
      <c r="J21" s="39">
        <f>SUM(I21)+2</f>
        <v>56</v>
      </c>
      <c r="K21" s="16"/>
      <c r="L21" s="16"/>
      <c r="M21" s="24"/>
    </row>
    <row r="22" spans="1:13" s="2" customFormat="1" ht="14.1" customHeight="1" x14ac:dyDescent="0.3">
      <c r="A22" s="60"/>
      <c r="B22" s="25" t="s">
        <v>17</v>
      </c>
      <c r="C22" s="25"/>
      <c r="D22" s="26" t="s">
        <v>29</v>
      </c>
      <c r="E22" s="27"/>
      <c r="F22" s="27"/>
      <c r="G22" s="28"/>
      <c r="H22" s="16"/>
      <c r="I22" s="14"/>
      <c r="J22" s="16"/>
      <c r="K22" s="16"/>
      <c r="L22" s="16"/>
      <c r="M22" s="24"/>
    </row>
    <row r="23" spans="1:13" s="2" customFormat="1" ht="14.1" customHeight="1" x14ac:dyDescent="0.3">
      <c r="A23" s="79">
        <v>11</v>
      </c>
      <c r="B23" s="20" t="s">
        <v>7</v>
      </c>
      <c r="C23" s="20"/>
      <c r="D23" s="21" t="s">
        <v>8</v>
      </c>
      <c r="E23" s="22"/>
      <c r="F23" s="22"/>
      <c r="G23" s="23"/>
      <c r="H23" s="39">
        <f>SUM(I23)-2</f>
        <v>34</v>
      </c>
      <c r="I23" s="38">
        <v>36</v>
      </c>
      <c r="J23" s="39">
        <f>SUM(I23)+2</f>
        <v>38</v>
      </c>
      <c r="K23" s="16"/>
      <c r="L23" s="16"/>
      <c r="M23" s="24"/>
    </row>
    <row r="24" spans="1:13" s="2" customFormat="1" ht="14.1" customHeight="1" x14ac:dyDescent="0.3">
      <c r="A24" s="60"/>
      <c r="B24" s="25" t="s">
        <v>18</v>
      </c>
      <c r="C24" s="25"/>
      <c r="D24" s="26" t="s">
        <v>36</v>
      </c>
      <c r="E24" s="27"/>
      <c r="F24" s="27"/>
      <c r="G24" s="28"/>
      <c r="H24" s="16"/>
      <c r="I24" s="14"/>
      <c r="J24" s="16"/>
      <c r="K24" s="16"/>
      <c r="L24" s="16"/>
      <c r="M24" s="24"/>
    </row>
    <row r="25" spans="1:13" s="2" customFormat="1" ht="14.1" customHeight="1" x14ac:dyDescent="0.3">
      <c r="A25" s="79">
        <v>12</v>
      </c>
      <c r="B25" s="9" t="s">
        <v>59</v>
      </c>
      <c r="C25" s="10"/>
      <c r="D25" s="36" t="s">
        <v>37</v>
      </c>
      <c r="E25" s="36"/>
      <c r="F25" s="36"/>
      <c r="G25" s="36"/>
      <c r="H25" s="39">
        <f>SUM(I25)-0.8</f>
        <v>18.2</v>
      </c>
      <c r="I25" s="38">
        <v>19</v>
      </c>
      <c r="J25" s="39">
        <f>SUM(I25)+0.8</f>
        <v>19.8</v>
      </c>
      <c r="K25" s="16"/>
      <c r="L25" s="16"/>
      <c r="M25" s="24"/>
    </row>
    <row r="26" spans="1:13" s="2" customFormat="1" ht="14.1" customHeight="1" x14ac:dyDescent="0.3">
      <c r="A26" s="60"/>
      <c r="B26" s="25" t="s">
        <v>19</v>
      </c>
      <c r="C26" s="25"/>
      <c r="D26" s="26" t="s">
        <v>38</v>
      </c>
      <c r="E26" s="27"/>
      <c r="F26" s="27"/>
      <c r="G26" s="28"/>
      <c r="H26" s="16"/>
      <c r="I26" s="14"/>
      <c r="J26" s="16"/>
      <c r="K26" s="16"/>
      <c r="L26" s="16"/>
      <c r="M26" s="24"/>
    </row>
    <row r="27" spans="1:13" s="2" customFormat="1" ht="14.1" customHeight="1" x14ac:dyDescent="0.3">
      <c r="A27" s="79">
        <v>13</v>
      </c>
      <c r="B27" s="78" t="s">
        <v>221</v>
      </c>
      <c r="C27" s="78"/>
      <c r="D27" s="57"/>
      <c r="E27" s="58"/>
      <c r="F27" s="58"/>
      <c r="G27" s="59"/>
      <c r="H27" s="39">
        <f>SUM(I27)-0.5</f>
        <v>7.5</v>
      </c>
      <c r="I27" s="38">
        <v>8</v>
      </c>
      <c r="J27" s="39">
        <f>SUM(I27)+0.5</f>
        <v>8.5</v>
      </c>
      <c r="K27" s="39"/>
      <c r="L27" s="39"/>
      <c r="M27" s="47"/>
    </row>
    <row r="28" spans="1:13" s="2" customFormat="1" ht="14.1" customHeight="1" x14ac:dyDescent="0.3">
      <c r="A28" s="60"/>
      <c r="B28" s="25" t="s">
        <v>222</v>
      </c>
      <c r="C28" s="25"/>
      <c r="D28" s="26"/>
      <c r="E28" s="27"/>
      <c r="F28" s="27"/>
      <c r="G28" s="28"/>
      <c r="H28" s="16"/>
      <c r="I28" s="14"/>
      <c r="J28" s="16"/>
      <c r="K28" s="16"/>
      <c r="L28" s="16"/>
      <c r="M28" s="24"/>
    </row>
    <row r="29" spans="1:13" s="2" customFormat="1" ht="14.1" customHeight="1" x14ac:dyDescent="0.3">
      <c r="A29" s="79">
        <v>14</v>
      </c>
      <c r="B29" s="20" t="s">
        <v>223</v>
      </c>
      <c r="C29" s="20"/>
      <c r="D29" s="21"/>
      <c r="E29" s="22"/>
      <c r="F29" s="22"/>
      <c r="G29" s="23"/>
      <c r="H29" s="16"/>
      <c r="I29" s="14"/>
      <c r="J29" s="16"/>
      <c r="K29" s="17"/>
      <c r="L29" s="17"/>
      <c r="M29" s="29"/>
    </row>
    <row r="30" spans="1:13" s="2" customFormat="1" ht="14.1" customHeight="1" x14ac:dyDescent="0.3">
      <c r="A30" s="60"/>
      <c r="B30" s="25" t="s">
        <v>224</v>
      </c>
      <c r="C30" s="25"/>
      <c r="D30" s="26"/>
      <c r="E30" s="27"/>
      <c r="F30" s="27"/>
      <c r="G30" s="28"/>
      <c r="H30" s="16"/>
      <c r="I30" s="14"/>
      <c r="J30" s="16"/>
      <c r="K30" s="39"/>
      <c r="L30" s="39"/>
      <c r="M30" s="47"/>
    </row>
    <row r="31" spans="1:13" s="2" customFormat="1" ht="14.1" customHeight="1" x14ac:dyDescent="0.3">
      <c r="A31" s="79">
        <v>15</v>
      </c>
      <c r="B31" s="61"/>
      <c r="C31" s="62"/>
      <c r="D31" s="63"/>
      <c r="E31" s="64"/>
      <c r="F31" s="64"/>
      <c r="G31" s="65"/>
      <c r="H31" s="16"/>
      <c r="I31" s="14"/>
      <c r="J31" s="77"/>
      <c r="K31" s="16"/>
      <c r="L31" s="16"/>
      <c r="M31" s="24"/>
    </row>
    <row r="32" spans="1:13" s="2" customFormat="1" ht="14.1" customHeight="1" thickBot="1" x14ac:dyDescent="0.35">
      <c r="A32" s="93"/>
      <c r="B32" s="31"/>
      <c r="C32" s="32"/>
      <c r="D32" s="33"/>
      <c r="E32" s="34"/>
      <c r="F32" s="34"/>
      <c r="G32" s="35"/>
      <c r="H32" s="19"/>
      <c r="I32" s="15"/>
      <c r="J32" s="67"/>
      <c r="K32" s="19"/>
      <c r="L32" s="19"/>
      <c r="M32" s="123"/>
    </row>
    <row r="33" s="2" customFormat="1" ht="14.1" customHeight="1" x14ac:dyDescent="0.3"/>
    <row r="34" s="2" customFormat="1" ht="14.1" customHeight="1" x14ac:dyDescent="0.3"/>
    <row r="35" s="2" customFormat="1" ht="14.1" customHeight="1" x14ac:dyDescent="0.3"/>
    <row r="36" s="2" customFormat="1" ht="14.1" customHeight="1" x14ac:dyDescent="0.3"/>
    <row r="37" s="2" customFormat="1" ht="14.1" customHeight="1" x14ac:dyDescent="0.3"/>
    <row r="38" s="2" customFormat="1" ht="14.1" customHeight="1" x14ac:dyDescent="0.3"/>
    <row r="39" s="2" customFormat="1" ht="14.1" customHeight="1" x14ac:dyDescent="0.3"/>
    <row r="40" s="2" customFormat="1" ht="14.1" customHeight="1" x14ac:dyDescent="0.3"/>
    <row r="41" ht="14.1" customHeight="1" x14ac:dyDescent="0.3"/>
    <row r="42" ht="14.1" customHeight="1" x14ac:dyDescent="0.3"/>
    <row r="43" ht="14.1" customHeight="1" x14ac:dyDescent="0.3"/>
    <row r="44" ht="14.1" customHeight="1" x14ac:dyDescent="0.3"/>
    <row r="45" ht="14.1" customHeight="1" x14ac:dyDescent="0.3"/>
    <row r="46" ht="14.1" customHeight="1" x14ac:dyDescent="0.3"/>
    <row r="47" ht="14.1" customHeight="1" x14ac:dyDescent="0.3"/>
    <row r="48" ht="14.1" customHeight="1" x14ac:dyDescent="0.3"/>
    <row r="49" spans="2:7" ht="14.1" customHeight="1" x14ac:dyDescent="0.3">
      <c r="B49" s="1"/>
      <c r="C49" s="1"/>
      <c r="D49" s="1"/>
      <c r="E49" s="1"/>
      <c r="F49" s="1"/>
      <c r="G49" s="1"/>
    </row>
    <row r="50" spans="2:7" ht="14.1" customHeight="1" x14ac:dyDescent="0.3">
      <c r="B50" s="1"/>
      <c r="C50" s="1"/>
      <c r="D50" s="1"/>
      <c r="E50" s="1"/>
      <c r="F50" s="1"/>
      <c r="G50" s="1"/>
    </row>
    <row r="51" spans="2:7" ht="14.1" customHeight="1" x14ac:dyDescent="0.3">
      <c r="B51" s="1"/>
      <c r="C51" s="1"/>
      <c r="D51" s="1"/>
      <c r="E51" s="1"/>
      <c r="F51" s="1"/>
      <c r="G51" s="1"/>
    </row>
    <row r="52" spans="2:7" x14ac:dyDescent="0.3">
      <c r="B52" s="1"/>
      <c r="C52" s="1"/>
      <c r="D52" s="1"/>
      <c r="E52" s="1"/>
      <c r="F52" s="1"/>
      <c r="G52" s="1"/>
    </row>
  </sheetData>
  <mergeCells count="168">
    <mergeCell ref="A1:M1"/>
    <mergeCell ref="B2:C2"/>
    <mergeCell ref="D2:G2"/>
    <mergeCell ref="A3:A4"/>
    <mergeCell ref="B3:C3"/>
    <mergeCell ref="D3:G3"/>
    <mergeCell ref="H3:H4"/>
    <mergeCell ref="I3:I4"/>
    <mergeCell ref="J3:J4"/>
    <mergeCell ref="K3:K4"/>
    <mergeCell ref="L3:L4"/>
    <mergeCell ref="M3:M4"/>
    <mergeCell ref="B4:C4"/>
    <mergeCell ref="D4:G4"/>
    <mergeCell ref="J7:J8"/>
    <mergeCell ref="K7:K8"/>
    <mergeCell ref="L7:L8"/>
    <mergeCell ref="M7:M8"/>
    <mergeCell ref="B8:C8"/>
    <mergeCell ref="D8:G8"/>
    <mergeCell ref="K5:K6"/>
    <mergeCell ref="L5:L6"/>
    <mergeCell ref="M5:M6"/>
    <mergeCell ref="A5:A6"/>
    <mergeCell ref="B5:C5"/>
    <mergeCell ref="D5:G5"/>
    <mergeCell ref="H5:H6"/>
    <mergeCell ref="I5:I6"/>
    <mergeCell ref="J5:J6"/>
    <mergeCell ref="B6:C6"/>
    <mergeCell ref="D6:G6"/>
    <mergeCell ref="A11:A12"/>
    <mergeCell ref="B11:C11"/>
    <mergeCell ref="D11:G11"/>
    <mergeCell ref="H11:H12"/>
    <mergeCell ref="I11:I12"/>
    <mergeCell ref="A9:A10"/>
    <mergeCell ref="B9:C9"/>
    <mergeCell ref="D9:G9"/>
    <mergeCell ref="H9:H10"/>
    <mergeCell ref="I9:I10"/>
    <mergeCell ref="A7:A8"/>
    <mergeCell ref="B7:C7"/>
    <mergeCell ref="D7:G7"/>
    <mergeCell ref="H7:H8"/>
    <mergeCell ref="I7:I8"/>
    <mergeCell ref="J11:J12"/>
    <mergeCell ref="K11:K12"/>
    <mergeCell ref="L11:L12"/>
    <mergeCell ref="M11:M12"/>
    <mergeCell ref="B12:C12"/>
    <mergeCell ref="D12:G12"/>
    <mergeCell ref="K9:K10"/>
    <mergeCell ref="L9:L10"/>
    <mergeCell ref="M9:M10"/>
    <mergeCell ref="B10:C10"/>
    <mergeCell ref="D10:G10"/>
    <mergeCell ref="J9:J10"/>
    <mergeCell ref="A15:A16"/>
    <mergeCell ref="B15:C15"/>
    <mergeCell ref="D15:G15"/>
    <mergeCell ref="H15:H16"/>
    <mergeCell ref="I15:I16"/>
    <mergeCell ref="A13:A14"/>
    <mergeCell ref="B13:C13"/>
    <mergeCell ref="D13:G13"/>
    <mergeCell ref="H13:H14"/>
    <mergeCell ref="I13:I14"/>
    <mergeCell ref="J15:J16"/>
    <mergeCell ref="K15:K16"/>
    <mergeCell ref="L15:L16"/>
    <mergeCell ref="M15:M16"/>
    <mergeCell ref="B16:C16"/>
    <mergeCell ref="D16:G16"/>
    <mergeCell ref="K13:K14"/>
    <mergeCell ref="L13:L14"/>
    <mergeCell ref="M13:M14"/>
    <mergeCell ref="B14:C14"/>
    <mergeCell ref="D14:G14"/>
    <mergeCell ref="J13:J14"/>
    <mergeCell ref="A19:A20"/>
    <mergeCell ref="B19:C19"/>
    <mergeCell ref="D19:G19"/>
    <mergeCell ref="H19:H20"/>
    <mergeCell ref="I19:I20"/>
    <mergeCell ref="A17:A18"/>
    <mergeCell ref="B17:C17"/>
    <mergeCell ref="D17:G17"/>
    <mergeCell ref="H17:H18"/>
    <mergeCell ref="I17:I18"/>
    <mergeCell ref="J19:J20"/>
    <mergeCell ref="K19:K20"/>
    <mergeCell ref="L19:L20"/>
    <mergeCell ref="M19:M20"/>
    <mergeCell ref="B20:C20"/>
    <mergeCell ref="D20:G20"/>
    <mergeCell ref="K17:K18"/>
    <mergeCell ref="L17:L18"/>
    <mergeCell ref="M17:M18"/>
    <mergeCell ref="B18:C18"/>
    <mergeCell ref="D18:G18"/>
    <mergeCell ref="J17:J18"/>
    <mergeCell ref="A23:A24"/>
    <mergeCell ref="B23:C23"/>
    <mergeCell ref="D23:G23"/>
    <mergeCell ref="H23:H24"/>
    <mergeCell ref="I23:I24"/>
    <mergeCell ref="A21:A22"/>
    <mergeCell ref="B21:C21"/>
    <mergeCell ref="D21:G21"/>
    <mergeCell ref="H21:H22"/>
    <mergeCell ref="I21:I22"/>
    <mergeCell ref="J23:J24"/>
    <mergeCell ref="K23:K24"/>
    <mergeCell ref="L23:L24"/>
    <mergeCell ref="M23:M24"/>
    <mergeCell ref="B24:C24"/>
    <mergeCell ref="D24:G24"/>
    <mergeCell ref="K21:K22"/>
    <mergeCell ref="L21:L22"/>
    <mergeCell ref="M21:M22"/>
    <mergeCell ref="B22:C22"/>
    <mergeCell ref="D22:G22"/>
    <mergeCell ref="J21:J22"/>
    <mergeCell ref="A27:A28"/>
    <mergeCell ref="B27:C27"/>
    <mergeCell ref="D27:G27"/>
    <mergeCell ref="H27:H28"/>
    <mergeCell ref="I27:I28"/>
    <mergeCell ref="A25:A26"/>
    <mergeCell ref="B25:C25"/>
    <mergeCell ref="D25:G25"/>
    <mergeCell ref="H25:H26"/>
    <mergeCell ref="I25:I26"/>
    <mergeCell ref="J27:J28"/>
    <mergeCell ref="K27:K28"/>
    <mergeCell ref="L27:L28"/>
    <mergeCell ref="M27:M28"/>
    <mergeCell ref="B28:C28"/>
    <mergeCell ref="D28:G28"/>
    <mergeCell ref="K25:K26"/>
    <mergeCell ref="L25:L26"/>
    <mergeCell ref="M25:M26"/>
    <mergeCell ref="B26:C26"/>
    <mergeCell ref="D26:G26"/>
    <mergeCell ref="J25:J26"/>
    <mergeCell ref="A31:A32"/>
    <mergeCell ref="B31:C31"/>
    <mergeCell ref="D31:G31"/>
    <mergeCell ref="H31:H32"/>
    <mergeCell ref="I31:I32"/>
    <mergeCell ref="A29:A30"/>
    <mergeCell ref="B29:C29"/>
    <mergeCell ref="D29:G29"/>
    <mergeCell ref="H29:H30"/>
    <mergeCell ref="I29:I30"/>
    <mergeCell ref="J31:J32"/>
    <mergeCell ref="K31:K32"/>
    <mergeCell ref="L31:L32"/>
    <mergeCell ref="M31:M32"/>
    <mergeCell ref="B32:C32"/>
    <mergeCell ref="D32:G32"/>
    <mergeCell ref="K29:K30"/>
    <mergeCell ref="L29:L30"/>
    <mergeCell ref="M29:M30"/>
    <mergeCell ref="B30:C30"/>
    <mergeCell ref="D30:G30"/>
    <mergeCell ref="J29:J30"/>
  </mergeCells>
  <phoneticPr fontId="21" type="noConversion"/>
  <pageMargins left="0.46875" right="0.46875" top="0.75" bottom="0.75" header="0.3" footer="0.3"/>
  <pageSetup paperSize="9" scale="9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B50C9-E255-48B4-BE6F-5487B930A328}">
  <sheetPr>
    <tabColor theme="9"/>
  </sheetPr>
  <dimension ref="A1:M62"/>
  <sheetViews>
    <sheetView topLeftCell="A10" zoomScale="110" zoomScaleNormal="110" zoomScalePageLayoutView="110" workbookViewId="0">
      <selection activeCell="H23" sqref="H23:H24"/>
    </sheetView>
  </sheetViews>
  <sheetFormatPr defaultColWidth="8.75" defaultRowHeight="16.5" x14ac:dyDescent="0.3"/>
  <cols>
    <col min="1" max="1" width="3.25" bestFit="1" customWidth="1"/>
    <col min="2" max="3" width="8.75" customWidth="1"/>
    <col min="4" max="7" width="8.125" customWidth="1"/>
    <col min="8" max="13" width="5.5" customWidth="1"/>
  </cols>
  <sheetData>
    <row r="1" spans="1:13" ht="16.5" customHeight="1" thickBot="1" x14ac:dyDescent="0.35">
      <c r="A1" s="40" t="s">
        <v>234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2"/>
    </row>
    <row r="2" spans="1:13" ht="16.5" customHeight="1" thickBot="1" x14ac:dyDescent="0.35">
      <c r="A2" s="3" t="s">
        <v>30</v>
      </c>
      <c r="B2" s="43" t="s">
        <v>31</v>
      </c>
      <c r="C2" s="43"/>
      <c r="D2" s="43" t="s">
        <v>32</v>
      </c>
      <c r="E2" s="43"/>
      <c r="F2" s="43"/>
      <c r="G2" s="43"/>
      <c r="H2" s="4" t="s">
        <v>33</v>
      </c>
      <c r="I2" s="6" t="s">
        <v>34</v>
      </c>
      <c r="J2" s="5" t="s">
        <v>35</v>
      </c>
      <c r="K2" s="5"/>
      <c r="L2" s="5"/>
      <c r="M2" s="5"/>
    </row>
    <row r="3" spans="1:13" s="2" customFormat="1" ht="14.1" customHeight="1" x14ac:dyDescent="0.3">
      <c r="A3" s="44">
        <v>1</v>
      </c>
      <c r="B3" s="45" t="s">
        <v>64</v>
      </c>
      <c r="C3" s="45"/>
      <c r="D3" s="48" t="s">
        <v>63</v>
      </c>
      <c r="E3" s="48"/>
      <c r="F3" s="48"/>
      <c r="G3" s="49"/>
      <c r="H3" s="50">
        <v>50</v>
      </c>
      <c r="I3" s="51">
        <f>SUM(H3)+3</f>
        <v>53</v>
      </c>
      <c r="J3" s="51">
        <f>SUM(I3)+3</f>
        <v>56</v>
      </c>
      <c r="K3" s="51"/>
      <c r="L3" s="52"/>
      <c r="M3" s="46"/>
    </row>
    <row r="4" spans="1:13" s="2" customFormat="1" ht="14.1" customHeight="1" x14ac:dyDescent="0.3">
      <c r="A4" s="7"/>
      <c r="B4" s="25" t="s">
        <v>62</v>
      </c>
      <c r="C4" s="25"/>
      <c r="D4" s="26" t="s">
        <v>61</v>
      </c>
      <c r="E4" s="27"/>
      <c r="F4" s="27"/>
      <c r="G4" s="27"/>
      <c r="H4" s="14"/>
      <c r="I4" s="16"/>
      <c r="J4" s="16"/>
      <c r="K4" s="17"/>
      <c r="L4" s="39"/>
      <c r="M4" s="47"/>
    </row>
    <row r="5" spans="1:13" s="2" customFormat="1" ht="14.1" customHeight="1" x14ac:dyDescent="0.3">
      <c r="A5" s="7">
        <v>2</v>
      </c>
      <c r="B5" s="55" t="s">
        <v>207</v>
      </c>
      <c r="C5" s="56"/>
      <c r="D5" s="57" t="s">
        <v>208</v>
      </c>
      <c r="E5" s="58"/>
      <c r="F5" s="58"/>
      <c r="G5" s="59"/>
      <c r="H5" s="37">
        <v>72</v>
      </c>
      <c r="I5" s="17">
        <f>SUM(H5)+4</f>
        <v>76</v>
      </c>
      <c r="J5" s="17">
        <f>SUM(I5)+4</f>
        <v>80</v>
      </c>
      <c r="K5" s="16"/>
      <c r="L5" s="16"/>
      <c r="M5" s="24"/>
    </row>
    <row r="6" spans="1:13" s="2" customFormat="1" ht="14.1" customHeight="1" x14ac:dyDescent="0.3">
      <c r="A6" s="7"/>
      <c r="B6" s="53" t="s">
        <v>209</v>
      </c>
      <c r="C6" s="54"/>
      <c r="D6" s="26" t="s">
        <v>210</v>
      </c>
      <c r="E6" s="27"/>
      <c r="F6" s="27"/>
      <c r="G6" s="28"/>
      <c r="H6" s="38"/>
      <c r="I6" s="39"/>
      <c r="J6" s="39"/>
      <c r="K6" s="16"/>
      <c r="L6" s="16"/>
      <c r="M6" s="24"/>
    </row>
    <row r="7" spans="1:13" s="2" customFormat="1" ht="14.1" customHeight="1" x14ac:dyDescent="0.3">
      <c r="A7" s="7">
        <v>3</v>
      </c>
      <c r="B7" s="20" t="s">
        <v>20</v>
      </c>
      <c r="C7" s="20"/>
      <c r="D7" s="36" t="s">
        <v>11</v>
      </c>
      <c r="E7" s="36"/>
      <c r="F7" s="36"/>
      <c r="G7" s="36"/>
      <c r="H7" s="37">
        <v>50</v>
      </c>
      <c r="I7" s="17">
        <f>SUM(H7)+4</f>
        <v>54</v>
      </c>
      <c r="J7" s="17">
        <f>SUM(I7)+4</f>
        <v>58</v>
      </c>
      <c r="K7" s="16"/>
      <c r="L7" s="16"/>
      <c r="M7" s="24"/>
    </row>
    <row r="8" spans="1:13" s="2" customFormat="1" ht="14.1" customHeight="1" x14ac:dyDescent="0.3">
      <c r="A8" s="7"/>
      <c r="B8" s="25" t="s">
        <v>23</v>
      </c>
      <c r="C8" s="25"/>
      <c r="D8" s="26" t="s">
        <v>26</v>
      </c>
      <c r="E8" s="27"/>
      <c r="F8" s="27"/>
      <c r="G8" s="28"/>
      <c r="H8" s="38"/>
      <c r="I8" s="39"/>
      <c r="J8" s="39"/>
      <c r="K8" s="16"/>
      <c r="L8" s="16"/>
      <c r="M8" s="24"/>
    </row>
    <row r="9" spans="1:13" s="2" customFormat="1" ht="14.1" customHeight="1" x14ac:dyDescent="0.3">
      <c r="A9" s="7">
        <v>4</v>
      </c>
      <c r="B9" s="20" t="s">
        <v>24</v>
      </c>
      <c r="C9" s="20"/>
      <c r="D9" s="36" t="s">
        <v>9</v>
      </c>
      <c r="E9" s="36"/>
      <c r="F9" s="36"/>
      <c r="G9" s="36"/>
      <c r="H9" s="37">
        <v>39</v>
      </c>
      <c r="I9" s="17">
        <f>SUM(H9)+3.2</f>
        <v>42.2</v>
      </c>
      <c r="J9" s="17">
        <f>SUM(I9)+3.2</f>
        <v>45.400000000000006</v>
      </c>
      <c r="K9" s="16"/>
      <c r="L9" s="16"/>
      <c r="M9" s="24"/>
    </row>
    <row r="10" spans="1:13" s="2" customFormat="1" ht="14.1" customHeight="1" x14ac:dyDescent="0.3">
      <c r="A10" s="7"/>
      <c r="B10" s="25" t="s">
        <v>13</v>
      </c>
      <c r="C10" s="25"/>
      <c r="D10" s="26" t="s">
        <v>27</v>
      </c>
      <c r="E10" s="27"/>
      <c r="F10" s="27"/>
      <c r="G10" s="28"/>
      <c r="H10" s="38"/>
      <c r="I10" s="39"/>
      <c r="J10" s="39"/>
      <c r="K10" s="16"/>
      <c r="L10" s="16"/>
      <c r="M10" s="24"/>
    </row>
    <row r="11" spans="1:13" s="2" customFormat="1" ht="14.1" customHeight="1" x14ac:dyDescent="0.3">
      <c r="A11" s="7">
        <v>5</v>
      </c>
      <c r="B11" s="20" t="s">
        <v>10</v>
      </c>
      <c r="C11" s="20"/>
      <c r="D11" s="36" t="s">
        <v>0</v>
      </c>
      <c r="E11" s="36"/>
      <c r="F11" s="36"/>
      <c r="G11" s="36"/>
      <c r="H11" s="14"/>
      <c r="I11" s="16"/>
      <c r="J11" s="16"/>
      <c r="K11" s="16"/>
      <c r="L11" s="16"/>
      <c r="M11" s="24"/>
    </row>
    <row r="12" spans="1:13" s="2" customFormat="1" ht="14.1" customHeight="1" x14ac:dyDescent="0.3">
      <c r="A12" s="7"/>
      <c r="B12" s="25" t="s">
        <v>14</v>
      </c>
      <c r="C12" s="25"/>
      <c r="D12" s="26" t="s">
        <v>28</v>
      </c>
      <c r="E12" s="27"/>
      <c r="F12" s="27"/>
      <c r="G12" s="28"/>
      <c r="H12" s="14"/>
      <c r="I12" s="16"/>
      <c r="J12" s="16"/>
      <c r="K12" s="16"/>
      <c r="L12" s="16"/>
      <c r="M12" s="24"/>
    </row>
    <row r="13" spans="1:13" s="2" customFormat="1" ht="14.1" customHeight="1" x14ac:dyDescent="0.3">
      <c r="A13" s="7">
        <v>6</v>
      </c>
      <c r="B13" s="20" t="s">
        <v>1</v>
      </c>
      <c r="C13" s="20"/>
      <c r="D13" s="36" t="s">
        <v>149</v>
      </c>
      <c r="E13" s="36"/>
      <c r="F13" s="36"/>
      <c r="G13" s="36"/>
      <c r="H13" s="14">
        <v>21</v>
      </c>
      <c r="I13" s="16">
        <f>SUM(H13)+0.6</f>
        <v>21.6</v>
      </c>
      <c r="J13" s="16">
        <f>SUM(I13)+0.6</f>
        <v>22.200000000000003</v>
      </c>
      <c r="K13" s="16"/>
      <c r="L13" s="16"/>
      <c r="M13" s="24"/>
    </row>
    <row r="14" spans="1:13" s="2" customFormat="1" ht="14.1" customHeight="1" x14ac:dyDescent="0.3">
      <c r="A14" s="7"/>
      <c r="B14" s="25" t="s">
        <v>15</v>
      </c>
      <c r="C14" s="25"/>
      <c r="D14" s="26" t="s">
        <v>95</v>
      </c>
      <c r="E14" s="27"/>
      <c r="F14" s="27"/>
      <c r="G14" s="28"/>
      <c r="H14" s="14"/>
      <c r="I14" s="16"/>
      <c r="J14" s="16"/>
      <c r="K14" s="16"/>
      <c r="L14" s="16"/>
      <c r="M14" s="24"/>
    </row>
    <row r="15" spans="1:13" s="2" customFormat="1" ht="14.1" customHeight="1" x14ac:dyDescent="0.3">
      <c r="A15" s="7">
        <v>7</v>
      </c>
      <c r="B15" s="20" t="s">
        <v>3</v>
      </c>
      <c r="C15" s="20"/>
      <c r="D15" s="36" t="s">
        <v>4</v>
      </c>
      <c r="E15" s="36"/>
      <c r="F15" s="36"/>
      <c r="G15" s="36"/>
      <c r="H15" s="14">
        <v>8.8000000000000007</v>
      </c>
      <c r="I15" s="16">
        <f>SUM(H15)+0.3</f>
        <v>9.1000000000000014</v>
      </c>
      <c r="J15" s="16">
        <f>SUM(I15)+0.3</f>
        <v>9.4000000000000021</v>
      </c>
      <c r="K15" s="16"/>
      <c r="L15" s="16"/>
      <c r="M15" s="24"/>
    </row>
    <row r="16" spans="1:13" s="2" customFormat="1" ht="14.1" customHeight="1" x14ac:dyDescent="0.3">
      <c r="A16" s="7"/>
      <c r="B16" s="25" t="s">
        <v>16</v>
      </c>
      <c r="C16" s="25"/>
      <c r="D16" s="26" t="s">
        <v>94</v>
      </c>
      <c r="E16" s="27"/>
      <c r="F16" s="27"/>
      <c r="G16" s="28"/>
      <c r="H16" s="14"/>
      <c r="I16" s="16"/>
      <c r="J16" s="16"/>
      <c r="K16" s="16"/>
      <c r="L16" s="16"/>
      <c r="M16" s="24"/>
    </row>
    <row r="17" spans="1:13" s="2" customFormat="1" ht="14.1" customHeight="1" x14ac:dyDescent="0.3">
      <c r="A17" s="7">
        <v>8</v>
      </c>
      <c r="B17" s="9" t="s">
        <v>56</v>
      </c>
      <c r="C17" s="10"/>
      <c r="D17" s="21" t="s">
        <v>58</v>
      </c>
      <c r="E17" s="22"/>
      <c r="F17" s="22"/>
      <c r="G17" s="23"/>
      <c r="H17" s="14">
        <v>53.2</v>
      </c>
      <c r="I17" s="16">
        <f>SUM(H17)+1.6</f>
        <v>54.800000000000004</v>
      </c>
      <c r="J17" s="16">
        <f>SUM(I17)+1.6</f>
        <v>56.400000000000006</v>
      </c>
      <c r="K17" s="16"/>
      <c r="L17" s="16"/>
      <c r="M17" s="24"/>
    </row>
    <row r="18" spans="1:13" s="2" customFormat="1" ht="14.1" customHeight="1" x14ac:dyDescent="0.3">
      <c r="A18" s="7"/>
      <c r="B18" s="25" t="s">
        <v>57</v>
      </c>
      <c r="C18" s="25"/>
      <c r="D18" s="26" t="s">
        <v>150</v>
      </c>
      <c r="E18" s="27"/>
      <c r="F18" s="27"/>
      <c r="G18" s="28"/>
      <c r="H18" s="14"/>
      <c r="I18" s="16"/>
      <c r="J18" s="16"/>
      <c r="K18" s="16"/>
      <c r="L18" s="16"/>
      <c r="M18" s="24"/>
    </row>
    <row r="19" spans="1:13" s="2" customFormat="1" ht="14.1" customHeight="1" x14ac:dyDescent="0.3">
      <c r="A19" s="7">
        <v>9</v>
      </c>
      <c r="B19" s="20" t="s">
        <v>5</v>
      </c>
      <c r="C19" s="20"/>
      <c r="D19" s="36" t="s">
        <v>6</v>
      </c>
      <c r="E19" s="36"/>
      <c r="F19" s="36"/>
      <c r="G19" s="36"/>
      <c r="H19" s="14"/>
      <c r="I19" s="16"/>
      <c r="J19" s="16"/>
      <c r="K19" s="16"/>
      <c r="L19" s="16"/>
      <c r="M19" s="24"/>
    </row>
    <row r="20" spans="1:13" s="2" customFormat="1" ht="14.1" customHeight="1" x14ac:dyDescent="0.3">
      <c r="A20" s="7"/>
      <c r="B20" s="25" t="s">
        <v>17</v>
      </c>
      <c r="C20" s="25"/>
      <c r="D20" s="26" t="s">
        <v>29</v>
      </c>
      <c r="E20" s="27"/>
      <c r="F20" s="27"/>
      <c r="G20" s="28"/>
      <c r="H20" s="14"/>
      <c r="I20" s="16"/>
      <c r="J20" s="16"/>
      <c r="K20" s="16"/>
      <c r="L20" s="16"/>
      <c r="M20" s="24"/>
    </row>
    <row r="21" spans="1:13" s="2" customFormat="1" ht="14.1" customHeight="1" x14ac:dyDescent="0.3">
      <c r="A21" s="7">
        <v>10</v>
      </c>
      <c r="B21" s="20" t="s">
        <v>7</v>
      </c>
      <c r="C21" s="20"/>
      <c r="D21" s="21" t="s">
        <v>8</v>
      </c>
      <c r="E21" s="22"/>
      <c r="F21" s="22"/>
      <c r="G21" s="23"/>
      <c r="H21" s="14">
        <v>40</v>
      </c>
      <c r="I21" s="16">
        <f>SUM(H21)+2</f>
        <v>42</v>
      </c>
      <c r="J21" s="16">
        <f>SUM(I21)+2</f>
        <v>44</v>
      </c>
      <c r="K21" s="16"/>
      <c r="L21" s="16"/>
      <c r="M21" s="24"/>
    </row>
    <row r="22" spans="1:13" s="2" customFormat="1" ht="14.1" customHeight="1" x14ac:dyDescent="0.3">
      <c r="A22" s="7"/>
      <c r="B22" s="25" t="s">
        <v>18</v>
      </c>
      <c r="C22" s="25"/>
      <c r="D22" s="26" t="s">
        <v>36</v>
      </c>
      <c r="E22" s="27"/>
      <c r="F22" s="27"/>
      <c r="G22" s="28"/>
      <c r="H22" s="14"/>
      <c r="I22" s="16"/>
      <c r="J22" s="16"/>
      <c r="K22" s="16"/>
      <c r="L22" s="16"/>
      <c r="M22" s="24"/>
    </row>
    <row r="23" spans="1:13" s="2" customFormat="1" ht="14.1" customHeight="1" x14ac:dyDescent="0.3">
      <c r="A23" s="7">
        <v>11</v>
      </c>
      <c r="B23" s="9" t="s">
        <v>59</v>
      </c>
      <c r="C23" s="10"/>
      <c r="D23" s="36" t="s">
        <v>37</v>
      </c>
      <c r="E23" s="36"/>
      <c r="F23" s="36"/>
      <c r="G23" s="36"/>
      <c r="H23" s="14">
        <v>19</v>
      </c>
      <c r="I23" s="16">
        <f>SUM(H23)+0.8</f>
        <v>19.8</v>
      </c>
      <c r="J23" s="16">
        <f>SUM(I23)+0.8</f>
        <v>20.6</v>
      </c>
      <c r="K23" s="16"/>
      <c r="L23" s="16"/>
      <c r="M23" s="24"/>
    </row>
    <row r="24" spans="1:13" s="2" customFormat="1" ht="14.1" customHeight="1" x14ac:dyDescent="0.3">
      <c r="A24" s="7"/>
      <c r="B24" s="25" t="s">
        <v>19</v>
      </c>
      <c r="C24" s="25"/>
      <c r="D24" s="26" t="s">
        <v>38</v>
      </c>
      <c r="E24" s="27"/>
      <c r="F24" s="27"/>
      <c r="G24" s="28"/>
      <c r="H24" s="14"/>
      <c r="I24" s="16"/>
      <c r="J24" s="16"/>
      <c r="K24" s="16"/>
      <c r="L24" s="16"/>
      <c r="M24" s="24"/>
    </row>
    <row r="25" spans="1:13" s="2" customFormat="1" ht="14.1" customHeight="1" x14ac:dyDescent="0.3">
      <c r="A25" s="7">
        <v>12</v>
      </c>
      <c r="B25" s="20" t="s">
        <v>164</v>
      </c>
      <c r="C25" s="20"/>
      <c r="D25" s="21" t="s">
        <v>163</v>
      </c>
      <c r="E25" s="22"/>
      <c r="F25" s="22"/>
      <c r="G25" s="23"/>
      <c r="H25" s="14">
        <v>38.5</v>
      </c>
      <c r="I25" s="16">
        <f>SUM(H25)+1</f>
        <v>39.5</v>
      </c>
      <c r="J25" s="16">
        <f>SUM(I25)+1</f>
        <v>40.5</v>
      </c>
      <c r="K25" s="16"/>
      <c r="L25" s="16"/>
      <c r="M25" s="24"/>
    </row>
    <row r="26" spans="1:13" s="2" customFormat="1" ht="14.1" customHeight="1" x14ac:dyDescent="0.3">
      <c r="A26" s="7"/>
      <c r="B26" s="25" t="s">
        <v>162</v>
      </c>
      <c r="C26" s="25"/>
      <c r="D26" s="26" t="s">
        <v>161</v>
      </c>
      <c r="E26" s="27"/>
      <c r="F26" s="27"/>
      <c r="G26" s="28"/>
      <c r="H26" s="14"/>
      <c r="I26" s="16"/>
      <c r="J26" s="16"/>
      <c r="K26" s="16"/>
      <c r="L26" s="16"/>
      <c r="M26" s="24"/>
    </row>
    <row r="27" spans="1:13" s="2" customFormat="1" ht="14.1" customHeight="1" x14ac:dyDescent="0.3">
      <c r="A27" s="7">
        <v>13</v>
      </c>
      <c r="B27" s="20" t="s">
        <v>160</v>
      </c>
      <c r="C27" s="20"/>
      <c r="D27" s="21" t="s">
        <v>159</v>
      </c>
      <c r="E27" s="22"/>
      <c r="F27" s="22"/>
      <c r="G27" s="23"/>
      <c r="H27" s="14">
        <v>27.5</v>
      </c>
      <c r="I27" s="16">
        <f>SUM(H27)+0.8</f>
        <v>28.3</v>
      </c>
      <c r="J27" s="16">
        <f>SUM(I27)+0.8</f>
        <v>29.1</v>
      </c>
      <c r="K27" s="17"/>
      <c r="L27" s="17"/>
      <c r="M27" s="29"/>
    </row>
    <row r="28" spans="1:13" s="2" customFormat="1" ht="14.1" customHeight="1" x14ac:dyDescent="0.3">
      <c r="A28" s="7"/>
      <c r="B28" s="25" t="s">
        <v>158</v>
      </c>
      <c r="C28" s="25"/>
      <c r="D28" s="26" t="s">
        <v>157</v>
      </c>
      <c r="E28" s="27"/>
      <c r="F28" s="27"/>
      <c r="G28" s="28"/>
      <c r="H28" s="14"/>
      <c r="I28" s="16"/>
      <c r="J28" s="16"/>
      <c r="K28" s="39"/>
      <c r="L28" s="39"/>
      <c r="M28" s="47"/>
    </row>
    <row r="29" spans="1:13" s="2" customFormat="1" ht="14.1" customHeight="1" x14ac:dyDescent="0.3">
      <c r="A29" s="7">
        <v>14</v>
      </c>
      <c r="B29" s="9" t="s">
        <v>142</v>
      </c>
      <c r="C29" s="10"/>
      <c r="D29" s="11"/>
      <c r="E29" s="12"/>
      <c r="F29" s="12"/>
      <c r="G29" s="13"/>
      <c r="H29" s="14">
        <v>102</v>
      </c>
      <c r="I29" s="16">
        <f>SUM(H29)+2</f>
        <v>104</v>
      </c>
      <c r="J29" s="16">
        <f>SUM(I29)+2</f>
        <v>106</v>
      </c>
      <c r="K29" s="17"/>
      <c r="L29" s="17"/>
      <c r="M29" s="29"/>
    </row>
    <row r="30" spans="1:13" s="2" customFormat="1" ht="14.1" customHeight="1" x14ac:dyDescent="0.3">
      <c r="A30" s="7"/>
      <c r="B30" s="53" t="s">
        <v>143</v>
      </c>
      <c r="C30" s="54"/>
      <c r="D30" s="26" t="s">
        <v>233</v>
      </c>
      <c r="E30" s="27"/>
      <c r="F30" s="27"/>
      <c r="G30" s="28"/>
      <c r="H30" s="14"/>
      <c r="I30" s="16"/>
      <c r="J30" s="16"/>
      <c r="K30" s="39"/>
      <c r="L30" s="39"/>
      <c r="M30" s="47"/>
    </row>
    <row r="31" spans="1:13" ht="14.1" customHeight="1" x14ac:dyDescent="0.3">
      <c r="A31" s="7">
        <v>15</v>
      </c>
      <c r="B31" s="61" t="s">
        <v>156</v>
      </c>
      <c r="C31" s="62"/>
      <c r="D31" s="70"/>
      <c r="E31" s="70"/>
      <c r="F31" s="70"/>
      <c r="G31" s="70"/>
      <c r="H31" s="14">
        <v>32</v>
      </c>
      <c r="I31" s="16">
        <f>SUM(H31)+1.8</f>
        <v>33.799999999999997</v>
      </c>
      <c r="J31" s="16">
        <f>SUM(I31)+1.8</f>
        <v>35.599999999999994</v>
      </c>
      <c r="K31" s="68"/>
      <c r="L31" s="68"/>
      <c r="M31" s="69"/>
    </row>
    <row r="32" spans="1:13" ht="14.1" customHeight="1" x14ac:dyDescent="0.3">
      <c r="A32" s="7"/>
      <c r="B32" s="53" t="s">
        <v>155</v>
      </c>
      <c r="C32" s="54"/>
      <c r="D32" s="26" t="s">
        <v>154</v>
      </c>
      <c r="E32" s="27"/>
      <c r="F32" s="27"/>
      <c r="G32" s="28"/>
      <c r="H32" s="14"/>
      <c r="I32" s="16"/>
      <c r="J32" s="16"/>
      <c r="K32" s="39"/>
      <c r="L32" s="39"/>
      <c r="M32" s="47"/>
    </row>
    <row r="33" spans="1:13" ht="14.1" customHeight="1" x14ac:dyDescent="0.3">
      <c r="A33" s="7">
        <v>16</v>
      </c>
      <c r="B33" s="9" t="s">
        <v>153</v>
      </c>
      <c r="C33" s="10"/>
      <c r="D33" s="36"/>
      <c r="E33" s="36"/>
      <c r="F33" s="36"/>
      <c r="G33" s="36"/>
      <c r="H33" s="14">
        <v>18</v>
      </c>
      <c r="I33" s="16">
        <f>SUM(H33)+1</f>
        <v>19</v>
      </c>
      <c r="J33" s="16">
        <f>SUM(I33)+1</f>
        <v>20</v>
      </c>
      <c r="K33" s="17"/>
      <c r="L33" s="17"/>
      <c r="M33" s="29"/>
    </row>
    <row r="34" spans="1:13" ht="14.1" customHeight="1" x14ac:dyDescent="0.3">
      <c r="A34" s="7"/>
      <c r="B34" s="25" t="s">
        <v>152</v>
      </c>
      <c r="C34" s="25"/>
      <c r="D34" s="26"/>
      <c r="E34" s="27"/>
      <c r="F34" s="27"/>
      <c r="G34" s="28"/>
      <c r="H34" s="14"/>
      <c r="I34" s="16"/>
      <c r="J34" s="16"/>
      <c r="K34" s="39"/>
      <c r="L34" s="39"/>
      <c r="M34" s="47"/>
    </row>
    <row r="35" spans="1:13" s="2" customFormat="1" ht="14.1" customHeight="1" x14ac:dyDescent="0.3">
      <c r="A35" s="7">
        <v>17</v>
      </c>
      <c r="B35" s="9" t="s">
        <v>39</v>
      </c>
      <c r="C35" s="10"/>
      <c r="D35" s="11"/>
      <c r="E35" s="12"/>
      <c r="F35" s="12"/>
      <c r="G35" s="13"/>
      <c r="H35" s="14">
        <v>6</v>
      </c>
      <c r="I35" s="16">
        <f>SUM(H35)+0.8</f>
        <v>6.8</v>
      </c>
      <c r="J35" s="16">
        <f>SUM(I35)+0.8</f>
        <v>7.6</v>
      </c>
      <c r="K35" s="17"/>
      <c r="L35" s="17"/>
      <c r="M35" s="29"/>
    </row>
    <row r="36" spans="1:13" s="2" customFormat="1" ht="14.1" customHeight="1" x14ac:dyDescent="0.3">
      <c r="A36" s="7"/>
      <c r="B36" s="53" t="s">
        <v>40</v>
      </c>
      <c r="C36" s="54"/>
      <c r="D36" s="26" t="s">
        <v>213</v>
      </c>
      <c r="E36" s="27"/>
      <c r="F36" s="27"/>
      <c r="G36" s="28"/>
      <c r="H36" s="14"/>
      <c r="I36" s="16"/>
      <c r="J36" s="16"/>
      <c r="K36" s="39"/>
      <c r="L36" s="39"/>
      <c r="M36" s="47"/>
    </row>
    <row r="37" spans="1:13" s="2" customFormat="1" ht="14.1" customHeight="1" x14ac:dyDescent="0.3">
      <c r="A37" s="7">
        <v>18</v>
      </c>
      <c r="B37" s="9" t="s">
        <v>86</v>
      </c>
      <c r="C37" s="10"/>
      <c r="D37" s="11"/>
      <c r="E37" s="12"/>
      <c r="F37" s="12"/>
      <c r="G37" s="13"/>
      <c r="H37" s="14">
        <v>1.5</v>
      </c>
      <c r="I37" s="16">
        <f>SUM(H37)+0.6</f>
        <v>2.1</v>
      </c>
      <c r="J37" s="16">
        <f>SUM(I37)+0.6</f>
        <v>2.7</v>
      </c>
      <c r="K37" s="17"/>
      <c r="L37" s="17"/>
      <c r="M37" s="29"/>
    </row>
    <row r="38" spans="1:13" s="2" customFormat="1" ht="14.1" customHeight="1" x14ac:dyDescent="0.3">
      <c r="A38" s="7"/>
      <c r="B38" s="53" t="s">
        <v>87</v>
      </c>
      <c r="C38" s="54"/>
      <c r="D38" s="26" t="s">
        <v>235</v>
      </c>
      <c r="E38" s="27"/>
      <c r="F38" s="27"/>
      <c r="G38" s="28"/>
      <c r="H38" s="14"/>
      <c r="I38" s="16"/>
      <c r="J38" s="16"/>
      <c r="K38" s="39"/>
      <c r="L38" s="39"/>
      <c r="M38" s="47"/>
    </row>
    <row r="39" spans="1:13" s="2" customFormat="1" ht="14.1" customHeight="1" x14ac:dyDescent="0.3">
      <c r="A39" s="60">
        <v>19</v>
      </c>
      <c r="B39" s="61"/>
      <c r="C39" s="62"/>
      <c r="D39" s="63"/>
      <c r="E39" s="64"/>
      <c r="F39" s="64"/>
      <c r="G39" s="65"/>
      <c r="H39" s="38"/>
      <c r="I39" s="66"/>
      <c r="J39" s="39"/>
      <c r="K39" s="68"/>
      <c r="L39" s="68"/>
      <c r="M39" s="69"/>
    </row>
    <row r="40" spans="1:13" s="2" customFormat="1" ht="14.1" customHeight="1" thickBot="1" x14ac:dyDescent="0.35">
      <c r="A40" s="8"/>
      <c r="B40" s="31"/>
      <c r="C40" s="32"/>
      <c r="D40" s="33"/>
      <c r="E40" s="34"/>
      <c r="F40" s="34"/>
      <c r="G40" s="35"/>
      <c r="H40" s="15"/>
      <c r="I40" s="67"/>
      <c r="J40" s="19"/>
      <c r="K40" s="18"/>
      <c r="L40" s="18"/>
      <c r="M40" s="30"/>
    </row>
    <row r="41" spans="1:13" s="2" customFormat="1" ht="14.1" customHeight="1" x14ac:dyDescent="0.3"/>
    <row r="42" spans="1:13" s="2" customFormat="1" ht="14.1" customHeight="1" x14ac:dyDescent="0.3"/>
    <row r="43" spans="1:13" s="2" customFormat="1" ht="14.1" customHeight="1" x14ac:dyDescent="0.3"/>
    <row r="44" spans="1:13" s="2" customFormat="1" ht="14.1" customHeight="1" x14ac:dyDescent="0.3"/>
    <row r="45" spans="1:13" s="2" customFormat="1" ht="14.1" customHeight="1" x14ac:dyDescent="0.3"/>
    <row r="46" spans="1:13" s="2" customFormat="1" ht="14.1" customHeight="1" x14ac:dyDescent="0.3"/>
    <row r="47" spans="1:13" s="2" customFormat="1" ht="14.1" customHeight="1" x14ac:dyDescent="0.3"/>
    <row r="48" spans="1:13" s="2" customFormat="1" ht="14.1" customHeight="1" x14ac:dyDescent="0.3"/>
    <row r="49" spans="1:13" ht="14.1" customHeight="1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</row>
    <row r="50" spans="1:13" ht="14.1" customHeight="1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</row>
    <row r="51" spans="1:13" ht="14.1" customHeight="1" x14ac:dyDescent="0.3"/>
    <row r="52" spans="1:13" ht="14.1" customHeight="1" x14ac:dyDescent="0.3"/>
    <row r="53" spans="1:13" ht="14.1" customHeight="1" x14ac:dyDescent="0.3"/>
    <row r="54" spans="1:13" ht="14.1" customHeight="1" x14ac:dyDescent="0.3"/>
    <row r="55" spans="1:13" ht="14.1" customHeight="1" x14ac:dyDescent="0.3"/>
    <row r="56" spans="1:13" ht="14.1" customHeight="1" x14ac:dyDescent="0.3"/>
    <row r="57" spans="1:13" ht="14.1" customHeight="1" x14ac:dyDescent="0.3"/>
    <row r="58" spans="1:13" ht="14.1" customHeight="1" x14ac:dyDescent="0.3"/>
    <row r="59" spans="1:13" ht="14.1" customHeight="1" x14ac:dyDescent="0.3">
      <c r="B59" s="1"/>
      <c r="C59" s="1"/>
      <c r="D59" s="1"/>
      <c r="E59" s="1"/>
      <c r="F59" s="1"/>
      <c r="G59" s="1"/>
    </row>
    <row r="60" spans="1:13" x14ac:dyDescent="0.3">
      <c r="B60" s="1"/>
      <c r="C60" s="1"/>
      <c r="D60" s="1"/>
      <c r="E60" s="1"/>
      <c r="F60" s="1"/>
      <c r="G60" s="1"/>
    </row>
    <row r="61" spans="1:13" x14ac:dyDescent="0.3">
      <c r="B61" s="1"/>
      <c r="C61" s="1"/>
      <c r="D61" s="1"/>
      <c r="E61" s="1"/>
      <c r="F61" s="1"/>
      <c r="G61" s="1"/>
    </row>
    <row r="62" spans="1:13" x14ac:dyDescent="0.3">
      <c r="B62" s="1"/>
      <c r="C62" s="1"/>
      <c r="D62" s="1"/>
      <c r="E62" s="1"/>
      <c r="F62" s="1"/>
      <c r="G62" s="1"/>
    </row>
  </sheetData>
  <mergeCells count="212">
    <mergeCell ref="J37:J38"/>
    <mergeCell ref="K37:K38"/>
    <mergeCell ref="L37:L38"/>
    <mergeCell ref="M37:M38"/>
    <mergeCell ref="B38:C38"/>
    <mergeCell ref="D38:G38"/>
    <mergeCell ref="K39:K40"/>
    <mergeCell ref="L39:L40"/>
    <mergeCell ref="M39:M40"/>
    <mergeCell ref="B40:C40"/>
    <mergeCell ref="D40:G40"/>
    <mergeCell ref="J39:J40"/>
    <mergeCell ref="A37:A38"/>
    <mergeCell ref="B37:C37"/>
    <mergeCell ref="D37:G37"/>
    <mergeCell ref="H37:H38"/>
    <mergeCell ref="I37:I38"/>
    <mergeCell ref="A39:A40"/>
    <mergeCell ref="B39:C39"/>
    <mergeCell ref="D39:G39"/>
    <mergeCell ref="H39:H40"/>
    <mergeCell ref="I39:I40"/>
    <mergeCell ref="J35:J36"/>
    <mergeCell ref="K35:K36"/>
    <mergeCell ref="L35:L36"/>
    <mergeCell ref="M35:M36"/>
    <mergeCell ref="B36:C36"/>
    <mergeCell ref="D36:G36"/>
    <mergeCell ref="K33:K34"/>
    <mergeCell ref="L33:L34"/>
    <mergeCell ref="M33:M34"/>
    <mergeCell ref="B34:C34"/>
    <mergeCell ref="D34:G34"/>
    <mergeCell ref="J33:J34"/>
    <mergeCell ref="A35:A36"/>
    <mergeCell ref="B35:C35"/>
    <mergeCell ref="D35:G35"/>
    <mergeCell ref="H35:H36"/>
    <mergeCell ref="I35:I36"/>
    <mergeCell ref="A33:A34"/>
    <mergeCell ref="B33:C33"/>
    <mergeCell ref="D33:G33"/>
    <mergeCell ref="H33:H34"/>
    <mergeCell ref="I33:I34"/>
    <mergeCell ref="J31:J32"/>
    <mergeCell ref="K31:K32"/>
    <mergeCell ref="L31:L32"/>
    <mergeCell ref="M31:M32"/>
    <mergeCell ref="B32:C32"/>
    <mergeCell ref="D32:G32"/>
    <mergeCell ref="K29:K30"/>
    <mergeCell ref="L29:L30"/>
    <mergeCell ref="M29:M30"/>
    <mergeCell ref="B30:C30"/>
    <mergeCell ref="D30:G30"/>
    <mergeCell ref="J29:J30"/>
    <mergeCell ref="A31:A32"/>
    <mergeCell ref="B31:C31"/>
    <mergeCell ref="D31:G31"/>
    <mergeCell ref="H31:H32"/>
    <mergeCell ref="I31:I32"/>
    <mergeCell ref="A29:A30"/>
    <mergeCell ref="B29:C29"/>
    <mergeCell ref="D29:G29"/>
    <mergeCell ref="H29:H30"/>
    <mergeCell ref="I29:I30"/>
    <mergeCell ref="J27:J28"/>
    <mergeCell ref="K27:K28"/>
    <mergeCell ref="L27:L28"/>
    <mergeCell ref="M27:M28"/>
    <mergeCell ref="B28:C28"/>
    <mergeCell ref="D28:G28"/>
    <mergeCell ref="K25:K26"/>
    <mergeCell ref="L25:L26"/>
    <mergeCell ref="M25:M26"/>
    <mergeCell ref="B26:C26"/>
    <mergeCell ref="D26:G26"/>
    <mergeCell ref="J25:J26"/>
    <mergeCell ref="A27:A28"/>
    <mergeCell ref="B27:C27"/>
    <mergeCell ref="D27:G27"/>
    <mergeCell ref="H27:H28"/>
    <mergeCell ref="I27:I28"/>
    <mergeCell ref="A25:A26"/>
    <mergeCell ref="B25:C25"/>
    <mergeCell ref="D25:G25"/>
    <mergeCell ref="H25:H26"/>
    <mergeCell ref="I25:I26"/>
    <mergeCell ref="J23:J24"/>
    <mergeCell ref="K23:K24"/>
    <mergeCell ref="L23:L24"/>
    <mergeCell ref="M23:M24"/>
    <mergeCell ref="B24:C24"/>
    <mergeCell ref="D24:G24"/>
    <mergeCell ref="K21:K22"/>
    <mergeCell ref="L21:L22"/>
    <mergeCell ref="M21:M22"/>
    <mergeCell ref="B22:C22"/>
    <mergeCell ref="D22:G22"/>
    <mergeCell ref="J21:J22"/>
    <mergeCell ref="A23:A24"/>
    <mergeCell ref="B23:C23"/>
    <mergeCell ref="D23:G23"/>
    <mergeCell ref="H23:H24"/>
    <mergeCell ref="I23:I24"/>
    <mergeCell ref="A21:A22"/>
    <mergeCell ref="B21:C21"/>
    <mergeCell ref="D21:G21"/>
    <mergeCell ref="H21:H22"/>
    <mergeCell ref="I21:I22"/>
    <mergeCell ref="J19:J20"/>
    <mergeCell ref="K19:K20"/>
    <mergeCell ref="L19:L20"/>
    <mergeCell ref="M19:M20"/>
    <mergeCell ref="B20:C20"/>
    <mergeCell ref="D20:G20"/>
    <mergeCell ref="K17:K18"/>
    <mergeCell ref="L17:L18"/>
    <mergeCell ref="M17:M18"/>
    <mergeCell ref="B18:C18"/>
    <mergeCell ref="D18:G18"/>
    <mergeCell ref="J17:J18"/>
    <mergeCell ref="A19:A20"/>
    <mergeCell ref="B19:C19"/>
    <mergeCell ref="D19:G19"/>
    <mergeCell ref="H19:H20"/>
    <mergeCell ref="I19:I20"/>
    <mergeCell ref="A17:A18"/>
    <mergeCell ref="B17:C17"/>
    <mergeCell ref="D17:G17"/>
    <mergeCell ref="H17:H18"/>
    <mergeCell ref="I17:I18"/>
    <mergeCell ref="J15:J16"/>
    <mergeCell ref="K15:K16"/>
    <mergeCell ref="L15:L16"/>
    <mergeCell ref="M15:M16"/>
    <mergeCell ref="B16:C16"/>
    <mergeCell ref="D16:G16"/>
    <mergeCell ref="K13:K14"/>
    <mergeCell ref="L13:L14"/>
    <mergeCell ref="M13:M14"/>
    <mergeCell ref="B14:C14"/>
    <mergeCell ref="D14:G14"/>
    <mergeCell ref="J13:J14"/>
    <mergeCell ref="A15:A16"/>
    <mergeCell ref="B15:C15"/>
    <mergeCell ref="D15:G15"/>
    <mergeCell ref="H15:H16"/>
    <mergeCell ref="I15:I16"/>
    <mergeCell ref="A13:A14"/>
    <mergeCell ref="B13:C13"/>
    <mergeCell ref="D13:G13"/>
    <mergeCell ref="H13:H14"/>
    <mergeCell ref="I13:I14"/>
    <mergeCell ref="K11:K12"/>
    <mergeCell ref="L11:L12"/>
    <mergeCell ref="M11:M12"/>
    <mergeCell ref="B12:C12"/>
    <mergeCell ref="D12:G12"/>
    <mergeCell ref="K9:K10"/>
    <mergeCell ref="L9:L10"/>
    <mergeCell ref="M9:M10"/>
    <mergeCell ref="B10:C10"/>
    <mergeCell ref="D10:G10"/>
    <mergeCell ref="J9:J10"/>
    <mergeCell ref="A5:A6"/>
    <mergeCell ref="B5:C5"/>
    <mergeCell ref="D5:G5"/>
    <mergeCell ref="H5:H6"/>
    <mergeCell ref="I5:I6"/>
    <mergeCell ref="J5:J6"/>
    <mergeCell ref="B6:C6"/>
    <mergeCell ref="D6:G6"/>
    <mergeCell ref="A11:A12"/>
    <mergeCell ref="B11:C11"/>
    <mergeCell ref="D11:G11"/>
    <mergeCell ref="H11:H12"/>
    <mergeCell ref="I11:I12"/>
    <mergeCell ref="A9:A10"/>
    <mergeCell ref="B9:C9"/>
    <mergeCell ref="D9:G9"/>
    <mergeCell ref="H9:H10"/>
    <mergeCell ref="I9:I10"/>
    <mergeCell ref="A7:A8"/>
    <mergeCell ref="B7:C7"/>
    <mergeCell ref="D7:G7"/>
    <mergeCell ref="H7:H8"/>
    <mergeCell ref="I7:I8"/>
    <mergeCell ref="J11:J12"/>
    <mergeCell ref="J7:J8"/>
    <mergeCell ref="K7:K8"/>
    <mergeCell ref="L7:L8"/>
    <mergeCell ref="M7:M8"/>
    <mergeCell ref="B8:C8"/>
    <mergeCell ref="D8:G8"/>
    <mergeCell ref="K5:K6"/>
    <mergeCell ref="L5:L6"/>
    <mergeCell ref="M5:M6"/>
    <mergeCell ref="A1:M1"/>
    <mergeCell ref="B2:C2"/>
    <mergeCell ref="D2:G2"/>
    <mergeCell ref="A3:A4"/>
    <mergeCell ref="B3:C3"/>
    <mergeCell ref="D3:G3"/>
    <mergeCell ref="H3:H4"/>
    <mergeCell ref="I3:I4"/>
    <mergeCell ref="J3:J4"/>
    <mergeCell ref="K3:K4"/>
    <mergeCell ref="L3:L4"/>
    <mergeCell ref="M3:M4"/>
    <mergeCell ref="B4:C4"/>
    <mergeCell ref="D4:G4"/>
  </mergeCells>
  <phoneticPr fontId="21" type="noConversion"/>
  <pageMargins left="0.46875" right="0.46875" top="0.75" bottom="0.75" header="0.3" footer="0.3"/>
  <pageSetup paperSize="9" scale="9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E03D0-7B51-4409-8D9C-E28A903B9017}">
  <sheetPr>
    <tabColor theme="9"/>
  </sheetPr>
  <dimension ref="A1:M56"/>
  <sheetViews>
    <sheetView zoomScale="110" zoomScaleNormal="110" zoomScalePageLayoutView="110" workbookViewId="0">
      <selection activeCell="O12" sqref="O12"/>
    </sheetView>
  </sheetViews>
  <sheetFormatPr defaultColWidth="8.75" defaultRowHeight="16.5" x14ac:dyDescent="0.3"/>
  <cols>
    <col min="1" max="1" width="3.25" bestFit="1" customWidth="1"/>
    <col min="2" max="3" width="8.75" customWidth="1"/>
    <col min="4" max="7" width="8.125" customWidth="1"/>
    <col min="8" max="13" width="5.5" customWidth="1"/>
  </cols>
  <sheetData>
    <row r="1" spans="1:13" ht="16.5" customHeight="1" thickBot="1" x14ac:dyDescent="0.35">
      <c r="A1" s="40" t="s">
        <v>226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2"/>
    </row>
    <row r="2" spans="1:13" ht="16.5" customHeight="1" thickBot="1" x14ac:dyDescent="0.35">
      <c r="A2" s="3" t="s">
        <v>30</v>
      </c>
      <c r="B2" s="43" t="s">
        <v>31</v>
      </c>
      <c r="C2" s="43"/>
      <c r="D2" s="43" t="s">
        <v>32</v>
      </c>
      <c r="E2" s="43"/>
      <c r="F2" s="43"/>
      <c r="G2" s="43"/>
      <c r="H2" s="4" t="s">
        <v>33</v>
      </c>
      <c r="I2" s="5" t="s">
        <v>34</v>
      </c>
      <c r="J2" s="5" t="s">
        <v>35</v>
      </c>
      <c r="K2" s="5"/>
      <c r="L2" s="5"/>
      <c r="M2" s="5"/>
    </row>
    <row r="3" spans="1:13" s="2" customFormat="1" ht="14.1" customHeight="1" x14ac:dyDescent="0.3">
      <c r="A3" s="44">
        <v>1</v>
      </c>
      <c r="B3" s="45" t="s">
        <v>64</v>
      </c>
      <c r="C3" s="45"/>
      <c r="D3" s="48" t="s">
        <v>63</v>
      </c>
      <c r="E3" s="48"/>
      <c r="F3" s="48"/>
      <c r="G3" s="49"/>
      <c r="H3" s="50">
        <v>57</v>
      </c>
      <c r="I3" s="51">
        <f>SUM(H3)+3</f>
        <v>60</v>
      </c>
      <c r="J3" s="51">
        <f>SUM(I3)+3</f>
        <v>63</v>
      </c>
      <c r="K3" s="51"/>
      <c r="L3" s="52"/>
      <c r="M3" s="46"/>
    </row>
    <row r="4" spans="1:13" s="2" customFormat="1" ht="14.1" customHeight="1" x14ac:dyDescent="0.3">
      <c r="A4" s="7"/>
      <c r="B4" s="25" t="s">
        <v>62</v>
      </c>
      <c r="C4" s="25"/>
      <c r="D4" s="26" t="s">
        <v>61</v>
      </c>
      <c r="E4" s="27"/>
      <c r="F4" s="27"/>
      <c r="G4" s="27"/>
      <c r="H4" s="14"/>
      <c r="I4" s="16"/>
      <c r="J4" s="16"/>
      <c r="K4" s="17"/>
      <c r="L4" s="39"/>
      <c r="M4" s="47"/>
    </row>
    <row r="5" spans="1:13" s="2" customFormat="1" ht="14.1" customHeight="1" x14ac:dyDescent="0.3">
      <c r="A5" s="79">
        <v>2</v>
      </c>
      <c r="B5" s="9" t="s">
        <v>21</v>
      </c>
      <c r="C5" s="10"/>
      <c r="D5" s="21" t="s">
        <v>22</v>
      </c>
      <c r="E5" s="22"/>
      <c r="F5" s="22"/>
      <c r="G5" s="23"/>
      <c r="H5" s="37">
        <v>52</v>
      </c>
      <c r="I5" s="17">
        <f>SUM(H5)+4</f>
        <v>56</v>
      </c>
      <c r="J5" s="17">
        <f>SUM(I5)+4</f>
        <v>60</v>
      </c>
      <c r="K5" s="17"/>
      <c r="L5" s="17"/>
      <c r="M5" s="29"/>
    </row>
    <row r="6" spans="1:13" s="2" customFormat="1" ht="14.1" customHeight="1" x14ac:dyDescent="0.3">
      <c r="A6" s="60"/>
      <c r="B6" s="53" t="s">
        <v>12</v>
      </c>
      <c r="C6" s="54"/>
      <c r="D6" s="26" t="s">
        <v>25</v>
      </c>
      <c r="E6" s="27"/>
      <c r="F6" s="27"/>
      <c r="G6" s="28"/>
      <c r="H6" s="38"/>
      <c r="I6" s="39"/>
      <c r="J6" s="39"/>
      <c r="K6" s="39"/>
      <c r="L6" s="39"/>
      <c r="M6" s="47"/>
    </row>
    <row r="7" spans="1:13" s="2" customFormat="1" ht="14.1" customHeight="1" x14ac:dyDescent="0.3">
      <c r="A7" s="79">
        <v>3</v>
      </c>
      <c r="B7" s="20" t="s">
        <v>20</v>
      </c>
      <c r="C7" s="20"/>
      <c r="D7" s="36" t="s">
        <v>11</v>
      </c>
      <c r="E7" s="36"/>
      <c r="F7" s="36"/>
      <c r="G7" s="36"/>
      <c r="H7" s="37">
        <v>50</v>
      </c>
      <c r="I7" s="17">
        <f>SUM(H7)+4</f>
        <v>54</v>
      </c>
      <c r="J7" s="17">
        <f>SUM(I7)+4</f>
        <v>58</v>
      </c>
      <c r="K7" s="16"/>
      <c r="L7" s="16"/>
      <c r="M7" s="24"/>
    </row>
    <row r="8" spans="1:13" s="2" customFormat="1" ht="14.1" customHeight="1" x14ac:dyDescent="0.3">
      <c r="A8" s="60"/>
      <c r="B8" s="25" t="s">
        <v>23</v>
      </c>
      <c r="C8" s="25"/>
      <c r="D8" s="26" t="s">
        <v>26</v>
      </c>
      <c r="E8" s="27"/>
      <c r="F8" s="27"/>
      <c r="G8" s="28"/>
      <c r="H8" s="38"/>
      <c r="I8" s="39"/>
      <c r="J8" s="39"/>
      <c r="K8" s="16"/>
      <c r="L8" s="16"/>
      <c r="M8" s="24"/>
    </row>
    <row r="9" spans="1:13" s="2" customFormat="1" ht="14.1" customHeight="1" x14ac:dyDescent="0.3">
      <c r="A9" s="79">
        <v>4</v>
      </c>
      <c r="B9" s="20" t="s">
        <v>24</v>
      </c>
      <c r="C9" s="20"/>
      <c r="D9" s="36" t="s">
        <v>9</v>
      </c>
      <c r="E9" s="36"/>
      <c r="F9" s="36"/>
      <c r="G9" s="36"/>
      <c r="H9" s="37">
        <v>42</v>
      </c>
      <c r="I9" s="17">
        <f>SUM(H9)+3.4</f>
        <v>45.4</v>
      </c>
      <c r="J9" s="17">
        <f>SUM(I9)+3.4</f>
        <v>48.8</v>
      </c>
      <c r="K9" s="16"/>
      <c r="L9" s="16"/>
      <c r="M9" s="24"/>
    </row>
    <row r="10" spans="1:13" s="2" customFormat="1" ht="14.1" customHeight="1" x14ac:dyDescent="0.3">
      <c r="A10" s="60"/>
      <c r="B10" s="25" t="s">
        <v>13</v>
      </c>
      <c r="C10" s="25"/>
      <c r="D10" s="26" t="s">
        <v>27</v>
      </c>
      <c r="E10" s="27"/>
      <c r="F10" s="27"/>
      <c r="G10" s="28"/>
      <c r="H10" s="38"/>
      <c r="I10" s="39"/>
      <c r="J10" s="39"/>
      <c r="K10" s="16"/>
      <c r="L10" s="16"/>
      <c r="M10" s="24"/>
    </row>
    <row r="11" spans="1:13" s="2" customFormat="1" ht="14.1" customHeight="1" x14ac:dyDescent="0.3">
      <c r="A11" s="79">
        <v>5</v>
      </c>
      <c r="B11" s="20" t="s">
        <v>171</v>
      </c>
      <c r="C11" s="20"/>
      <c r="D11" s="36"/>
      <c r="E11" s="36"/>
      <c r="F11" s="36"/>
      <c r="G11" s="36"/>
      <c r="H11" s="14">
        <v>6</v>
      </c>
      <c r="I11" s="16">
        <f>SUM(H11)</f>
        <v>6</v>
      </c>
      <c r="J11" s="16">
        <f>SUM(I11)</f>
        <v>6</v>
      </c>
      <c r="K11" s="17"/>
      <c r="L11" s="17"/>
      <c r="M11" s="29"/>
    </row>
    <row r="12" spans="1:13" s="2" customFormat="1" ht="14.1" customHeight="1" x14ac:dyDescent="0.3">
      <c r="A12" s="60"/>
      <c r="B12" s="25" t="s">
        <v>172</v>
      </c>
      <c r="C12" s="25"/>
      <c r="D12" s="26"/>
      <c r="E12" s="27"/>
      <c r="F12" s="27"/>
      <c r="G12" s="28"/>
      <c r="H12" s="14"/>
      <c r="I12" s="16"/>
      <c r="J12" s="16"/>
      <c r="K12" s="39"/>
      <c r="L12" s="39"/>
      <c r="M12" s="47"/>
    </row>
    <row r="13" spans="1:13" s="2" customFormat="1" ht="14.1" customHeight="1" x14ac:dyDescent="0.3">
      <c r="A13" s="79">
        <v>6</v>
      </c>
      <c r="B13" s="20" t="s">
        <v>10</v>
      </c>
      <c r="C13" s="20"/>
      <c r="D13" s="36" t="s">
        <v>0</v>
      </c>
      <c r="E13" s="36"/>
      <c r="F13" s="36"/>
      <c r="G13" s="36"/>
      <c r="H13" s="14">
        <v>19.5</v>
      </c>
      <c r="I13" s="16">
        <f>SUM(H13)+1</f>
        <v>20.5</v>
      </c>
      <c r="J13" s="16">
        <f>SUM(I13)+1</f>
        <v>21.5</v>
      </c>
      <c r="K13" s="16"/>
      <c r="L13" s="16"/>
      <c r="M13" s="24"/>
    </row>
    <row r="14" spans="1:13" s="2" customFormat="1" ht="14.1" customHeight="1" x14ac:dyDescent="0.3">
      <c r="A14" s="60"/>
      <c r="B14" s="25" t="s">
        <v>14</v>
      </c>
      <c r="C14" s="25"/>
      <c r="D14" s="26" t="s">
        <v>28</v>
      </c>
      <c r="E14" s="27"/>
      <c r="F14" s="27"/>
      <c r="G14" s="28"/>
      <c r="H14" s="14"/>
      <c r="I14" s="16"/>
      <c r="J14" s="16"/>
      <c r="K14" s="16"/>
      <c r="L14" s="16"/>
      <c r="M14" s="24"/>
    </row>
    <row r="15" spans="1:13" s="2" customFormat="1" ht="14.1" customHeight="1" x14ac:dyDescent="0.3">
      <c r="A15" s="79">
        <v>7</v>
      </c>
      <c r="B15" s="20" t="s">
        <v>1</v>
      </c>
      <c r="C15" s="20"/>
      <c r="D15" s="36" t="s">
        <v>149</v>
      </c>
      <c r="E15" s="36"/>
      <c r="F15" s="36"/>
      <c r="G15" s="36"/>
      <c r="H15" s="14">
        <v>19.2</v>
      </c>
      <c r="I15" s="16">
        <f>SUM(H15)+0.6</f>
        <v>19.8</v>
      </c>
      <c r="J15" s="16">
        <f>SUM(I15)+0.6</f>
        <v>20.400000000000002</v>
      </c>
      <c r="K15" s="16"/>
      <c r="L15" s="16"/>
      <c r="M15" s="24"/>
    </row>
    <row r="16" spans="1:13" s="2" customFormat="1" ht="14.1" customHeight="1" x14ac:dyDescent="0.3">
      <c r="A16" s="60"/>
      <c r="B16" s="25" t="s">
        <v>15</v>
      </c>
      <c r="C16" s="25"/>
      <c r="D16" s="26" t="s">
        <v>95</v>
      </c>
      <c r="E16" s="27"/>
      <c r="F16" s="27"/>
      <c r="G16" s="28"/>
      <c r="H16" s="14"/>
      <c r="I16" s="16"/>
      <c r="J16" s="16"/>
      <c r="K16" s="16"/>
      <c r="L16" s="16"/>
      <c r="M16" s="24"/>
    </row>
    <row r="17" spans="1:13" s="2" customFormat="1" ht="14.1" customHeight="1" x14ac:dyDescent="0.3">
      <c r="A17" s="79">
        <v>8</v>
      </c>
      <c r="B17" s="20" t="s">
        <v>3</v>
      </c>
      <c r="C17" s="20"/>
      <c r="D17" s="36" t="s">
        <v>4</v>
      </c>
      <c r="E17" s="36"/>
      <c r="F17" s="36"/>
      <c r="G17" s="36"/>
      <c r="H17" s="14">
        <v>9.5</v>
      </c>
      <c r="I17" s="16">
        <f>SUM(H17)+0.3</f>
        <v>9.8000000000000007</v>
      </c>
      <c r="J17" s="16">
        <f>SUM(I17)+0.3</f>
        <v>10.100000000000001</v>
      </c>
      <c r="K17" s="16"/>
      <c r="L17" s="16"/>
      <c r="M17" s="24"/>
    </row>
    <row r="18" spans="1:13" s="2" customFormat="1" ht="14.1" customHeight="1" x14ac:dyDescent="0.3">
      <c r="A18" s="60"/>
      <c r="B18" s="25" t="s">
        <v>16</v>
      </c>
      <c r="C18" s="25"/>
      <c r="D18" s="26" t="s">
        <v>94</v>
      </c>
      <c r="E18" s="27"/>
      <c r="F18" s="27"/>
      <c r="G18" s="28"/>
      <c r="H18" s="14"/>
      <c r="I18" s="16"/>
      <c r="J18" s="16"/>
      <c r="K18" s="16"/>
      <c r="L18" s="16"/>
      <c r="M18" s="24"/>
    </row>
    <row r="19" spans="1:13" s="2" customFormat="1" ht="14.1" customHeight="1" x14ac:dyDescent="0.3">
      <c r="A19" s="79">
        <v>9</v>
      </c>
      <c r="B19" s="9" t="s">
        <v>227</v>
      </c>
      <c r="C19" s="10"/>
      <c r="D19" s="21"/>
      <c r="E19" s="22"/>
      <c r="F19" s="22"/>
      <c r="G19" s="23"/>
      <c r="H19" s="14">
        <v>2.5</v>
      </c>
      <c r="I19" s="16">
        <f>SUM(H19)</f>
        <v>2.5</v>
      </c>
      <c r="J19" s="16">
        <f>SUM(I19)</f>
        <v>2.5</v>
      </c>
      <c r="K19" s="16"/>
      <c r="L19" s="16"/>
      <c r="M19" s="24"/>
    </row>
    <row r="20" spans="1:13" s="2" customFormat="1" ht="14.1" customHeight="1" x14ac:dyDescent="0.3">
      <c r="A20" s="60"/>
      <c r="B20" s="25" t="s">
        <v>228</v>
      </c>
      <c r="C20" s="25"/>
      <c r="D20" s="26"/>
      <c r="E20" s="27"/>
      <c r="F20" s="27"/>
      <c r="G20" s="28"/>
      <c r="H20" s="14"/>
      <c r="I20" s="16"/>
      <c r="J20" s="16"/>
      <c r="K20" s="16"/>
      <c r="L20" s="16"/>
      <c r="M20" s="24"/>
    </row>
    <row r="21" spans="1:13" s="2" customFormat="1" ht="14.1" customHeight="1" x14ac:dyDescent="0.3">
      <c r="A21" s="79">
        <v>10</v>
      </c>
      <c r="B21" s="20" t="s">
        <v>5</v>
      </c>
      <c r="C21" s="20"/>
      <c r="D21" s="36" t="s">
        <v>6</v>
      </c>
      <c r="E21" s="36"/>
      <c r="F21" s="36"/>
      <c r="G21" s="36"/>
      <c r="H21" s="14">
        <v>49</v>
      </c>
      <c r="I21" s="16">
        <f>SUM(H21)+2</f>
        <v>51</v>
      </c>
      <c r="J21" s="16">
        <f>SUM(I21)+2</f>
        <v>53</v>
      </c>
      <c r="K21" s="16"/>
      <c r="L21" s="16"/>
      <c r="M21" s="24"/>
    </row>
    <row r="22" spans="1:13" s="2" customFormat="1" ht="14.1" customHeight="1" x14ac:dyDescent="0.3">
      <c r="A22" s="60"/>
      <c r="B22" s="25" t="s">
        <v>17</v>
      </c>
      <c r="C22" s="25"/>
      <c r="D22" s="26" t="s">
        <v>29</v>
      </c>
      <c r="E22" s="27"/>
      <c r="F22" s="27"/>
      <c r="G22" s="28"/>
      <c r="H22" s="14"/>
      <c r="I22" s="16"/>
      <c r="J22" s="16"/>
      <c r="K22" s="16"/>
      <c r="L22" s="16"/>
      <c r="M22" s="24"/>
    </row>
    <row r="23" spans="1:13" s="2" customFormat="1" ht="14.1" customHeight="1" x14ac:dyDescent="0.3">
      <c r="A23" s="79">
        <v>11</v>
      </c>
      <c r="B23" s="20" t="s">
        <v>7</v>
      </c>
      <c r="C23" s="20"/>
      <c r="D23" s="21" t="s">
        <v>8</v>
      </c>
      <c r="E23" s="22"/>
      <c r="F23" s="22"/>
      <c r="G23" s="23"/>
      <c r="H23" s="14">
        <v>39</v>
      </c>
      <c r="I23" s="16">
        <f>SUM(H23)+2</f>
        <v>41</v>
      </c>
      <c r="J23" s="16">
        <f>SUM(I23)+2</f>
        <v>43</v>
      </c>
      <c r="K23" s="16"/>
      <c r="L23" s="16"/>
      <c r="M23" s="24"/>
    </row>
    <row r="24" spans="1:13" s="2" customFormat="1" ht="14.1" customHeight="1" x14ac:dyDescent="0.3">
      <c r="A24" s="60"/>
      <c r="B24" s="25" t="s">
        <v>18</v>
      </c>
      <c r="C24" s="25"/>
      <c r="D24" s="26" t="s">
        <v>36</v>
      </c>
      <c r="E24" s="27"/>
      <c r="F24" s="27"/>
      <c r="G24" s="28"/>
      <c r="H24" s="14"/>
      <c r="I24" s="16"/>
      <c r="J24" s="16"/>
      <c r="K24" s="16"/>
      <c r="L24" s="16"/>
      <c r="M24" s="24"/>
    </row>
    <row r="25" spans="1:13" s="2" customFormat="1" ht="14.1" customHeight="1" x14ac:dyDescent="0.3">
      <c r="A25" s="79">
        <v>12</v>
      </c>
      <c r="B25" s="9" t="s">
        <v>59</v>
      </c>
      <c r="C25" s="10"/>
      <c r="D25" s="36" t="s">
        <v>37</v>
      </c>
      <c r="E25" s="36"/>
      <c r="F25" s="36"/>
      <c r="G25" s="36"/>
      <c r="H25" s="14">
        <v>19</v>
      </c>
      <c r="I25" s="16">
        <f>SUM(H25)+0.8</f>
        <v>19.8</v>
      </c>
      <c r="J25" s="16">
        <f>SUM(I25)+0.8</f>
        <v>20.6</v>
      </c>
      <c r="K25" s="16"/>
      <c r="L25" s="16"/>
      <c r="M25" s="24"/>
    </row>
    <row r="26" spans="1:13" s="2" customFormat="1" ht="14.1" customHeight="1" x14ac:dyDescent="0.3">
      <c r="A26" s="60"/>
      <c r="B26" s="25" t="s">
        <v>19</v>
      </c>
      <c r="C26" s="25"/>
      <c r="D26" s="26" t="s">
        <v>38</v>
      </c>
      <c r="E26" s="27"/>
      <c r="F26" s="27"/>
      <c r="G26" s="28"/>
      <c r="H26" s="37"/>
      <c r="I26" s="17"/>
      <c r="J26" s="17"/>
      <c r="K26" s="16"/>
      <c r="L26" s="16"/>
      <c r="M26" s="24"/>
    </row>
    <row r="27" spans="1:13" s="2" customFormat="1" ht="14.1" customHeight="1" x14ac:dyDescent="0.3">
      <c r="A27" s="79">
        <v>13</v>
      </c>
      <c r="B27" s="78" t="s">
        <v>229</v>
      </c>
      <c r="C27" s="78"/>
      <c r="D27" s="57"/>
      <c r="E27" s="58"/>
      <c r="F27" s="58"/>
      <c r="G27" s="59"/>
      <c r="H27" s="14">
        <v>5.5</v>
      </c>
      <c r="I27" s="16">
        <f>SUM(H27)</f>
        <v>5.5</v>
      </c>
      <c r="J27" s="16">
        <f>SUM(I27)</f>
        <v>5.5</v>
      </c>
      <c r="K27" s="39"/>
      <c r="L27" s="39"/>
      <c r="M27" s="47"/>
    </row>
    <row r="28" spans="1:13" s="2" customFormat="1" ht="14.1" customHeight="1" x14ac:dyDescent="0.3">
      <c r="A28" s="60"/>
      <c r="B28" s="25" t="s">
        <v>230</v>
      </c>
      <c r="C28" s="25"/>
      <c r="D28" s="26"/>
      <c r="E28" s="27"/>
      <c r="F28" s="27"/>
      <c r="G28" s="28"/>
      <c r="H28" s="14"/>
      <c r="I28" s="16"/>
      <c r="J28" s="16"/>
      <c r="K28" s="16"/>
      <c r="L28" s="16"/>
      <c r="M28" s="24"/>
    </row>
    <row r="29" spans="1:13" s="2" customFormat="1" ht="14.1" customHeight="1" x14ac:dyDescent="0.3">
      <c r="A29" s="7">
        <v>14</v>
      </c>
      <c r="B29" s="9" t="s">
        <v>39</v>
      </c>
      <c r="C29" s="10"/>
      <c r="D29" s="11"/>
      <c r="E29" s="12"/>
      <c r="F29" s="12"/>
      <c r="G29" s="13"/>
      <c r="H29" s="14">
        <v>13</v>
      </c>
      <c r="I29" s="16">
        <f>SUM(H29)+0.6</f>
        <v>13.6</v>
      </c>
      <c r="J29" s="16">
        <f>SUM(I29)+0.6</f>
        <v>14.2</v>
      </c>
      <c r="K29" s="17"/>
      <c r="L29" s="16"/>
      <c r="M29" s="24"/>
    </row>
    <row r="30" spans="1:13" s="2" customFormat="1" ht="14.1" customHeight="1" x14ac:dyDescent="0.3">
      <c r="A30" s="7"/>
      <c r="B30" s="53" t="s">
        <v>40</v>
      </c>
      <c r="C30" s="54"/>
      <c r="D30" s="26" t="s">
        <v>196</v>
      </c>
      <c r="E30" s="27"/>
      <c r="F30" s="27"/>
      <c r="G30" s="28"/>
      <c r="H30" s="14"/>
      <c r="I30" s="16"/>
      <c r="J30" s="16"/>
      <c r="K30" s="39"/>
      <c r="L30" s="16"/>
      <c r="M30" s="24"/>
    </row>
    <row r="31" spans="1:13" s="2" customFormat="1" ht="14.1" customHeight="1" x14ac:dyDescent="0.3">
      <c r="A31" s="7">
        <v>15</v>
      </c>
      <c r="B31" s="9" t="s">
        <v>86</v>
      </c>
      <c r="C31" s="10"/>
      <c r="D31" s="11"/>
      <c r="E31" s="12"/>
      <c r="F31" s="12"/>
      <c r="G31" s="13"/>
      <c r="H31" s="14">
        <v>7</v>
      </c>
      <c r="I31" s="16">
        <f>SUM(H31)+0.7</f>
        <v>7.7</v>
      </c>
      <c r="J31" s="16">
        <f>SUM(I31)+0.7</f>
        <v>8.4</v>
      </c>
      <c r="K31" s="17"/>
      <c r="L31" s="17"/>
      <c r="M31" s="29"/>
    </row>
    <row r="32" spans="1:13" s="2" customFormat="1" ht="14.1" customHeight="1" x14ac:dyDescent="0.3">
      <c r="A32" s="7"/>
      <c r="B32" s="53" t="s">
        <v>87</v>
      </c>
      <c r="C32" s="54"/>
      <c r="D32" s="26" t="s">
        <v>214</v>
      </c>
      <c r="E32" s="27"/>
      <c r="F32" s="27"/>
      <c r="G32" s="28"/>
      <c r="H32" s="14"/>
      <c r="I32" s="16"/>
      <c r="J32" s="16"/>
      <c r="K32" s="39"/>
      <c r="L32" s="39"/>
      <c r="M32" s="47"/>
    </row>
    <row r="33" spans="1:13" s="2" customFormat="1" ht="14.1" customHeight="1" x14ac:dyDescent="0.3">
      <c r="A33" s="79">
        <v>16</v>
      </c>
      <c r="B33" s="9" t="s">
        <v>190</v>
      </c>
      <c r="C33" s="10"/>
      <c r="D33" s="21"/>
      <c r="E33" s="22"/>
      <c r="F33" s="22"/>
      <c r="G33" s="23"/>
      <c r="H33" s="14">
        <v>11</v>
      </c>
      <c r="I33" s="16">
        <f>SUM(H33)+0.5</f>
        <v>11.5</v>
      </c>
      <c r="J33" s="16">
        <f>SUM(I33)+0.5</f>
        <v>12</v>
      </c>
      <c r="K33" s="17"/>
      <c r="L33" s="17"/>
      <c r="M33" s="29"/>
    </row>
    <row r="34" spans="1:13" s="2" customFormat="1" ht="14.1" customHeight="1" x14ac:dyDescent="0.3">
      <c r="A34" s="60"/>
      <c r="B34" s="53" t="s">
        <v>191</v>
      </c>
      <c r="C34" s="54"/>
      <c r="D34" s="26" t="s">
        <v>231</v>
      </c>
      <c r="E34" s="27"/>
      <c r="F34" s="27"/>
      <c r="G34" s="28"/>
      <c r="H34" s="14"/>
      <c r="I34" s="16"/>
      <c r="J34" s="16"/>
      <c r="K34" s="39"/>
      <c r="L34" s="39"/>
      <c r="M34" s="47"/>
    </row>
    <row r="35" spans="1:13" s="2" customFormat="1" ht="14.1" customHeight="1" x14ac:dyDescent="0.3">
      <c r="A35" s="79">
        <v>17</v>
      </c>
      <c r="B35" s="9"/>
      <c r="C35" s="10"/>
      <c r="D35" s="11"/>
      <c r="E35" s="12"/>
      <c r="F35" s="12"/>
      <c r="G35" s="13"/>
      <c r="H35" s="14"/>
      <c r="I35" s="77"/>
      <c r="J35" s="77"/>
      <c r="K35" s="16"/>
      <c r="L35" s="16"/>
      <c r="M35" s="24"/>
    </row>
    <row r="36" spans="1:13" s="2" customFormat="1" ht="14.1" customHeight="1" thickBot="1" x14ac:dyDescent="0.35">
      <c r="A36" s="93"/>
      <c r="B36" s="31"/>
      <c r="C36" s="32"/>
      <c r="D36" s="33"/>
      <c r="E36" s="34"/>
      <c r="F36" s="34"/>
      <c r="G36" s="35"/>
      <c r="H36" s="15"/>
      <c r="I36" s="67"/>
      <c r="J36" s="67"/>
      <c r="K36" s="19"/>
      <c r="L36" s="19"/>
      <c r="M36" s="123"/>
    </row>
    <row r="37" spans="1:13" s="2" customFormat="1" ht="14.1" customHeight="1" x14ac:dyDescent="0.3"/>
    <row r="38" spans="1:13" s="2" customFormat="1" ht="14.1" customHeight="1" x14ac:dyDescent="0.3"/>
    <row r="39" spans="1:13" s="2" customFormat="1" ht="14.1" customHeight="1" x14ac:dyDescent="0.3"/>
    <row r="40" spans="1:13" s="2" customFormat="1" ht="14.1" customHeight="1" x14ac:dyDescent="0.3"/>
    <row r="41" spans="1:13" ht="14.1" customHeight="1" x14ac:dyDescent="0.3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</row>
    <row r="42" spans="1:13" ht="14.1" customHeight="1" x14ac:dyDescent="0.3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</row>
    <row r="43" spans="1:13" ht="14.1" customHeight="1" x14ac:dyDescent="0.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</row>
    <row r="44" spans="1:13" ht="14.1" customHeight="1" x14ac:dyDescent="0.3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</row>
    <row r="45" spans="1:13" ht="14.1" customHeight="1" x14ac:dyDescent="0.3"/>
    <row r="46" spans="1:13" ht="14.1" customHeight="1" x14ac:dyDescent="0.3"/>
    <row r="47" spans="1:13" ht="14.1" customHeight="1" x14ac:dyDescent="0.3"/>
    <row r="48" spans="1:13" ht="14.1" customHeight="1" x14ac:dyDescent="0.3"/>
    <row r="49" spans="2:7" ht="14.1" customHeight="1" x14ac:dyDescent="0.3"/>
    <row r="50" spans="2:7" ht="14.1" customHeight="1" x14ac:dyDescent="0.3"/>
    <row r="51" spans="2:7" ht="14.1" customHeight="1" x14ac:dyDescent="0.3"/>
    <row r="53" spans="2:7" x14ac:dyDescent="0.3">
      <c r="B53" s="1"/>
      <c r="C53" s="1"/>
      <c r="D53" s="1"/>
      <c r="E53" s="1"/>
      <c r="F53" s="1"/>
      <c r="G53" s="1"/>
    </row>
    <row r="54" spans="2:7" x14ac:dyDescent="0.3">
      <c r="B54" s="1"/>
      <c r="C54" s="1"/>
      <c r="D54" s="1"/>
      <c r="E54" s="1"/>
      <c r="F54" s="1"/>
      <c r="G54" s="1"/>
    </row>
    <row r="55" spans="2:7" x14ac:dyDescent="0.3">
      <c r="B55" s="1"/>
      <c r="C55" s="1"/>
      <c r="D55" s="1"/>
      <c r="E55" s="1"/>
      <c r="F55" s="1"/>
      <c r="G55" s="1"/>
    </row>
    <row r="56" spans="2:7" x14ac:dyDescent="0.3">
      <c r="B56" s="1"/>
      <c r="C56" s="1"/>
      <c r="D56" s="1"/>
      <c r="E56" s="1"/>
      <c r="F56" s="1"/>
      <c r="G56" s="1"/>
    </row>
  </sheetData>
  <mergeCells count="190">
    <mergeCell ref="A1:M1"/>
    <mergeCell ref="B2:C2"/>
    <mergeCell ref="D2:G2"/>
    <mergeCell ref="A3:A4"/>
    <mergeCell ref="B3:C3"/>
    <mergeCell ref="D3:G3"/>
    <mergeCell ref="H3:H4"/>
    <mergeCell ref="I3:I4"/>
    <mergeCell ref="J3:J4"/>
    <mergeCell ref="K3:K4"/>
    <mergeCell ref="L3:L4"/>
    <mergeCell ref="M3:M4"/>
    <mergeCell ref="B4:C4"/>
    <mergeCell ref="D4:G4"/>
    <mergeCell ref="J7:J8"/>
    <mergeCell ref="K7:K8"/>
    <mergeCell ref="L7:L8"/>
    <mergeCell ref="M7:M8"/>
    <mergeCell ref="B8:C8"/>
    <mergeCell ref="D8:G8"/>
    <mergeCell ref="K5:K6"/>
    <mergeCell ref="L5:L6"/>
    <mergeCell ref="M5:M6"/>
    <mergeCell ref="A5:A6"/>
    <mergeCell ref="B5:C5"/>
    <mergeCell ref="D5:G5"/>
    <mergeCell ref="H5:H6"/>
    <mergeCell ref="I5:I6"/>
    <mergeCell ref="J5:J6"/>
    <mergeCell ref="B6:C6"/>
    <mergeCell ref="D6:G6"/>
    <mergeCell ref="A11:A12"/>
    <mergeCell ref="B11:C11"/>
    <mergeCell ref="D11:G11"/>
    <mergeCell ref="H11:H12"/>
    <mergeCell ref="I11:I12"/>
    <mergeCell ref="A9:A10"/>
    <mergeCell ref="B9:C9"/>
    <mergeCell ref="D9:G9"/>
    <mergeCell ref="H9:H10"/>
    <mergeCell ref="I9:I10"/>
    <mergeCell ref="A7:A8"/>
    <mergeCell ref="B7:C7"/>
    <mergeCell ref="D7:G7"/>
    <mergeCell ref="H7:H8"/>
    <mergeCell ref="I7:I8"/>
    <mergeCell ref="J11:J12"/>
    <mergeCell ref="K11:K12"/>
    <mergeCell ref="L11:L12"/>
    <mergeCell ref="M11:M12"/>
    <mergeCell ref="B12:C12"/>
    <mergeCell ref="D12:G12"/>
    <mergeCell ref="K9:K10"/>
    <mergeCell ref="L9:L10"/>
    <mergeCell ref="M9:M10"/>
    <mergeCell ref="B10:C10"/>
    <mergeCell ref="D10:G10"/>
    <mergeCell ref="J9:J10"/>
    <mergeCell ref="A15:A16"/>
    <mergeCell ref="B15:C15"/>
    <mergeCell ref="D15:G15"/>
    <mergeCell ref="H15:H16"/>
    <mergeCell ref="I15:I16"/>
    <mergeCell ref="A13:A14"/>
    <mergeCell ref="B13:C13"/>
    <mergeCell ref="D13:G13"/>
    <mergeCell ref="H13:H14"/>
    <mergeCell ref="I13:I14"/>
    <mergeCell ref="J15:J16"/>
    <mergeCell ref="K15:K16"/>
    <mergeCell ref="L15:L16"/>
    <mergeCell ref="M15:M16"/>
    <mergeCell ref="B16:C16"/>
    <mergeCell ref="D16:G16"/>
    <mergeCell ref="K13:K14"/>
    <mergeCell ref="L13:L14"/>
    <mergeCell ref="M13:M14"/>
    <mergeCell ref="B14:C14"/>
    <mergeCell ref="D14:G14"/>
    <mergeCell ref="J13:J14"/>
    <mergeCell ref="A19:A20"/>
    <mergeCell ref="B19:C19"/>
    <mergeCell ref="D19:G19"/>
    <mergeCell ref="H19:H20"/>
    <mergeCell ref="I19:I20"/>
    <mergeCell ref="A17:A18"/>
    <mergeCell ref="B17:C17"/>
    <mergeCell ref="D17:G17"/>
    <mergeCell ref="H17:H18"/>
    <mergeCell ref="I17:I18"/>
    <mergeCell ref="J19:J20"/>
    <mergeCell ref="K19:K20"/>
    <mergeCell ref="L19:L20"/>
    <mergeCell ref="M19:M20"/>
    <mergeCell ref="B20:C20"/>
    <mergeCell ref="D20:G20"/>
    <mergeCell ref="K17:K18"/>
    <mergeCell ref="L17:L18"/>
    <mergeCell ref="M17:M18"/>
    <mergeCell ref="B18:C18"/>
    <mergeCell ref="D18:G18"/>
    <mergeCell ref="J17:J18"/>
    <mergeCell ref="A23:A24"/>
    <mergeCell ref="B23:C23"/>
    <mergeCell ref="D23:G23"/>
    <mergeCell ref="H23:H24"/>
    <mergeCell ref="I23:I24"/>
    <mergeCell ref="A21:A22"/>
    <mergeCell ref="B21:C21"/>
    <mergeCell ref="D21:G21"/>
    <mergeCell ref="H21:H22"/>
    <mergeCell ref="I21:I22"/>
    <mergeCell ref="J23:J24"/>
    <mergeCell ref="K23:K24"/>
    <mergeCell ref="L23:L24"/>
    <mergeCell ref="M23:M24"/>
    <mergeCell ref="B24:C24"/>
    <mergeCell ref="D24:G24"/>
    <mergeCell ref="K21:K22"/>
    <mergeCell ref="L21:L22"/>
    <mergeCell ref="M21:M22"/>
    <mergeCell ref="B22:C22"/>
    <mergeCell ref="D22:G22"/>
    <mergeCell ref="J21:J22"/>
    <mergeCell ref="A27:A28"/>
    <mergeCell ref="B27:C27"/>
    <mergeCell ref="D27:G27"/>
    <mergeCell ref="H27:H28"/>
    <mergeCell ref="I27:I28"/>
    <mergeCell ref="A25:A26"/>
    <mergeCell ref="B25:C25"/>
    <mergeCell ref="D25:G25"/>
    <mergeCell ref="H25:H26"/>
    <mergeCell ref="I25:I26"/>
    <mergeCell ref="J27:J28"/>
    <mergeCell ref="K27:K28"/>
    <mergeCell ref="L27:L28"/>
    <mergeCell ref="M27:M28"/>
    <mergeCell ref="B28:C28"/>
    <mergeCell ref="D28:G28"/>
    <mergeCell ref="K25:K26"/>
    <mergeCell ref="L25:L26"/>
    <mergeCell ref="M25:M26"/>
    <mergeCell ref="B26:C26"/>
    <mergeCell ref="D26:G26"/>
    <mergeCell ref="J25:J26"/>
    <mergeCell ref="A35:A36"/>
    <mergeCell ref="B35:C35"/>
    <mergeCell ref="D35:G35"/>
    <mergeCell ref="H35:H36"/>
    <mergeCell ref="I35:I36"/>
    <mergeCell ref="A33:A34"/>
    <mergeCell ref="B33:C33"/>
    <mergeCell ref="D33:G33"/>
    <mergeCell ref="H33:H34"/>
    <mergeCell ref="I33:I34"/>
    <mergeCell ref="J35:J36"/>
    <mergeCell ref="K35:K36"/>
    <mergeCell ref="L35:L36"/>
    <mergeCell ref="M35:M36"/>
    <mergeCell ref="B36:C36"/>
    <mergeCell ref="D36:G36"/>
    <mergeCell ref="K33:K34"/>
    <mergeCell ref="L33:L34"/>
    <mergeCell ref="M33:M34"/>
    <mergeCell ref="B34:C34"/>
    <mergeCell ref="D34:G34"/>
    <mergeCell ref="J33:J34"/>
    <mergeCell ref="A31:A32"/>
    <mergeCell ref="B31:C31"/>
    <mergeCell ref="D31:G31"/>
    <mergeCell ref="H31:H32"/>
    <mergeCell ref="I31:I32"/>
    <mergeCell ref="A29:A30"/>
    <mergeCell ref="B29:C29"/>
    <mergeCell ref="D29:G29"/>
    <mergeCell ref="H29:H30"/>
    <mergeCell ref="I29:I30"/>
    <mergeCell ref="J31:J32"/>
    <mergeCell ref="K31:K32"/>
    <mergeCell ref="L31:L32"/>
    <mergeCell ref="M31:M32"/>
    <mergeCell ref="B32:C32"/>
    <mergeCell ref="D32:G32"/>
    <mergeCell ref="K29:K30"/>
    <mergeCell ref="L29:L30"/>
    <mergeCell ref="M29:M30"/>
    <mergeCell ref="B30:C30"/>
    <mergeCell ref="D30:G30"/>
    <mergeCell ref="J29:J30"/>
  </mergeCells>
  <phoneticPr fontId="21" type="noConversion"/>
  <pageMargins left="0.46875" right="0.46875" top="0.75" bottom="0.75" header="0.3" footer="0.3"/>
  <pageSetup paperSize="9" scale="9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12954-03B4-4E30-B3F5-2BE361287B80}">
  <sheetPr codeName="Sheet3">
    <tabColor theme="7"/>
  </sheetPr>
  <dimension ref="A1:M52"/>
  <sheetViews>
    <sheetView zoomScale="110" zoomScaleNormal="110" zoomScalePageLayoutView="110" workbookViewId="0">
      <selection activeCell="I13" sqref="I13:I14"/>
    </sheetView>
  </sheetViews>
  <sheetFormatPr defaultColWidth="8.75" defaultRowHeight="16.5" x14ac:dyDescent="0.3"/>
  <cols>
    <col min="1" max="1" width="3.25" bestFit="1" customWidth="1"/>
    <col min="2" max="3" width="8.75" customWidth="1"/>
    <col min="4" max="7" width="8.125" customWidth="1"/>
    <col min="8" max="13" width="5.5" customWidth="1"/>
  </cols>
  <sheetData>
    <row r="1" spans="1:13" ht="16.5" customHeight="1" thickBot="1" x14ac:dyDescent="0.35">
      <c r="A1" s="40" t="s">
        <v>170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2"/>
    </row>
    <row r="2" spans="1:13" ht="16.5" customHeight="1" thickBot="1" x14ac:dyDescent="0.35">
      <c r="A2" s="3" t="s">
        <v>30</v>
      </c>
      <c r="B2" s="43" t="s">
        <v>31</v>
      </c>
      <c r="C2" s="43"/>
      <c r="D2" s="43" t="s">
        <v>32</v>
      </c>
      <c r="E2" s="43"/>
      <c r="F2" s="43"/>
      <c r="G2" s="43"/>
      <c r="H2" s="6" t="s">
        <v>33</v>
      </c>
      <c r="I2" s="4" t="s">
        <v>34</v>
      </c>
      <c r="J2" s="5" t="s">
        <v>35</v>
      </c>
      <c r="K2" s="5"/>
      <c r="L2" s="5"/>
      <c r="M2" s="5"/>
    </row>
    <row r="3" spans="1:13" s="2" customFormat="1" ht="14.1" customHeight="1" x14ac:dyDescent="0.3">
      <c r="A3" s="44">
        <v>1</v>
      </c>
      <c r="B3" s="45" t="s">
        <v>64</v>
      </c>
      <c r="C3" s="45"/>
      <c r="D3" s="48" t="s">
        <v>63</v>
      </c>
      <c r="E3" s="48"/>
      <c r="F3" s="48"/>
      <c r="G3" s="49"/>
      <c r="H3" s="124">
        <f>SUM(I3)-3</f>
        <v>43</v>
      </c>
      <c r="I3" s="50">
        <v>46</v>
      </c>
      <c r="J3" s="51">
        <f>SUM(I3)+3</f>
        <v>49</v>
      </c>
      <c r="K3" s="51"/>
      <c r="L3" s="52"/>
      <c r="M3" s="46"/>
    </row>
    <row r="4" spans="1:13" s="2" customFormat="1" ht="14.1" customHeight="1" x14ac:dyDescent="0.3">
      <c r="A4" s="7"/>
      <c r="B4" s="25" t="s">
        <v>62</v>
      </c>
      <c r="C4" s="25"/>
      <c r="D4" s="26" t="s">
        <v>61</v>
      </c>
      <c r="E4" s="27"/>
      <c r="F4" s="27"/>
      <c r="G4" s="27"/>
      <c r="H4" s="77"/>
      <c r="I4" s="14"/>
      <c r="J4" s="16"/>
      <c r="K4" s="17"/>
      <c r="L4" s="39"/>
      <c r="M4" s="47"/>
    </row>
    <row r="5" spans="1:13" s="2" customFormat="1" ht="14.1" customHeight="1" x14ac:dyDescent="0.3">
      <c r="A5" s="79">
        <v>2</v>
      </c>
      <c r="B5" s="9" t="s">
        <v>21</v>
      </c>
      <c r="C5" s="10"/>
      <c r="D5" s="21" t="s">
        <v>22</v>
      </c>
      <c r="E5" s="22"/>
      <c r="F5" s="22"/>
      <c r="G5" s="23"/>
      <c r="H5" s="17">
        <f>SUM(I5)-4</f>
        <v>36</v>
      </c>
      <c r="I5" s="37">
        <v>40</v>
      </c>
      <c r="J5" s="17">
        <f>SUM(I5)+4</f>
        <v>44</v>
      </c>
      <c r="K5" s="17"/>
      <c r="L5" s="17"/>
      <c r="M5" s="29"/>
    </row>
    <row r="6" spans="1:13" s="2" customFormat="1" ht="14.1" customHeight="1" x14ac:dyDescent="0.3">
      <c r="A6" s="60"/>
      <c r="B6" s="53" t="s">
        <v>12</v>
      </c>
      <c r="C6" s="54"/>
      <c r="D6" s="26" t="s">
        <v>25</v>
      </c>
      <c r="E6" s="27"/>
      <c r="F6" s="27"/>
      <c r="G6" s="28"/>
      <c r="H6" s="39"/>
      <c r="I6" s="38"/>
      <c r="J6" s="39"/>
      <c r="K6" s="39"/>
      <c r="L6" s="39"/>
      <c r="M6" s="47"/>
    </row>
    <row r="7" spans="1:13" s="2" customFormat="1" ht="14.1" customHeight="1" x14ac:dyDescent="0.3">
      <c r="A7" s="79">
        <v>3</v>
      </c>
      <c r="B7" s="20" t="s">
        <v>20</v>
      </c>
      <c r="C7" s="20"/>
      <c r="D7" s="36" t="s">
        <v>11</v>
      </c>
      <c r="E7" s="36"/>
      <c r="F7" s="36"/>
      <c r="G7" s="36"/>
      <c r="H7" s="17">
        <f>SUM(I7)-4</f>
        <v>41</v>
      </c>
      <c r="I7" s="37">
        <v>45</v>
      </c>
      <c r="J7" s="17">
        <f>SUM(I7)+4</f>
        <v>49</v>
      </c>
      <c r="K7" s="16"/>
      <c r="L7" s="16"/>
      <c r="M7" s="24"/>
    </row>
    <row r="8" spans="1:13" s="2" customFormat="1" ht="14.1" customHeight="1" x14ac:dyDescent="0.3">
      <c r="A8" s="60"/>
      <c r="B8" s="25" t="s">
        <v>23</v>
      </c>
      <c r="C8" s="25"/>
      <c r="D8" s="26" t="s">
        <v>26</v>
      </c>
      <c r="E8" s="27"/>
      <c r="F8" s="27"/>
      <c r="G8" s="28"/>
      <c r="H8" s="39"/>
      <c r="I8" s="38"/>
      <c r="J8" s="39"/>
      <c r="K8" s="16"/>
      <c r="L8" s="16"/>
      <c r="M8" s="24"/>
    </row>
    <row r="9" spans="1:13" s="2" customFormat="1" ht="14.1" customHeight="1" x14ac:dyDescent="0.3">
      <c r="A9" s="79">
        <v>4</v>
      </c>
      <c r="B9" s="20" t="s">
        <v>24</v>
      </c>
      <c r="C9" s="20"/>
      <c r="D9" s="36" t="s">
        <v>9</v>
      </c>
      <c r="E9" s="36"/>
      <c r="F9" s="36"/>
      <c r="G9" s="36"/>
      <c r="H9" s="17">
        <f>SUM(I9)-4</f>
        <v>33</v>
      </c>
      <c r="I9" s="37">
        <v>37</v>
      </c>
      <c r="J9" s="17">
        <f>SUM(I9)+4</f>
        <v>41</v>
      </c>
      <c r="K9" s="16"/>
      <c r="L9" s="16"/>
      <c r="M9" s="24"/>
    </row>
    <row r="10" spans="1:13" s="2" customFormat="1" ht="14.1" customHeight="1" x14ac:dyDescent="0.3">
      <c r="A10" s="60"/>
      <c r="B10" s="25" t="s">
        <v>13</v>
      </c>
      <c r="C10" s="25"/>
      <c r="D10" s="26" t="s">
        <v>27</v>
      </c>
      <c r="E10" s="27"/>
      <c r="F10" s="27"/>
      <c r="G10" s="28"/>
      <c r="H10" s="39"/>
      <c r="I10" s="38"/>
      <c r="J10" s="39"/>
      <c r="K10" s="16"/>
      <c r="L10" s="16"/>
      <c r="M10" s="24"/>
    </row>
    <row r="11" spans="1:13" s="2" customFormat="1" ht="14.1" customHeight="1" x14ac:dyDescent="0.3">
      <c r="A11" s="79">
        <v>5</v>
      </c>
      <c r="B11" s="20" t="s">
        <v>171</v>
      </c>
      <c r="C11" s="20"/>
      <c r="D11" s="36"/>
      <c r="E11" s="36"/>
      <c r="F11" s="36"/>
      <c r="G11" s="36"/>
      <c r="H11" s="17">
        <v>8</v>
      </c>
      <c r="I11" s="37">
        <v>8</v>
      </c>
      <c r="J11" s="17">
        <v>8</v>
      </c>
      <c r="K11" s="17"/>
      <c r="L11" s="17"/>
      <c r="M11" s="29"/>
    </row>
    <row r="12" spans="1:13" s="2" customFormat="1" ht="14.1" customHeight="1" x14ac:dyDescent="0.3">
      <c r="A12" s="60"/>
      <c r="B12" s="25" t="s">
        <v>172</v>
      </c>
      <c r="C12" s="25"/>
      <c r="D12" s="26"/>
      <c r="E12" s="27"/>
      <c r="F12" s="27"/>
      <c r="G12" s="28"/>
      <c r="H12" s="39"/>
      <c r="I12" s="38"/>
      <c r="J12" s="39"/>
      <c r="K12" s="39"/>
      <c r="L12" s="39"/>
      <c r="M12" s="47"/>
    </row>
    <row r="13" spans="1:13" s="2" customFormat="1" ht="14.1" customHeight="1" x14ac:dyDescent="0.3">
      <c r="A13" s="79">
        <v>6</v>
      </c>
      <c r="B13" s="20" t="s">
        <v>10</v>
      </c>
      <c r="C13" s="20"/>
      <c r="D13" s="36" t="s">
        <v>0</v>
      </c>
      <c r="E13" s="36"/>
      <c r="F13" s="36"/>
      <c r="G13" s="36"/>
      <c r="H13" s="16">
        <f>SUM(I13)-1</f>
        <v>24</v>
      </c>
      <c r="I13" s="14">
        <v>25</v>
      </c>
      <c r="J13" s="16">
        <f>SUM(I13)+1</f>
        <v>26</v>
      </c>
      <c r="K13" s="16"/>
      <c r="L13" s="16"/>
      <c r="M13" s="24"/>
    </row>
    <row r="14" spans="1:13" s="2" customFormat="1" ht="14.1" customHeight="1" x14ac:dyDescent="0.3">
      <c r="A14" s="60"/>
      <c r="B14" s="25" t="s">
        <v>14</v>
      </c>
      <c r="C14" s="25"/>
      <c r="D14" s="26" t="s">
        <v>28</v>
      </c>
      <c r="E14" s="27"/>
      <c r="F14" s="27"/>
      <c r="G14" s="28"/>
      <c r="H14" s="16"/>
      <c r="I14" s="14"/>
      <c r="J14" s="16"/>
      <c r="K14" s="16"/>
      <c r="L14" s="16"/>
      <c r="M14" s="24"/>
    </row>
    <row r="15" spans="1:13" s="2" customFormat="1" ht="14.1" customHeight="1" x14ac:dyDescent="0.3">
      <c r="A15" s="79">
        <v>7</v>
      </c>
      <c r="B15" s="20" t="s">
        <v>1</v>
      </c>
      <c r="C15" s="20"/>
      <c r="D15" s="36" t="s">
        <v>149</v>
      </c>
      <c r="E15" s="36"/>
      <c r="F15" s="36"/>
      <c r="G15" s="36"/>
      <c r="H15" s="16">
        <f>SUM(I15)-0.6</f>
        <v>21.4</v>
      </c>
      <c r="I15" s="14">
        <v>22</v>
      </c>
      <c r="J15" s="16">
        <f>SUM(I15)+0.6</f>
        <v>22.6</v>
      </c>
      <c r="K15" s="16"/>
      <c r="L15" s="16"/>
      <c r="M15" s="24"/>
    </row>
    <row r="16" spans="1:13" s="2" customFormat="1" ht="14.1" customHeight="1" x14ac:dyDescent="0.3">
      <c r="A16" s="60"/>
      <c r="B16" s="25" t="s">
        <v>15</v>
      </c>
      <c r="C16" s="25"/>
      <c r="D16" s="26" t="s">
        <v>95</v>
      </c>
      <c r="E16" s="27"/>
      <c r="F16" s="27"/>
      <c r="G16" s="28"/>
      <c r="H16" s="16"/>
      <c r="I16" s="14"/>
      <c r="J16" s="16"/>
      <c r="K16" s="16"/>
      <c r="L16" s="16"/>
      <c r="M16" s="24"/>
    </row>
    <row r="17" spans="1:13" s="2" customFormat="1" ht="14.1" customHeight="1" x14ac:dyDescent="0.3">
      <c r="A17" s="79">
        <v>8</v>
      </c>
      <c r="B17" s="20" t="s">
        <v>3</v>
      </c>
      <c r="C17" s="20"/>
      <c r="D17" s="36" t="s">
        <v>4</v>
      </c>
      <c r="E17" s="36"/>
      <c r="F17" s="36"/>
      <c r="G17" s="36"/>
      <c r="H17" s="16">
        <f>SUM(I17)-0.3</f>
        <v>8.1999999999999993</v>
      </c>
      <c r="I17" s="14">
        <v>8.5</v>
      </c>
      <c r="J17" s="16">
        <f>SUM(I17)+0.3</f>
        <v>8.8000000000000007</v>
      </c>
      <c r="K17" s="16"/>
      <c r="L17" s="16"/>
      <c r="M17" s="24"/>
    </row>
    <row r="18" spans="1:13" s="2" customFormat="1" ht="14.1" customHeight="1" x14ac:dyDescent="0.3">
      <c r="A18" s="60"/>
      <c r="B18" s="25" t="s">
        <v>16</v>
      </c>
      <c r="C18" s="25"/>
      <c r="D18" s="26" t="s">
        <v>94</v>
      </c>
      <c r="E18" s="27"/>
      <c r="F18" s="27"/>
      <c r="G18" s="28"/>
      <c r="H18" s="16"/>
      <c r="I18" s="14"/>
      <c r="J18" s="16"/>
      <c r="K18" s="16"/>
      <c r="L18" s="16"/>
      <c r="M18" s="24"/>
    </row>
    <row r="19" spans="1:13" s="2" customFormat="1" ht="14.1" customHeight="1" x14ac:dyDescent="0.3">
      <c r="A19" s="79">
        <v>9</v>
      </c>
      <c r="B19" s="9" t="s">
        <v>56</v>
      </c>
      <c r="C19" s="10"/>
      <c r="D19" s="21" t="s">
        <v>58</v>
      </c>
      <c r="E19" s="22"/>
      <c r="F19" s="22"/>
      <c r="G19" s="23"/>
      <c r="H19" s="16"/>
      <c r="I19" s="14"/>
      <c r="J19" s="16"/>
      <c r="K19" s="16"/>
      <c r="L19" s="16"/>
      <c r="M19" s="24"/>
    </row>
    <row r="20" spans="1:13" s="2" customFormat="1" ht="14.1" customHeight="1" x14ac:dyDescent="0.3">
      <c r="A20" s="60"/>
      <c r="B20" s="25" t="s">
        <v>57</v>
      </c>
      <c r="C20" s="25"/>
      <c r="D20" s="26" t="s">
        <v>150</v>
      </c>
      <c r="E20" s="27"/>
      <c r="F20" s="27"/>
      <c r="G20" s="28"/>
      <c r="H20" s="16"/>
      <c r="I20" s="14"/>
      <c r="J20" s="16"/>
      <c r="K20" s="16"/>
      <c r="L20" s="16"/>
      <c r="M20" s="24"/>
    </row>
    <row r="21" spans="1:13" s="2" customFormat="1" ht="14.1" customHeight="1" x14ac:dyDescent="0.3">
      <c r="A21" s="79">
        <v>10</v>
      </c>
      <c r="B21" s="20" t="s">
        <v>5</v>
      </c>
      <c r="C21" s="20"/>
      <c r="D21" s="36" t="s">
        <v>6</v>
      </c>
      <c r="E21" s="36"/>
      <c r="F21" s="36"/>
      <c r="G21" s="36"/>
      <c r="H21" s="16"/>
      <c r="I21" s="14"/>
      <c r="J21" s="16"/>
      <c r="K21" s="16"/>
      <c r="L21" s="16"/>
      <c r="M21" s="24"/>
    </row>
    <row r="22" spans="1:13" s="2" customFormat="1" ht="14.1" customHeight="1" x14ac:dyDescent="0.3">
      <c r="A22" s="60"/>
      <c r="B22" s="25" t="s">
        <v>17</v>
      </c>
      <c r="C22" s="25"/>
      <c r="D22" s="26" t="s">
        <v>29</v>
      </c>
      <c r="E22" s="27"/>
      <c r="F22" s="27"/>
      <c r="G22" s="28"/>
      <c r="H22" s="16"/>
      <c r="I22" s="14"/>
      <c r="J22" s="16"/>
      <c r="K22" s="16"/>
      <c r="L22" s="16"/>
      <c r="M22" s="24"/>
    </row>
    <row r="23" spans="1:13" s="2" customFormat="1" ht="14.1" customHeight="1" x14ac:dyDescent="0.3">
      <c r="A23" s="79">
        <v>11</v>
      </c>
      <c r="B23" s="20" t="s">
        <v>7</v>
      </c>
      <c r="C23" s="20"/>
      <c r="D23" s="21" t="s">
        <v>8</v>
      </c>
      <c r="E23" s="22"/>
      <c r="F23" s="22"/>
      <c r="G23" s="23"/>
      <c r="H23" s="16"/>
      <c r="I23" s="14"/>
      <c r="J23" s="16"/>
      <c r="K23" s="16"/>
      <c r="L23" s="16"/>
      <c r="M23" s="24"/>
    </row>
    <row r="24" spans="1:13" s="2" customFormat="1" ht="14.1" customHeight="1" x14ac:dyDescent="0.3">
      <c r="A24" s="60"/>
      <c r="B24" s="25" t="s">
        <v>18</v>
      </c>
      <c r="C24" s="25"/>
      <c r="D24" s="26" t="s">
        <v>36</v>
      </c>
      <c r="E24" s="27"/>
      <c r="F24" s="27"/>
      <c r="G24" s="28"/>
      <c r="H24" s="16"/>
      <c r="I24" s="14"/>
      <c r="J24" s="16"/>
      <c r="K24" s="16"/>
      <c r="L24" s="16"/>
      <c r="M24" s="24"/>
    </row>
    <row r="25" spans="1:13" s="2" customFormat="1" ht="14.1" customHeight="1" x14ac:dyDescent="0.3">
      <c r="A25" s="79">
        <v>12</v>
      </c>
      <c r="B25" s="9" t="s">
        <v>59</v>
      </c>
      <c r="C25" s="10"/>
      <c r="D25" s="36" t="s">
        <v>37</v>
      </c>
      <c r="E25" s="36"/>
      <c r="F25" s="36"/>
      <c r="G25" s="36"/>
      <c r="H25" s="16"/>
      <c r="I25" s="14"/>
      <c r="J25" s="16"/>
      <c r="K25" s="16"/>
      <c r="L25" s="16"/>
      <c r="M25" s="24"/>
    </row>
    <row r="26" spans="1:13" s="2" customFormat="1" ht="14.1" customHeight="1" x14ac:dyDescent="0.3">
      <c r="A26" s="60"/>
      <c r="B26" s="25" t="s">
        <v>19</v>
      </c>
      <c r="C26" s="25"/>
      <c r="D26" s="26" t="s">
        <v>38</v>
      </c>
      <c r="E26" s="27"/>
      <c r="F26" s="27"/>
      <c r="G26" s="28"/>
      <c r="H26" s="16"/>
      <c r="I26" s="14"/>
      <c r="J26" s="16"/>
      <c r="K26" s="16"/>
      <c r="L26" s="16"/>
      <c r="M26" s="24"/>
    </row>
    <row r="27" spans="1:13" s="2" customFormat="1" ht="14.1" customHeight="1" x14ac:dyDescent="0.3">
      <c r="A27" s="79">
        <v>13</v>
      </c>
      <c r="B27" s="78" t="s">
        <v>164</v>
      </c>
      <c r="C27" s="78"/>
      <c r="D27" s="57" t="s">
        <v>163</v>
      </c>
      <c r="E27" s="58"/>
      <c r="F27" s="58"/>
      <c r="G27" s="59"/>
      <c r="H27" s="39">
        <f>SUM(I27)-1</f>
        <v>35</v>
      </c>
      <c r="I27" s="38">
        <v>36</v>
      </c>
      <c r="J27" s="39">
        <f>SUM(I27)+1</f>
        <v>37</v>
      </c>
      <c r="K27" s="39"/>
      <c r="L27" s="39"/>
      <c r="M27" s="47"/>
    </row>
    <row r="28" spans="1:13" s="2" customFormat="1" ht="14.1" customHeight="1" x14ac:dyDescent="0.3">
      <c r="A28" s="60"/>
      <c r="B28" s="25" t="s">
        <v>162</v>
      </c>
      <c r="C28" s="25"/>
      <c r="D28" s="26" t="s">
        <v>161</v>
      </c>
      <c r="E28" s="27"/>
      <c r="F28" s="27"/>
      <c r="G28" s="28"/>
      <c r="H28" s="16"/>
      <c r="I28" s="14"/>
      <c r="J28" s="16"/>
      <c r="K28" s="16"/>
      <c r="L28" s="16"/>
      <c r="M28" s="24"/>
    </row>
    <row r="29" spans="1:13" s="2" customFormat="1" ht="14.1" customHeight="1" x14ac:dyDescent="0.3">
      <c r="A29" s="79">
        <v>14</v>
      </c>
      <c r="B29" s="20" t="s">
        <v>160</v>
      </c>
      <c r="C29" s="20"/>
      <c r="D29" s="21" t="s">
        <v>159</v>
      </c>
      <c r="E29" s="22"/>
      <c r="F29" s="22"/>
      <c r="G29" s="23"/>
      <c r="H29" s="16">
        <f>SUM(I29)-0.8</f>
        <v>23.2</v>
      </c>
      <c r="I29" s="14">
        <v>24</v>
      </c>
      <c r="J29" s="16">
        <f>SUM(I29)+0.8</f>
        <v>24.8</v>
      </c>
      <c r="K29" s="17"/>
      <c r="L29" s="17"/>
      <c r="M29" s="29"/>
    </row>
    <row r="30" spans="1:13" s="2" customFormat="1" ht="14.1" customHeight="1" x14ac:dyDescent="0.3">
      <c r="A30" s="60"/>
      <c r="B30" s="25" t="s">
        <v>158</v>
      </c>
      <c r="C30" s="25"/>
      <c r="D30" s="26" t="s">
        <v>157</v>
      </c>
      <c r="E30" s="27"/>
      <c r="F30" s="27"/>
      <c r="G30" s="28"/>
      <c r="H30" s="16"/>
      <c r="I30" s="14"/>
      <c r="J30" s="16"/>
      <c r="K30" s="39"/>
      <c r="L30" s="39"/>
      <c r="M30" s="47"/>
    </row>
    <row r="31" spans="1:13" s="2" customFormat="1" ht="14.1" customHeight="1" x14ac:dyDescent="0.3">
      <c r="A31" s="79">
        <v>15</v>
      </c>
      <c r="B31" s="61" t="s">
        <v>166</v>
      </c>
      <c r="C31" s="62"/>
      <c r="D31" s="63"/>
      <c r="E31" s="64"/>
      <c r="F31" s="64"/>
      <c r="G31" s="65"/>
      <c r="H31" s="16">
        <f>SUM(I31)-2</f>
        <v>102</v>
      </c>
      <c r="I31" s="14">
        <v>104</v>
      </c>
      <c r="J31" s="77">
        <f>SUM(I31)+2</f>
        <v>106</v>
      </c>
      <c r="K31" s="16"/>
      <c r="L31" s="16"/>
      <c r="M31" s="24"/>
    </row>
    <row r="32" spans="1:13" s="2" customFormat="1" ht="14.1" customHeight="1" thickBot="1" x14ac:dyDescent="0.35">
      <c r="A32" s="93"/>
      <c r="B32" s="31" t="s">
        <v>167</v>
      </c>
      <c r="C32" s="32"/>
      <c r="D32" s="33"/>
      <c r="E32" s="34"/>
      <c r="F32" s="34"/>
      <c r="G32" s="35"/>
      <c r="H32" s="19"/>
      <c r="I32" s="15"/>
      <c r="J32" s="67"/>
      <c r="K32" s="19"/>
      <c r="L32" s="19"/>
      <c r="M32" s="123"/>
    </row>
    <row r="33" s="2" customFormat="1" ht="14.1" customHeight="1" x14ac:dyDescent="0.3"/>
    <row r="34" s="2" customFormat="1" ht="14.1" customHeight="1" x14ac:dyDescent="0.3"/>
    <row r="35" s="2" customFormat="1" ht="14.1" customHeight="1" x14ac:dyDescent="0.3"/>
    <row r="36" s="2" customFormat="1" ht="14.1" customHeight="1" x14ac:dyDescent="0.3"/>
    <row r="37" s="2" customFormat="1" ht="14.1" customHeight="1" x14ac:dyDescent="0.3"/>
    <row r="38" s="2" customFormat="1" ht="14.1" customHeight="1" x14ac:dyDescent="0.3"/>
    <row r="39" s="2" customFormat="1" ht="14.1" customHeight="1" x14ac:dyDescent="0.3"/>
    <row r="40" s="2" customFormat="1" ht="14.1" customHeight="1" x14ac:dyDescent="0.3"/>
    <row r="41" ht="14.1" customHeight="1" x14ac:dyDescent="0.3"/>
    <row r="42" ht="14.1" customHeight="1" x14ac:dyDescent="0.3"/>
    <row r="43" ht="14.1" customHeight="1" x14ac:dyDescent="0.3"/>
    <row r="44" ht="14.1" customHeight="1" x14ac:dyDescent="0.3"/>
    <row r="45" ht="14.1" customHeight="1" x14ac:dyDescent="0.3"/>
    <row r="46" ht="14.1" customHeight="1" x14ac:dyDescent="0.3"/>
    <row r="47" ht="14.1" customHeight="1" x14ac:dyDescent="0.3"/>
    <row r="48" ht="14.1" customHeight="1" x14ac:dyDescent="0.3"/>
    <row r="49" spans="2:7" ht="14.1" customHeight="1" x14ac:dyDescent="0.3">
      <c r="B49" s="1"/>
      <c r="C49" s="1"/>
      <c r="D49" s="1"/>
      <c r="E49" s="1"/>
      <c r="F49" s="1"/>
      <c r="G49" s="1"/>
    </row>
    <row r="50" spans="2:7" ht="14.1" customHeight="1" x14ac:dyDescent="0.3">
      <c r="B50" s="1"/>
      <c r="C50" s="1"/>
      <c r="D50" s="1"/>
      <c r="E50" s="1"/>
      <c r="F50" s="1"/>
      <c r="G50" s="1"/>
    </row>
    <row r="51" spans="2:7" ht="14.1" customHeight="1" x14ac:dyDescent="0.3">
      <c r="B51" s="1"/>
      <c r="C51" s="1"/>
      <c r="D51" s="1"/>
      <c r="E51" s="1"/>
      <c r="F51" s="1"/>
      <c r="G51" s="1"/>
    </row>
    <row r="52" spans="2:7" x14ac:dyDescent="0.3">
      <c r="B52" s="1"/>
      <c r="C52" s="1"/>
      <c r="D52" s="1"/>
      <c r="E52" s="1"/>
      <c r="F52" s="1"/>
      <c r="G52" s="1"/>
    </row>
  </sheetData>
  <mergeCells count="168">
    <mergeCell ref="K27:K28"/>
    <mergeCell ref="L27:L28"/>
    <mergeCell ref="M27:M28"/>
    <mergeCell ref="B28:C28"/>
    <mergeCell ref="D28:G28"/>
    <mergeCell ref="K25:K26"/>
    <mergeCell ref="L25:L26"/>
    <mergeCell ref="M25:M26"/>
    <mergeCell ref="K23:K24"/>
    <mergeCell ref="L23:L24"/>
    <mergeCell ref="M23:M24"/>
    <mergeCell ref="J27:J28"/>
    <mergeCell ref="D24:G24"/>
    <mergeCell ref="J23:J24"/>
    <mergeCell ref="J25:J26"/>
    <mergeCell ref="H23:H24"/>
    <mergeCell ref="I23:I24"/>
    <mergeCell ref="B26:C26"/>
    <mergeCell ref="D26:G26"/>
    <mergeCell ref="H25:H26"/>
    <mergeCell ref="B24:C24"/>
    <mergeCell ref="A31:A32"/>
    <mergeCell ref="B31:C31"/>
    <mergeCell ref="D31:G31"/>
    <mergeCell ref="H31:H32"/>
    <mergeCell ref="I31:I32"/>
    <mergeCell ref="K29:K30"/>
    <mergeCell ref="L29:L30"/>
    <mergeCell ref="M29:M30"/>
    <mergeCell ref="B30:C30"/>
    <mergeCell ref="D30:G30"/>
    <mergeCell ref="J31:J32"/>
    <mergeCell ref="K31:K32"/>
    <mergeCell ref="L31:L32"/>
    <mergeCell ref="M31:M32"/>
    <mergeCell ref="B32:C32"/>
    <mergeCell ref="D32:G32"/>
    <mergeCell ref="J29:J30"/>
    <mergeCell ref="A29:A30"/>
    <mergeCell ref="B29:C29"/>
    <mergeCell ref="D29:G29"/>
    <mergeCell ref="H29:H30"/>
    <mergeCell ref="I29:I30"/>
    <mergeCell ref="A25:A26"/>
    <mergeCell ref="B25:C25"/>
    <mergeCell ref="D25:G25"/>
    <mergeCell ref="I25:I26"/>
    <mergeCell ref="A23:A24"/>
    <mergeCell ref="B23:C23"/>
    <mergeCell ref="D23:G23"/>
    <mergeCell ref="A21:A22"/>
    <mergeCell ref="A27:A28"/>
    <mergeCell ref="B27:C27"/>
    <mergeCell ref="D27:G27"/>
    <mergeCell ref="H27:H28"/>
    <mergeCell ref="I27:I28"/>
    <mergeCell ref="M21:M22"/>
    <mergeCell ref="B22:C22"/>
    <mergeCell ref="D22:G22"/>
    <mergeCell ref="H21:H22"/>
    <mergeCell ref="K19:K20"/>
    <mergeCell ref="L19:L20"/>
    <mergeCell ref="M19:M20"/>
    <mergeCell ref="B20:C20"/>
    <mergeCell ref="D20:G20"/>
    <mergeCell ref="J19:J20"/>
    <mergeCell ref="B21:C21"/>
    <mergeCell ref="D21:G21"/>
    <mergeCell ref="I21:I22"/>
    <mergeCell ref="J21:J22"/>
    <mergeCell ref="K21:K22"/>
    <mergeCell ref="L21:L22"/>
    <mergeCell ref="A19:A20"/>
    <mergeCell ref="B19:C19"/>
    <mergeCell ref="D19:G19"/>
    <mergeCell ref="H19:H20"/>
    <mergeCell ref="I19:I20"/>
    <mergeCell ref="J17:J18"/>
    <mergeCell ref="K17:K18"/>
    <mergeCell ref="L17:L18"/>
    <mergeCell ref="B15:C15"/>
    <mergeCell ref="D15:G15"/>
    <mergeCell ref="I15:I16"/>
    <mergeCell ref="J15:J16"/>
    <mergeCell ref="A17:A18"/>
    <mergeCell ref="A15:A16"/>
    <mergeCell ref="M17:M18"/>
    <mergeCell ref="B18:C18"/>
    <mergeCell ref="D18:G18"/>
    <mergeCell ref="H17:H18"/>
    <mergeCell ref="K15:K16"/>
    <mergeCell ref="L15:L16"/>
    <mergeCell ref="M15:M16"/>
    <mergeCell ref="B16:C16"/>
    <mergeCell ref="D16:G16"/>
    <mergeCell ref="H15:H16"/>
    <mergeCell ref="B17:C17"/>
    <mergeCell ref="D17:G17"/>
    <mergeCell ref="I17:I18"/>
    <mergeCell ref="M13:M14"/>
    <mergeCell ref="B14:C14"/>
    <mergeCell ref="D14:G14"/>
    <mergeCell ref="K9:K10"/>
    <mergeCell ref="L9:L10"/>
    <mergeCell ref="M9:M10"/>
    <mergeCell ref="B10:C10"/>
    <mergeCell ref="D10:G10"/>
    <mergeCell ref="J9:J10"/>
    <mergeCell ref="B13:C13"/>
    <mergeCell ref="D13:G13"/>
    <mergeCell ref="H11:H12"/>
    <mergeCell ref="I13:I14"/>
    <mergeCell ref="B9:C9"/>
    <mergeCell ref="D9:G9"/>
    <mergeCell ref="I9:I10"/>
    <mergeCell ref="H9:H10"/>
    <mergeCell ref="K11:K12"/>
    <mergeCell ref="L11:L12"/>
    <mergeCell ref="M11:M12"/>
    <mergeCell ref="B12:C12"/>
    <mergeCell ref="D12:G12"/>
    <mergeCell ref="J11:J12"/>
    <mergeCell ref="I11:I12"/>
    <mergeCell ref="H13:H14"/>
    <mergeCell ref="J13:J14"/>
    <mergeCell ref="K13:K14"/>
    <mergeCell ref="L13:L14"/>
    <mergeCell ref="A11:A12"/>
    <mergeCell ref="H7:H8"/>
    <mergeCell ref="B8:C8"/>
    <mergeCell ref="D8:G8"/>
    <mergeCell ref="L7:L8"/>
    <mergeCell ref="A13:A14"/>
    <mergeCell ref="A9:A10"/>
    <mergeCell ref="D11:G11"/>
    <mergeCell ref="B11:C11"/>
    <mergeCell ref="K5:K6"/>
    <mergeCell ref="L5:L6"/>
    <mergeCell ref="M5:M6"/>
    <mergeCell ref="B6:C6"/>
    <mergeCell ref="D6:G6"/>
    <mergeCell ref="J7:J8"/>
    <mergeCell ref="K7:K8"/>
    <mergeCell ref="A5:A6"/>
    <mergeCell ref="B5:C5"/>
    <mergeCell ref="D5:G5"/>
    <mergeCell ref="I5:I6"/>
    <mergeCell ref="J5:J6"/>
    <mergeCell ref="H5:H6"/>
    <mergeCell ref="A7:A8"/>
    <mergeCell ref="B7:C7"/>
    <mergeCell ref="D7:G7"/>
    <mergeCell ref="I7:I8"/>
    <mergeCell ref="M7:M8"/>
    <mergeCell ref="L3:L4"/>
    <mergeCell ref="A1:M1"/>
    <mergeCell ref="B2:C2"/>
    <mergeCell ref="D2:G2"/>
    <mergeCell ref="A3:A4"/>
    <mergeCell ref="B3:C3"/>
    <mergeCell ref="D3:G3"/>
    <mergeCell ref="I3:I4"/>
    <mergeCell ref="J3:J4"/>
    <mergeCell ref="K3:K4"/>
    <mergeCell ref="H3:H4"/>
    <mergeCell ref="M3:M4"/>
    <mergeCell ref="B4:C4"/>
    <mergeCell ref="D4:G4"/>
  </mergeCells>
  <phoneticPr fontId="5" type="noConversion"/>
  <pageMargins left="0.46875" right="0.46875" top="0.75" bottom="0.75" header="0.3" footer="0.3"/>
  <pageSetup paperSize="9" scale="9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7EF5C-AE80-4C64-BE4E-99FF7FBD3855}">
  <sheetPr codeName="Sheet15">
    <tabColor theme="7"/>
    <pageSetUpPr fitToPage="1"/>
  </sheetPr>
  <dimension ref="A1:M68"/>
  <sheetViews>
    <sheetView topLeftCell="A19" zoomScale="110" zoomScaleNormal="110" zoomScalePageLayoutView="30" workbookViewId="0">
      <selection activeCell="D44" sqref="D44:G44"/>
    </sheetView>
  </sheetViews>
  <sheetFormatPr defaultColWidth="8.75" defaultRowHeight="16.5" x14ac:dyDescent="0.3"/>
  <cols>
    <col min="1" max="1" width="3.25" bestFit="1" customWidth="1"/>
    <col min="2" max="3" width="8.75" customWidth="1"/>
    <col min="4" max="7" width="8.125" customWidth="1"/>
    <col min="8" max="13" width="5.5" customWidth="1"/>
  </cols>
  <sheetData>
    <row r="1" spans="1:13" ht="14.1" customHeight="1" thickBot="1" x14ac:dyDescent="0.35">
      <c r="A1" s="40" t="s">
        <v>174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2"/>
    </row>
    <row r="2" spans="1:13" ht="14.1" customHeight="1" thickBot="1" x14ac:dyDescent="0.35">
      <c r="A2" s="3" t="s">
        <v>30</v>
      </c>
      <c r="B2" s="43" t="s">
        <v>31</v>
      </c>
      <c r="C2" s="43"/>
      <c r="D2" s="43" t="s">
        <v>32</v>
      </c>
      <c r="E2" s="43"/>
      <c r="F2" s="43"/>
      <c r="G2" s="43"/>
      <c r="H2" s="4" t="s">
        <v>33</v>
      </c>
      <c r="I2" s="5" t="s">
        <v>34</v>
      </c>
      <c r="J2" s="5" t="s">
        <v>35</v>
      </c>
      <c r="K2" s="5"/>
      <c r="L2" s="5"/>
      <c r="M2" s="5"/>
    </row>
    <row r="3" spans="1:13" s="2" customFormat="1" ht="14.1" customHeight="1" x14ac:dyDescent="0.3">
      <c r="A3" s="44">
        <v>1</v>
      </c>
      <c r="B3" s="61" t="s">
        <v>98</v>
      </c>
      <c r="C3" s="62"/>
      <c r="D3" s="57" t="s">
        <v>97</v>
      </c>
      <c r="E3" s="58"/>
      <c r="F3" s="58"/>
      <c r="G3" s="59"/>
      <c r="H3" s="50">
        <v>54.2</v>
      </c>
      <c r="I3" s="51">
        <f>SUM(H3)+2.9</f>
        <v>57.1</v>
      </c>
      <c r="J3" s="51">
        <f>SUM(I3)+2.9</f>
        <v>60</v>
      </c>
      <c r="K3" s="51"/>
      <c r="L3" s="52"/>
      <c r="M3" s="46"/>
    </row>
    <row r="4" spans="1:13" s="2" customFormat="1" ht="14.1" customHeight="1" x14ac:dyDescent="0.3">
      <c r="A4" s="7"/>
      <c r="B4" s="25" t="s">
        <v>60</v>
      </c>
      <c r="C4" s="25"/>
      <c r="D4" s="26" t="s">
        <v>96</v>
      </c>
      <c r="E4" s="27"/>
      <c r="F4" s="27"/>
      <c r="G4" s="27"/>
      <c r="H4" s="14"/>
      <c r="I4" s="16"/>
      <c r="J4" s="16"/>
      <c r="K4" s="17"/>
      <c r="L4" s="39"/>
      <c r="M4" s="47"/>
    </row>
    <row r="5" spans="1:13" s="2" customFormat="1" ht="14.1" customHeight="1" x14ac:dyDescent="0.3">
      <c r="A5" s="7">
        <v>2</v>
      </c>
      <c r="B5" s="9" t="s">
        <v>21</v>
      </c>
      <c r="C5" s="10"/>
      <c r="D5" s="21" t="s">
        <v>22</v>
      </c>
      <c r="E5" s="22"/>
      <c r="F5" s="22"/>
      <c r="G5" s="23"/>
      <c r="H5" s="37">
        <v>42.2</v>
      </c>
      <c r="I5" s="17">
        <f>SUM(H5)+3</f>
        <v>45.2</v>
      </c>
      <c r="J5" s="17">
        <f>SUM(I5)+3</f>
        <v>48.2</v>
      </c>
      <c r="K5" s="16"/>
      <c r="L5" s="16"/>
      <c r="M5" s="24"/>
    </row>
    <row r="6" spans="1:13" s="2" customFormat="1" ht="14.1" customHeight="1" x14ac:dyDescent="0.3">
      <c r="A6" s="7"/>
      <c r="B6" s="53" t="s">
        <v>12</v>
      </c>
      <c r="C6" s="54"/>
      <c r="D6" s="26" t="s">
        <v>25</v>
      </c>
      <c r="E6" s="27"/>
      <c r="F6" s="27"/>
      <c r="G6" s="28"/>
      <c r="H6" s="38"/>
      <c r="I6" s="39"/>
      <c r="J6" s="39"/>
      <c r="K6" s="16"/>
      <c r="L6" s="16"/>
      <c r="M6" s="24"/>
    </row>
    <row r="7" spans="1:13" s="2" customFormat="1" ht="14.1" customHeight="1" x14ac:dyDescent="0.3">
      <c r="A7" s="7">
        <v>3</v>
      </c>
      <c r="B7" s="20" t="s">
        <v>20</v>
      </c>
      <c r="C7" s="20"/>
      <c r="D7" s="36" t="s">
        <v>11</v>
      </c>
      <c r="E7" s="36"/>
      <c r="F7" s="36"/>
      <c r="G7" s="36"/>
      <c r="H7" s="37">
        <v>59</v>
      </c>
      <c r="I7" s="17">
        <f>SUM(H7)+4</f>
        <v>63</v>
      </c>
      <c r="J7" s="17">
        <f>SUM(I7)+4</f>
        <v>67</v>
      </c>
      <c r="K7" s="16"/>
      <c r="L7" s="77"/>
      <c r="M7" s="24"/>
    </row>
    <row r="8" spans="1:13" s="2" customFormat="1" ht="14.1" customHeight="1" x14ac:dyDescent="0.3">
      <c r="A8" s="7"/>
      <c r="B8" s="25" t="s">
        <v>23</v>
      </c>
      <c r="C8" s="25"/>
      <c r="D8" s="26" t="s">
        <v>26</v>
      </c>
      <c r="E8" s="27"/>
      <c r="F8" s="27"/>
      <c r="G8" s="28"/>
      <c r="H8" s="38"/>
      <c r="I8" s="39"/>
      <c r="J8" s="39"/>
      <c r="K8" s="16"/>
      <c r="L8" s="77"/>
      <c r="M8" s="24"/>
    </row>
    <row r="9" spans="1:13" s="2" customFormat="1" ht="14.1" customHeight="1" x14ac:dyDescent="0.3">
      <c r="A9" s="7">
        <v>4</v>
      </c>
      <c r="B9" s="9" t="s">
        <v>24</v>
      </c>
      <c r="C9" s="10"/>
      <c r="D9" s="36" t="s">
        <v>9</v>
      </c>
      <c r="E9" s="36"/>
      <c r="F9" s="36"/>
      <c r="G9" s="36"/>
      <c r="H9" s="37">
        <v>59</v>
      </c>
      <c r="I9" s="17">
        <f>SUM(H9)+4</f>
        <v>63</v>
      </c>
      <c r="J9" s="17">
        <f>SUM(I9)+4</f>
        <v>67</v>
      </c>
      <c r="K9" s="16"/>
      <c r="L9" s="16"/>
      <c r="M9" s="24"/>
    </row>
    <row r="10" spans="1:13" s="2" customFormat="1" ht="14.1" customHeight="1" x14ac:dyDescent="0.3">
      <c r="A10" s="7"/>
      <c r="B10" s="53" t="s">
        <v>13</v>
      </c>
      <c r="C10" s="54"/>
      <c r="D10" s="26" t="s">
        <v>27</v>
      </c>
      <c r="E10" s="27"/>
      <c r="F10" s="27"/>
      <c r="G10" s="28"/>
      <c r="H10" s="38"/>
      <c r="I10" s="39"/>
      <c r="J10" s="39"/>
      <c r="K10" s="16"/>
      <c r="L10" s="16"/>
      <c r="M10" s="24"/>
    </row>
    <row r="11" spans="1:13" s="2" customFormat="1" ht="14.1" customHeight="1" x14ac:dyDescent="0.3">
      <c r="A11" s="7">
        <v>5</v>
      </c>
      <c r="B11" s="9" t="s">
        <v>175</v>
      </c>
      <c r="C11" s="10"/>
      <c r="D11" s="36"/>
      <c r="E11" s="36"/>
      <c r="F11" s="36"/>
      <c r="G11" s="36"/>
      <c r="H11" s="37">
        <v>143</v>
      </c>
      <c r="I11" s="17">
        <f>SUM(H11)+8</f>
        <v>151</v>
      </c>
      <c r="J11" s="17">
        <f>SUM(I11)+8</f>
        <v>159</v>
      </c>
      <c r="K11" s="16"/>
      <c r="L11" s="16"/>
      <c r="M11" s="24"/>
    </row>
    <row r="12" spans="1:13" s="2" customFormat="1" ht="14.1" customHeight="1" x14ac:dyDescent="0.3">
      <c r="A12" s="7"/>
      <c r="B12" s="53" t="s">
        <v>176</v>
      </c>
      <c r="C12" s="54"/>
      <c r="D12" s="26"/>
      <c r="E12" s="27"/>
      <c r="F12" s="27"/>
      <c r="G12" s="28"/>
      <c r="H12" s="38"/>
      <c r="I12" s="39"/>
      <c r="J12" s="39"/>
      <c r="K12" s="16"/>
      <c r="L12" s="16"/>
      <c r="M12" s="24"/>
    </row>
    <row r="13" spans="1:13" s="2" customFormat="1" ht="14.1" customHeight="1" x14ac:dyDescent="0.3">
      <c r="A13" s="7">
        <v>6</v>
      </c>
      <c r="B13" s="20" t="s">
        <v>178</v>
      </c>
      <c r="C13" s="20"/>
      <c r="D13" s="36"/>
      <c r="E13" s="36"/>
      <c r="F13" s="36"/>
      <c r="G13" s="36"/>
      <c r="H13" s="37">
        <v>16.5</v>
      </c>
      <c r="I13" s="17">
        <f>SUM(H13)+1.4</f>
        <v>17.899999999999999</v>
      </c>
      <c r="J13" s="17">
        <f>SUM(I13)+1.4</f>
        <v>19.299999999999997</v>
      </c>
      <c r="K13" s="16"/>
      <c r="L13" s="77"/>
      <c r="M13" s="24"/>
    </row>
    <row r="14" spans="1:13" s="2" customFormat="1" ht="14.1" customHeight="1" x14ac:dyDescent="0.3">
      <c r="A14" s="7"/>
      <c r="B14" s="25" t="s">
        <v>179</v>
      </c>
      <c r="C14" s="25"/>
      <c r="D14" s="26"/>
      <c r="E14" s="27"/>
      <c r="F14" s="27"/>
      <c r="G14" s="28"/>
      <c r="H14" s="38"/>
      <c r="I14" s="39"/>
      <c r="J14" s="39"/>
      <c r="K14" s="16"/>
      <c r="L14" s="77"/>
      <c r="M14" s="24"/>
    </row>
    <row r="15" spans="1:13" s="2" customFormat="1" ht="14.1" customHeight="1" x14ac:dyDescent="0.3">
      <c r="A15" s="7">
        <v>7</v>
      </c>
      <c r="B15" s="20" t="s">
        <v>180</v>
      </c>
      <c r="C15" s="20"/>
      <c r="D15" s="36"/>
      <c r="E15" s="36"/>
      <c r="F15" s="36"/>
      <c r="G15" s="36"/>
      <c r="H15" s="37">
        <v>26</v>
      </c>
      <c r="I15" s="17">
        <f>SUM(H15)+1.8</f>
        <v>27.8</v>
      </c>
      <c r="J15" s="17">
        <f>SUM(I15)+1.8</f>
        <v>29.6</v>
      </c>
      <c r="K15" s="16"/>
      <c r="L15" s="77"/>
      <c r="M15" s="24"/>
    </row>
    <row r="16" spans="1:13" s="2" customFormat="1" ht="14.1" customHeight="1" x14ac:dyDescent="0.3">
      <c r="A16" s="7"/>
      <c r="B16" s="25" t="s">
        <v>181</v>
      </c>
      <c r="C16" s="25"/>
      <c r="D16" s="26"/>
      <c r="E16" s="27"/>
      <c r="F16" s="27"/>
      <c r="G16" s="28"/>
      <c r="H16" s="38"/>
      <c r="I16" s="39"/>
      <c r="J16" s="39"/>
      <c r="K16" s="16"/>
      <c r="L16" s="77"/>
      <c r="M16" s="24"/>
    </row>
    <row r="17" spans="1:13" s="2" customFormat="1" ht="14.1" customHeight="1" x14ac:dyDescent="0.3">
      <c r="A17" s="7">
        <v>8</v>
      </c>
      <c r="B17" s="20" t="s">
        <v>182</v>
      </c>
      <c r="C17" s="20"/>
      <c r="D17" s="36"/>
      <c r="E17" s="36"/>
      <c r="F17" s="36"/>
      <c r="G17" s="36"/>
      <c r="H17" s="37">
        <v>37</v>
      </c>
      <c r="I17" s="17">
        <f>SUM(H17)+2.9</f>
        <v>39.9</v>
      </c>
      <c r="J17" s="17">
        <f>SUM(I17)+2.9</f>
        <v>42.8</v>
      </c>
      <c r="K17" s="16"/>
      <c r="L17" s="77"/>
      <c r="M17" s="24"/>
    </row>
    <row r="18" spans="1:13" s="2" customFormat="1" ht="14.1" customHeight="1" x14ac:dyDescent="0.3">
      <c r="A18" s="7"/>
      <c r="B18" s="25" t="s">
        <v>184</v>
      </c>
      <c r="C18" s="25"/>
      <c r="D18" s="26"/>
      <c r="E18" s="27"/>
      <c r="F18" s="27"/>
      <c r="G18" s="28"/>
      <c r="H18" s="38"/>
      <c r="I18" s="39"/>
      <c r="J18" s="39"/>
      <c r="K18" s="16"/>
      <c r="L18" s="77"/>
      <c r="M18" s="24"/>
    </row>
    <row r="19" spans="1:13" s="2" customFormat="1" ht="14.1" customHeight="1" x14ac:dyDescent="0.3">
      <c r="A19" s="7">
        <v>9</v>
      </c>
      <c r="B19" s="20" t="s">
        <v>183</v>
      </c>
      <c r="C19" s="20"/>
      <c r="D19" s="36"/>
      <c r="E19" s="36"/>
      <c r="F19" s="36"/>
      <c r="G19" s="36"/>
      <c r="H19" s="37">
        <v>53</v>
      </c>
      <c r="I19" s="17">
        <f>SUM(H19)+3.6</f>
        <v>56.6</v>
      </c>
      <c r="J19" s="17">
        <f>SUM(I19)+3.6</f>
        <v>60.2</v>
      </c>
      <c r="K19" s="16"/>
      <c r="L19" s="77"/>
      <c r="M19" s="24"/>
    </row>
    <row r="20" spans="1:13" s="2" customFormat="1" ht="14.1" customHeight="1" x14ac:dyDescent="0.3">
      <c r="A20" s="7"/>
      <c r="B20" s="25" t="s">
        <v>185</v>
      </c>
      <c r="C20" s="25"/>
      <c r="D20" s="26"/>
      <c r="E20" s="27"/>
      <c r="F20" s="27"/>
      <c r="G20" s="28"/>
      <c r="H20" s="38"/>
      <c r="I20" s="39"/>
      <c r="J20" s="39"/>
      <c r="K20" s="16"/>
      <c r="L20" s="77"/>
      <c r="M20" s="24"/>
    </row>
    <row r="21" spans="1:13" s="2" customFormat="1" ht="14.1" customHeight="1" x14ac:dyDescent="0.3">
      <c r="A21" s="7">
        <v>10</v>
      </c>
      <c r="B21" s="20" t="s">
        <v>10</v>
      </c>
      <c r="C21" s="20"/>
      <c r="D21" s="36" t="s">
        <v>0</v>
      </c>
      <c r="E21" s="36"/>
      <c r="F21" s="36"/>
      <c r="G21" s="36"/>
      <c r="H21" s="14">
        <v>26.5</v>
      </c>
      <c r="I21" s="16">
        <f>SUM(H21)+1.1</f>
        <v>27.6</v>
      </c>
      <c r="J21" s="16">
        <f>SUM(I21)+1.1</f>
        <v>28.700000000000003</v>
      </c>
      <c r="K21" s="16"/>
      <c r="L21" s="16"/>
      <c r="M21" s="24"/>
    </row>
    <row r="22" spans="1:13" s="2" customFormat="1" ht="14.1" customHeight="1" x14ac:dyDescent="0.3">
      <c r="A22" s="7"/>
      <c r="B22" s="25" t="s">
        <v>14</v>
      </c>
      <c r="C22" s="25"/>
      <c r="D22" s="26" t="s">
        <v>28</v>
      </c>
      <c r="E22" s="27"/>
      <c r="F22" s="27"/>
      <c r="G22" s="28"/>
      <c r="H22" s="14"/>
      <c r="I22" s="16"/>
      <c r="J22" s="16"/>
      <c r="K22" s="16"/>
      <c r="L22" s="16"/>
      <c r="M22" s="24"/>
    </row>
    <row r="23" spans="1:13" s="2" customFormat="1" ht="14.1" customHeight="1" x14ac:dyDescent="0.3">
      <c r="A23" s="7">
        <v>11</v>
      </c>
      <c r="B23" s="20" t="s">
        <v>1</v>
      </c>
      <c r="C23" s="20"/>
      <c r="D23" s="36" t="s">
        <v>2</v>
      </c>
      <c r="E23" s="36"/>
      <c r="F23" s="36"/>
      <c r="G23" s="36"/>
      <c r="H23" s="14">
        <v>21.2</v>
      </c>
      <c r="I23" s="16">
        <f>SUM(H23)+0.6</f>
        <v>21.8</v>
      </c>
      <c r="J23" s="16">
        <f>SUM(I23)+0.6</f>
        <v>22.400000000000002</v>
      </c>
      <c r="K23" s="16"/>
      <c r="L23" s="16"/>
      <c r="M23" s="24"/>
    </row>
    <row r="24" spans="1:13" s="2" customFormat="1" ht="14.1" customHeight="1" x14ac:dyDescent="0.3">
      <c r="A24" s="7"/>
      <c r="B24" s="25" t="s">
        <v>15</v>
      </c>
      <c r="C24" s="25"/>
      <c r="D24" s="26" t="s">
        <v>95</v>
      </c>
      <c r="E24" s="27"/>
      <c r="F24" s="27"/>
      <c r="G24" s="28"/>
      <c r="H24" s="14"/>
      <c r="I24" s="16"/>
      <c r="J24" s="16"/>
      <c r="K24" s="16"/>
      <c r="L24" s="16"/>
      <c r="M24" s="24"/>
    </row>
    <row r="25" spans="1:13" s="2" customFormat="1" ht="14.1" customHeight="1" x14ac:dyDescent="0.3">
      <c r="A25" s="7">
        <v>12</v>
      </c>
      <c r="B25" s="20" t="s">
        <v>3</v>
      </c>
      <c r="C25" s="20"/>
      <c r="D25" s="36" t="s">
        <v>4</v>
      </c>
      <c r="E25" s="36"/>
      <c r="F25" s="36"/>
      <c r="G25" s="36"/>
      <c r="H25" s="14">
        <v>10.5</v>
      </c>
      <c r="I25" s="16">
        <f>SUM(H25)+0.3</f>
        <v>10.8</v>
      </c>
      <c r="J25" s="16">
        <f>SUM(I25)+0.3</f>
        <v>11.100000000000001</v>
      </c>
      <c r="K25" s="16"/>
      <c r="L25" s="16"/>
      <c r="M25" s="24"/>
    </row>
    <row r="26" spans="1:13" s="2" customFormat="1" ht="14.1" customHeight="1" x14ac:dyDescent="0.3">
      <c r="A26" s="7"/>
      <c r="B26" s="25" t="s">
        <v>16</v>
      </c>
      <c r="C26" s="25"/>
      <c r="D26" s="26" t="s">
        <v>94</v>
      </c>
      <c r="E26" s="27"/>
      <c r="F26" s="27"/>
      <c r="G26" s="28"/>
      <c r="H26" s="14"/>
      <c r="I26" s="16"/>
      <c r="J26" s="16"/>
      <c r="K26" s="16"/>
      <c r="L26" s="16"/>
      <c r="M26" s="24"/>
    </row>
    <row r="27" spans="1:13" s="2" customFormat="1" ht="14.1" customHeight="1" x14ac:dyDescent="0.3">
      <c r="A27" s="7">
        <v>13</v>
      </c>
      <c r="B27" s="9" t="s">
        <v>56</v>
      </c>
      <c r="C27" s="10"/>
      <c r="D27" s="21" t="s">
        <v>58</v>
      </c>
      <c r="E27" s="22"/>
      <c r="F27" s="22"/>
      <c r="G27" s="23"/>
      <c r="H27" s="14">
        <v>56.1</v>
      </c>
      <c r="I27" s="16">
        <f>SUM(H27)+1.6</f>
        <v>57.7</v>
      </c>
      <c r="J27" s="16">
        <f>SUM(I27)+1.6</f>
        <v>59.300000000000004</v>
      </c>
      <c r="K27" s="16"/>
      <c r="L27" s="16"/>
      <c r="M27" s="24"/>
    </row>
    <row r="28" spans="1:13" s="2" customFormat="1" ht="14.1" customHeight="1" x14ac:dyDescent="0.3">
      <c r="A28" s="7"/>
      <c r="B28" s="25" t="s">
        <v>57</v>
      </c>
      <c r="C28" s="25"/>
      <c r="D28" s="26" t="s">
        <v>100</v>
      </c>
      <c r="E28" s="27"/>
      <c r="F28" s="27"/>
      <c r="G28" s="28"/>
      <c r="H28" s="14"/>
      <c r="I28" s="16"/>
      <c r="J28" s="16"/>
      <c r="K28" s="16"/>
      <c r="L28" s="16"/>
      <c r="M28" s="24"/>
    </row>
    <row r="29" spans="1:13" s="2" customFormat="1" ht="14.1" customHeight="1" x14ac:dyDescent="0.3">
      <c r="A29" s="7">
        <v>14</v>
      </c>
      <c r="B29" s="20" t="s">
        <v>5</v>
      </c>
      <c r="C29" s="20"/>
      <c r="D29" s="36" t="s">
        <v>6</v>
      </c>
      <c r="E29" s="36"/>
      <c r="F29" s="36"/>
      <c r="G29" s="36"/>
      <c r="H29" s="14"/>
      <c r="I29" s="16"/>
      <c r="J29" s="16"/>
      <c r="K29" s="16"/>
      <c r="L29" s="16"/>
      <c r="M29" s="24"/>
    </row>
    <row r="30" spans="1:13" s="2" customFormat="1" ht="14.1" customHeight="1" x14ac:dyDescent="0.3">
      <c r="A30" s="7"/>
      <c r="B30" s="25" t="s">
        <v>17</v>
      </c>
      <c r="C30" s="25"/>
      <c r="D30" s="26" t="s">
        <v>29</v>
      </c>
      <c r="E30" s="27"/>
      <c r="F30" s="27"/>
      <c r="G30" s="28"/>
      <c r="H30" s="14"/>
      <c r="I30" s="16"/>
      <c r="J30" s="16"/>
      <c r="K30" s="16"/>
      <c r="L30" s="16"/>
      <c r="M30" s="24"/>
    </row>
    <row r="31" spans="1:13" s="2" customFormat="1" ht="14.1" customHeight="1" x14ac:dyDescent="0.3">
      <c r="A31" s="7">
        <v>15</v>
      </c>
      <c r="B31" s="20" t="s">
        <v>7</v>
      </c>
      <c r="C31" s="20"/>
      <c r="D31" s="21" t="s">
        <v>8</v>
      </c>
      <c r="E31" s="22"/>
      <c r="F31" s="22"/>
      <c r="G31" s="23"/>
      <c r="H31" s="14"/>
      <c r="I31" s="16"/>
      <c r="J31" s="16"/>
      <c r="K31" s="16"/>
      <c r="L31" s="16"/>
      <c r="M31" s="24"/>
    </row>
    <row r="32" spans="1:13" s="2" customFormat="1" ht="14.1" customHeight="1" x14ac:dyDescent="0.3">
      <c r="A32" s="7"/>
      <c r="B32" s="25" t="s">
        <v>18</v>
      </c>
      <c r="C32" s="25"/>
      <c r="D32" s="26" t="s">
        <v>36</v>
      </c>
      <c r="E32" s="27"/>
      <c r="F32" s="27"/>
      <c r="G32" s="28"/>
      <c r="H32" s="14"/>
      <c r="I32" s="16"/>
      <c r="J32" s="16"/>
      <c r="K32" s="16"/>
      <c r="L32" s="16"/>
      <c r="M32" s="24"/>
    </row>
    <row r="33" spans="1:13" s="2" customFormat="1" ht="14.1" customHeight="1" x14ac:dyDescent="0.3">
      <c r="A33" s="7">
        <v>16</v>
      </c>
      <c r="B33" s="9" t="s">
        <v>59</v>
      </c>
      <c r="C33" s="10"/>
      <c r="D33" s="36" t="s">
        <v>37</v>
      </c>
      <c r="E33" s="36"/>
      <c r="F33" s="36"/>
      <c r="G33" s="36"/>
      <c r="H33" s="14"/>
      <c r="I33" s="16"/>
      <c r="J33" s="16"/>
      <c r="K33" s="16"/>
      <c r="L33" s="16"/>
      <c r="M33" s="24"/>
    </row>
    <row r="34" spans="1:13" s="2" customFormat="1" ht="14.1" customHeight="1" x14ac:dyDescent="0.3">
      <c r="A34" s="7"/>
      <c r="B34" s="25" t="s">
        <v>19</v>
      </c>
      <c r="C34" s="25"/>
      <c r="D34" s="26" t="s">
        <v>38</v>
      </c>
      <c r="E34" s="27"/>
      <c r="F34" s="27"/>
      <c r="G34" s="28"/>
      <c r="H34" s="14"/>
      <c r="I34" s="16"/>
      <c r="J34" s="16"/>
      <c r="K34" s="16"/>
      <c r="L34" s="16"/>
      <c r="M34" s="24"/>
    </row>
    <row r="35" spans="1:13" s="2" customFormat="1" ht="14.1" customHeight="1" x14ac:dyDescent="0.3">
      <c r="A35" s="7">
        <v>17</v>
      </c>
      <c r="B35" s="61" t="s">
        <v>141</v>
      </c>
      <c r="C35" s="62"/>
      <c r="D35" s="57"/>
      <c r="E35" s="58"/>
      <c r="F35" s="58"/>
      <c r="G35" s="59"/>
      <c r="H35" s="14">
        <v>14</v>
      </c>
      <c r="I35" s="77">
        <f>SUM(H35)+0.5</f>
        <v>14.5</v>
      </c>
      <c r="J35" s="77">
        <f>SUM(I35)+0.5</f>
        <v>15</v>
      </c>
      <c r="K35" s="17"/>
      <c r="L35" s="17"/>
      <c r="M35" s="29"/>
    </row>
    <row r="36" spans="1:13" s="2" customFormat="1" ht="14.1" customHeight="1" x14ac:dyDescent="0.3">
      <c r="A36" s="7"/>
      <c r="B36" s="103" t="s">
        <v>99</v>
      </c>
      <c r="C36" s="104"/>
      <c r="D36" s="105"/>
      <c r="E36" s="106"/>
      <c r="F36" s="106"/>
      <c r="G36" s="107"/>
      <c r="H36" s="14"/>
      <c r="I36" s="77"/>
      <c r="J36" s="77"/>
      <c r="K36" s="39"/>
      <c r="L36" s="39"/>
      <c r="M36" s="47"/>
    </row>
    <row r="37" spans="1:13" s="2" customFormat="1" ht="14.1" customHeight="1" x14ac:dyDescent="0.3">
      <c r="A37" s="7">
        <v>18</v>
      </c>
      <c r="B37" s="20" t="s">
        <v>93</v>
      </c>
      <c r="C37" s="20"/>
      <c r="D37" s="36"/>
      <c r="E37" s="36"/>
      <c r="F37" s="36"/>
      <c r="G37" s="36"/>
      <c r="H37" s="14">
        <v>7</v>
      </c>
      <c r="I37" s="77">
        <f>SUM(H37)+0.2</f>
        <v>7.2</v>
      </c>
      <c r="J37" s="77">
        <f>SUM(I37)+0.2</f>
        <v>7.4</v>
      </c>
      <c r="K37" s="16"/>
      <c r="L37" s="16"/>
      <c r="M37" s="24"/>
    </row>
    <row r="38" spans="1:13" s="2" customFormat="1" ht="14.1" customHeight="1" x14ac:dyDescent="0.3">
      <c r="A38" s="7"/>
      <c r="B38" s="25" t="s">
        <v>92</v>
      </c>
      <c r="C38" s="25"/>
      <c r="D38" s="26" t="s">
        <v>91</v>
      </c>
      <c r="E38" s="27"/>
      <c r="F38" s="27"/>
      <c r="G38" s="28"/>
      <c r="H38" s="14"/>
      <c r="I38" s="77"/>
      <c r="J38" s="77"/>
      <c r="K38" s="16"/>
      <c r="L38" s="16"/>
      <c r="M38" s="24"/>
    </row>
    <row r="39" spans="1:13" s="2" customFormat="1" ht="14.1" customHeight="1" x14ac:dyDescent="0.3">
      <c r="A39" s="7">
        <v>19</v>
      </c>
      <c r="B39" s="9" t="s">
        <v>137</v>
      </c>
      <c r="C39" s="10"/>
      <c r="D39" s="21" t="s">
        <v>136</v>
      </c>
      <c r="E39" s="22"/>
      <c r="F39" s="22"/>
      <c r="G39" s="23"/>
      <c r="H39" s="14">
        <v>7</v>
      </c>
      <c r="I39" s="77">
        <f>SUM(H39)+0.2</f>
        <v>7.2</v>
      </c>
      <c r="J39" s="77">
        <f>SUM(I39)+0.2</f>
        <v>7.4</v>
      </c>
      <c r="K39" s="16"/>
      <c r="L39" s="16"/>
      <c r="M39" s="24"/>
    </row>
    <row r="40" spans="1:13" s="2" customFormat="1" ht="14.1" customHeight="1" x14ac:dyDescent="0.3">
      <c r="A40" s="7"/>
      <c r="B40" s="53" t="s">
        <v>135</v>
      </c>
      <c r="C40" s="54"/>
      <c r="D40" s="26" t="s">
        <v>134</v>
      </c>
      <c r="E40" s="27"/>
      <c r="F40" s="27"/>
      <c r="G40" s="28"/>
      <c r="H40" s="14"/>
      <c r="I40" s="77"/>
      <c r="J40" s="77"/>
      <c r="K40" s="16"/>
      <c r="L40" s="16"/>
      <c r="M40" s="24"/>
    </row>
    <row r="41" spans="1:13" s="2" customFormat="1" ht="14.1" customHeight="1" x14ac:dyDescent="0.3">
      <c r="A41" s="7">
        <v>20</v>
      </c>
      <c r="B41" s="9" t="s">
        <v>39</v>
      </c>
      <c r="C41" s="10"/>
      <c r="D41" s="11"/>
      <c r="E41" s="12"/>
      <c r="F41" s="12"/>
      <c r="G41" s="13"/>
      <c r="H41" s="14">
        <v>1.5</v>
      </c>
      <c r="I41" s="16">
        <f>SUM(H41)+0</f>
        <v>1.5</v>
      </c>
      <c r="J41" s="16">
        <f>SUM(I41)+0</f>
        <v>1.5</v>
      </c>
      <c r="K41" s="17"/>
      <c r="L41" s="17"/>
      <c r="M41" s="29"/>
    </row>
    <row r="42" spans="1:13" s="2" customFormat="1" ht="14.1" customHeight="1" x14ac:dyDescent="0.3">
      <c r="A42" s="7"/>
      <c r="B42" s="53" t="s">
        <v>40</v>
      </c>
      <c r="C42" s="54"/>
      <c r="D42" s="26" t="s">
        <v>177</v>
      </c>
      <c r="E42" s="27"/>
      <c r="F42" s="27"/>
      <c r="G42" s="28"/>
      <c r="H42" s="14"/>
      <c r="I42" s="16"/>
      <c r="J42" s="16"/>
      <c r="K42" s="39"/>
      <c r="L42" s="39"/>
      <c r="M42" s="47"/>
    </row>
    <row r="43" spans="1:13" s="2" customFormat="1" ht="14.1" customHeight="1" x14ac:dyDescent="0.3">
      <c r="A43" s="7">
        <v>21</v>
      </c>
      <c r="B43" s="61" t="s">
        <v>86</v>
      </c>
      <c r="C43" s="62"/>
      <c r="D43" s="63" t="s">
        <v>88</v>
      </c>
      <c r="E43" s="64"/>
      <c r="F43" s="64"/>
      <c r="G43" s="65"/>
      <c r="H43" s="14">
        <v>4.5</v>
      </c>
      <c r="I43" s="77">
        <f>SUM(H43)+0.6</f>
        <v>5.0999999999999996</v>
      </c>
      <c r="J43" s="77">
        <f>SUM(I43)+0.6</f>
        <v>5.6999999999999993</v>
      </c>
      <c r="K43" s="68"/>
      <c r="L43" s="68"/>
      <c r="M43" s="69"/>
    </row>
    <row r="44" spans="1:13" s="2" customFormat="1" ht="14.1" customHeight="1" x14ac:dyDescent="0.3">
      <c r="A44" s="7"/>
      <c r="B44" s="53" t="s">
        <v>87</v>
      </c>
      <c r="C44" s="54"/>
      <c r="D44" s="26" t="s">
        <v>103</v>
      </c>
      <c r="E44" s="27"/>
      <c r="F44" s="27"/>
      <c r="G44" s="28"/>
      <c r="H44" s="14"/>
      <c r="I44" s="77"/>
      <c r="J44" s="77"/>
      <c r="K44" s="39"/>
      <c r="L44" s="39"/>
      <c r="M44" s="47"/>
    </row>
    <row r="45" spans="1:13" s="2" customFormat="1" ht="14.1" customHeight="1" x14ac:dyDescent="0.3">
      <c r="A45" s="7">
        <v>22</v>
      </c>
      <c r="B45" s="9" t="s">
        <v>102</v>
      </c>
      <c r="C45" s="10"/>
      <c r="D45" s="11"/>
      <c r="E45" s="12"/>
      <c r="F45" s="12"/>
      <c r="G45" s="13"/>
      <c r="H45" s="38">
        <v>53.5</v>
      </c>
      <c r="I45" s="39">
        <v>56.5</v>
      </c>
      <c r="J45" s="39">
        <v>59</v>
      </c>
      <c r="K45" s="17"/>
      <c r="L45" s="17"/>
      <c r="M45" s="29"/>
    </row>
    <row r="46" spans="1:13" s="2" customFormat="1" ht="14.1" customHeight="1" thickBot="1" x14ac:dyDescent="0.35">
      <c r="A46" s="8"/>
      <c r="B46" s="31" t="s">
        <v>101</v>
      </c>
      <c r="C46" s="32"/>
      <c r="D46" s="33" t="s">
        <v>165</v>
      </c>
      <c r="E46" s="34"/>
      <c r="F46" s="34"/>
      <c r="G46" s="35"/>
      <c r="H46" s="15"/>
      <c r="I46" s="19"/>
      <c r="J46" s="19"/>
      <c r="K46" s="18"/>
      <c r="L46" s="18"/>
      <c r="M46" s="30"/>
    </row>
    <row r="47" spans="1:13" ht="14.1" customHeight="1" x14ac:dyDescent="0.3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</row>
    <row r="48" spans="1:13" ht="14.1" customHeight="1" x14ac:dyDescent="0.3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</row>
    <row r="49" spans="1:13" ht="14.1" customHeight="1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</row>
    <row r="50" spans="1:13" ht="14.1" customHeight="1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</row>
    <row r="51" spans="1:13" ht="14.1" customHeight="1" x14ac:dyDescent="0.3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</row>
    <row r="52" spans="1:13" ht="14.1" customHeight="1" x14ac:dyDescent="0.3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</row>
    <row r="53" spans="1:13" ht="14.1" customHeight="1" x14ac:dyDescent="0.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</row>
    <row r="54" spans="1:13" ht="14.1" customHeight="1" x14ac:dyDescent="0.3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</row>
    <row r="55" spans="1:13" ht="14.1" customHeight="1" x14ac:dyDescent="0.3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</row>
    <row r="56" spans="1:13" ht="14.1" customHeight="1" x14ac:dyDescent="0.3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</row>
    <row r="57" spans="1:13" ht="14.1" customHeight="1" x14ac:dyDescent="0.3"/>
    <row r="58" spans="1:13" ht="14.1" customHeight="1" x14ac:dyDescent="0.3"/>
    <row r="59" spans="1:13" ht="14.1" customHeight="1" x14ac:dyDescent="0.3"/>
    <row r="60" spans="1:13" ht="14.1" customHeight="1" x14ac:dyDescent="0.3"/>
    <row r="61" spans="1:13" ht="14.1" customHeight="1" x14ac:dyDescent="0.3"/>
    <row r="65" spans="2:7" x14ac:dyDescent="0.3">
      <c r="B65" s="1"/>
      <c r="C65" s="1"/>
      <c r="D65" s="1"/>
      <c r="E65" s="1"/>
      <c r="F65" s="1"/>
      <c r="G65" s="1"/>
    </row>
    <row r="66" spans="2:7" x14ac:dyDescent="0.3">
      <c r="B66" s="1"/>
      <c r="C66" s="1"/>
      <c r="D66" s="1"/>
      <c r="E66" s="1"/>
      <c r="F66" s="1"/>
      <c r="G66" s="1"/>
    </row>
    <row r="67" spans="2:7" x14ac:dyDescent="0.3">
      <c r="B67" s="1"/>
      <c r="C67" s="1"/>
      <c r="D67" s="1"/>
      <c r="E67" s="1"/>
      <c r="F67" s="1"/>
      <c r="G67" s="1"/>
    </row>
    <row r="68" spans="2:7" x14ac:dyDescent="0.3">
      <c r="B68" s="1"/>
      <c r="C68" s="1"/>
      <c r="D68" s="1"/>
      <c r="E68" s="1"/>
      <c r="F68" s="1"/>
      <c r="G68" s="1"/>
    </row>
  </sheetData>
  <mergeCells count="245">
    <mergeCell ref="J45:J46"/>
    <mergeCell ref="A11:A12"/>
    <mergeCell ref="B11:C11"/>
    <mergeCell ref="D11:G11"/>
    <mergeCell ref="I11:I12"/>
    <mergeCell ref="J11:J12"/>
    <mergeCell ref="J13:J14"/>
    <mergeCell ref="B14:C14"/>
    <mergeCell ref="D14:G14"/>
    <mergeCell ref="A15:A16"/>
    <mergeCell ref="J35:J36"/>
    <mergeCell ref="J37:J38"/>
    <mergeCell ref="J39:J40"/>
    <mergeCell ref="J41:J42"/>
    <mergeCell ref="J43:J44"/>
    <mergeCell ref="A45:A46"/>
    <mergeCell ref="B45:C45"/>
    <mergeCell ref="D45:G45"/>
    <mergeCell ref="H45:H46"/>
    <mergeCell ref="I45:I46"/>
    <mergeCell ref="A43:A44"/>
    <mergeCell ref="A41:A42"/>
    <mergeCell ref="A35:A36"/>
    <mergeCell ref="B35:C35"/>
    <mergeCell ref="I33:I34"/>
    <mergeCell ref="K45:K46"/>
    <mergeCell ref="L45:L46"/>
    <mergeCell ref="M45:M46"/>
    <mergeCell ref="B46:C46"/>
    <mergeCell ref="D46:G46"/>
    <mergeCell ref="J3:J4"/>
    <mergeCell ref="J5:J6"/>
    <mergeCell ref="J7:J8"/>
    <mergeCell ref="J9:J10"/>
    <mergeCell ref="J21:J22"/>
    <mergeCell ref="M43:M44"/>
    <mergeCell ref="M41:M42"/>
    <mergeCell ref="B41:C41"/>
    <mergeCell ref="D41:G41"/>
    <mergeCell ref="H41:H42"/>
    <mergeCell ref="I41:I42"/>
    <mergeCell ref="M13:M14"/>
    <mergeCell ref="L15:L16"/>
    <mergeCell ref="M15:M16"/>
    <mergeCell ref="B16:C16"/>
    <mergeCell ref="D16:G16"/>
    <mergeCell ref="K39:K40"/>
    <mergeCell ref="M39:M40"/>
    <mergeCell ref="L23:L24"/>
    <mergeCell ref="L21:L22"/>
    <mergeCell ref="B15:C15"/>
    <mergeCell ref="D15:G15"/>
    <mergeCell ref="H15:H16"/>
    <mergeCell ref="I15:I16"/>
    <mergeCell ref="I43:I44"/>
    <mergeCell ref="K43:K44"/>
    <mergeCell ref="L43:L44"/>
    <mergeCell ref="B44:C44"/>
    <mergeCell ref="D44:G44"/>
    <mergeCell ref="K41:K42"/>
    <mergeCell ref="L41:L42"/>
    <mergeCell ref="B42:C42"/>
    <mergeCell ref="D42:G42"/>
    <mergeCell ref="B43:C43"/>
    <mergeCell ref="D43:G43"/>
    <mergeCell ref="H43:H44"/>
    <mergeCell ref="L39:L40"/>
    <mergeCell ref="B40:C40"/>
    <mergeCell ref="D40:G40"/>
    <mergeCell ref="D36:G36"/>
    <mergeCell ref="B37:C37"/>
    <mergeCell ref="D37:G37"/>
    <mergeCell ref="J33:J34"/>
    <mergeCell ref="J17:J18"/>
    <mergeCell ref="K17:K18"/>
    <mergeCell ref="J23:J24"/>
    <mergeCell ref="K37:K38"/>
    <mergeCell ref="J25:J26"/>
    <mergeCell ref="J27:J28"/>
    <mergeCell ref="J29:J30"/>
    <mergeCell ref="J31:J32"/>
    <mergeCell ref="H35:H36"/>
    <mergeCell ref="I35:I36"/>
    <mergeCell ref="L37:L38"/>
    <mergeCell ref="M37:M38"/>
    <mergeCell ref="B38:C38"/>
    <mergeCell ref="D38:G38"/>
    <mergeCell ref="K35:K36"/>
    <mergeCell ref="L35:L36"/>
    <mergeCell ref="M35:M36"/>
    <mergeCell ref="B36:C36"/>
    <mergeCell ref="H37:H38"/>
    <mergeCell ref="A39:A40"/>
    <mergeCell ref="B39:C39"/>
    <mergeCell ref="D39:G39"/>
    <mergeCell ref="H39:H40"/>
    <mergeCell ref="I39:I40"/>
    <mergeCell ref="A19:A20"/>
    <mergeCell ref="B20:C20"/>
    <mergeCell ref="D20:G20"/>
    <mergeCell ref="I37:I38"/>
    <mergeCell ref="A37:A38"/>
    <mergeCell ref="B24:C24"/>
    <mergeCell ref="D24:G24"/>
    <mergeCell ref="A25:A26"/>
    <mergeCell ref="B25:C25"/>
    <mergeCell ref="D25:G25"/>
    <mergeCell ref="H25:H26"/>
    <mergeCell ref="A23:A24"/>
    <mergeCell ref="B23:C23"/>
    <mergeCell ref="D23:G23"/>
    <mergeCell ref="H23:H24"/>
    <mergeCell ref="I23:I24"/>
    <mergeCell ref="A21:A22"/>
    <mergeCell ref="D21:G21"/>
    <mergeCell ref="D35:G35"/>
    <mergeCell ref="M33:M34"/>
    <mergeCell ref="K19:K20"/>
    <mergeCell ref="I29:I30"/>
    <mergeCell ref="K29:K30"/>
    <mergeCell ref="L29:L30"/>
    <mergeCell ref="K31:K32"/>
    <mergeCell ref="L31:L32"/>
    <mergeCell ref="M31:M32"/>
    <mergeCell ref="B32:C32"/>
    <mergeCell ref="D32:G32"/>
    <mergeCell ref="I31:I32"/>
    <mergeCell ref="H27:H28"/>
    <mergeCell ref="M29:M30"/>
    <mergeCell ref="B30:C30"/>
    <mergeCell ref="D30:G30"/>
    <mergeCell ref="K27:K28"/>
    <mergeCell ref="L27:L28"/>
    <mergeCell ref="M27:M28"/>
    <mergeCell ref="B28:C28"/>
    <mergeCell ref="D28:G28"/>
    <mergeCell ref="I27:I28"/>
    <mergeCell ref="K23:K24"/>
    <mergeCell ref="K33:K34"/>
    <mergeCell ref="L33:L34"/>
    <mergeCell ref="M23:M24"/>
    <mergeCell ref="D33:G33"/>
    <mergeCell ref="H33:H34"/>
    <mergeCell ref="A31:A32"/>
    <mergeCell ref="B31:C31"/>
    <mergeCell ref="D31:G31"/>
    <mergeCell ref="H31:H32"/>
    <mergeCell ref="B34:C34"/>
    <mergeCell ref="D34:G34"/>
    <mergeCell ref="A29:A30"/>
    <mergeCell ref="B29:C29"/>
    <mergeCell ref="D29:G29"/>
    <mergeCell ref="H29:H30"/>
    <mergeCell ref="A27:A28"/>
    <mergeCell ref="B27:C27"/>
    <mergeCell ref="D27:G27"/>
    <mergeCell ref="I25:I26"/>
    <mergeCell ref="K25:K26"/>
    <mergeCell ref="L25:L26"/>
    <mergeCell ref="M25:M26"/>
    <mergeCell ref="B26:C26"/>
    <mergeCell ref="D26:G26"/>
    <mergeCell ref="A33:A34"/>
    <mergeCell ref="B33:C33"/>
    <mergeCell ref="K15:K16"/>
    <mergeCell ref="M11:M12"/>
    <mergeCell ref="B12:C12"/>
    <mergeCell ref="D12:G12"/>
    <mergeCell ref="D18:G18"/>
    <mergeCell ref="J19:J20"/>
    <mergeCell ref="L13:L14"/>
    <mergeCell ref="H11:H12"/>
    <mergeCell ref="J15:J16"/>
    <mergeCell ref="A9:A10"/>
    <mergeCell ref="B9:C9"/>
    <mergeCell ref="M9:M10"/>
    <mergeCell ref="B10:C10"/>
    <mergeCell ref="D10:G10"/>
    <mergeCell ref="I9:I10"/>
    <mergeCell ref="A13:A14"/>
    <mergeCell ref="B13:C13"/>
    <mergeCell ref="D13:G13"/>
    <mergeCell ref="H13:H14"/>
    <mergeCell ref="I13:I14"/>
    <mergeCell ref="K13:K14"/>
    <mergeCell ref="D9:G9"/>
    <mergeCell ref="H9:H10"/>
    <mergeCell ref="K9:K10"/>
    <mergeCell ref="L9:L10"/>
    <mergeCell ref="K11:K12"/>
    <mergeCell ref="L11:L12"/>
    <mergeCell ref="A17:A18"/>
    <mergeCell ref="B17:C17"/>
    <mergeCell ref="D17:G17"/>
    <mergeCell ref="H17:H18"/>
    <mergeCell ref="I17:I18"/>
    <mergeCell ref="L17:L18"/>
    <mergeCell ref="B18:C18"/>
    <mergeCell ref="M19:M20"/>
    <mergeCell ref="I21:I22"/>
    <mergeCell ref="K21:K22"/>
    <mergeCell ref="M21:M22"/>
    <mergeCell ref="B22:C22"/>
    <mergeCell ref="D22:G22"/>
    <mergeCell ref="L19:L20"/>
    <mergeCell ref="B21:C21"/>
    <mergeCell ref="H21:H22"/>
    <mergeCell ref="M17:M18"/>
    <mergeCell ref="B19:C19"/>
    <mergeCell ref="D19:G19"/>
    <mergeCell ref="H19:H20"/>
    <mergeCell ref="I19:I20"/>
    <mergeCell ref="A7:A8"/>
    <mergeCell ref="B7:C7"/>
    <mergeCell ref="D7:G7"/>
    <mergeCell ref="H7:H8"/>
    <mergeCell ref="I7:I8"/>
    <mergeCell ref="K7:K8"/>
    <mergeCell ref="L7:L8"/>
    <mergeCell ref="M7:M8"/>
    <mergeCell ref="B8:C8"/>
    <mergeCell ref="D8:G8"/>
    <mergeCell ref="A5:A6"/>
    <mergeCell ref="B5:C5"/>
    <mergeCell ref="D5:G5"/>
    <mergeCell ref="H5:H6"/>
    <mergeCell ref="I5:I6"/>
    <mergeCell ref="K5:K6"/>
    <mergeCell ref="L5:L6"/>
    <mergeCell ref="M5:M6"/>
    <mergeCell ref="B6:C6"/>
    <mergeCell ref="D6:G6"/>
    <mergeCell ref="A1:M1"/>
    <mergeCell ref="B2:C2"/>
    <mergeCell ref="D2:G2"/>
    <mergeCell ref="A3:A4"/>
    <mergeCell ref="B3:C3"/>
    <mergeCell ref="D3:G3"/>
    <mergeCell ref="H3:H4"/>
    <mergeCell ref="I3:I4"/>
    <mergeCell ref="K3:K4"/>
    <mergeCell ref="L3:L4"/>
    <mergeCell ref="M3:M4"/>
    <mergeCell ref="B4:C4"/>
    <mergeCell ref="D4:G4"/>
  </mergeCells>
  <phoneticPr fontId="7" type="noConversion"/>
  <printOptions horizontalCentered="1"/>
  <pageMargins left="0.47244094488188981" right="0.47244094488188981" top="0.74803149606299213" bottom="0.74803149606299213" header="0.31496062992125984" footer="0.31496062992125984"/>
  <pageSetup paperSize="9" scale="9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49DC0-19A8-462E-915C-85009B28FF46}">
  <sheetPr codeName="Sheet70">
    <tabColor theme="7"/>
  </sheetPr>
  <dimension ref="A1:M50"/>
  <sheetViews>
    <sheetView zoomScale="110" zoomScaleNormal="110" zoomScalePageLayoutView="110" workbookViewId="0">
      <selection activeCell="J3" sqref="J3:J4"/>
    </sheetView>
  </sheetViews>
  <sheetFormatPr defaultColWidth="8.75" defaultRowHeight="16.5" x14ac:dyDescent="0.3"/>
  <cols>
    <col min="1" max="1" width="3.25" bestFit="1" customWidth="1"/>
    <col min="2" max="3" width="8.75" customWidth="1"/>
    <col min="4" max="7" width="8.125" customWidth="1"/>
    <col min="8" max="13" width="5.5" customWidth="1"/>
  </cols>
  <sheetData>
    <row r="1" spans="1:13" ht="16.5" customHeight="1" thickBot="1" x14ac:dyDescent="0.35">
      <c r="A1" s="40" t="s">
        <v>151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2"/>
    </row>
    <row r="2" spans="1:13" ht="16.5" customHeight="1" thickBot="1" x14ac:dyDescent="0.35">
      <c r="A2" s="3" t="s">
        <v>30</v>
      </c>
      <c r="B2" s="43" t="s">
        <v>31</v>
      </c>
      <c r="C2" s="43"/>
      <c r="D2" s="43" t="s">
        <v>32</v>
      </c>
      <c r="E2" s="43"/>
      <c r="F2" s="43"/>
      <c r="G2" s="43"/>
      <c r="H2" s="4" t="s">
        <v>33</v>
      </c>
      <c r="I2" s="5" t="s">
        <v>34</v>
      </c>
      <c r="J2" s="5" t="s">
        <v>35</v>
      </c>
      <c r="K2" s="5"/>
      <c r="L2" s="5"/>
      <c r="M2" s="5"/>
    </row>
    <row r="3" spans="1:13" s="2" customFormat="1" ht="14.1" customHeight="1" x14ac:dyDescent="0.3">
      <c r="A3" s="44">
        <v>1</v>
      </c>
      <c r="B3" s="45" t="s">
        <v>64</v>
      </c>
      <c r="C3" s="45"/>
      <c r="D3" s="48" t="s">
        <v>63</v>
      </c>
      <c r="E3" s="48"/>
      <c r="F3" s="48"/>
      <c r="G3" s="49"/>
      <c r="H3" s="50">
        <v>47.5</v>
      </c>
      <c r="I3" s="51">
        <f>SUM(H3)+3</f>
        <v>50.5</v>
      </c>
      <c r="J3" s="51">
        <f>SUM(I3)+3</f>
        <v>53.5</v>
      </c>
      <c r="K3" s="51"/>
      <c r="L3" s="52"/>
      <c r="M3" s="46"/>
    </row>
    <row r="4" spans="1:13" s="2" customFormat="1" ht="14.1" customHeight="1" x14ac:dyDescent="0.3">
      <c r="A4" s="7"/>
      <c r="B4" s="25" t="s">
        <v>62</v>
      </c>
      <c r="C4" s="25"/>
      <c r="D4" s="26" t="s">
        <v>61</v>
      </c>
      <c r="E4" s="27"/>
      <c r="F4" s="27"/>
      <c r="G4" s="27"/>
      <c r="H4" s="14"/>
      <c r="I4" s="16"/>
      <c r="J4" s="16"/>
      <c r="K4" s="17"/>
      <c r="L4" s="39"/>
      <c r="M4" s="47"/>
    </row>
    <row r="5" spans="1:13" s="2" customFormat="1" ht="14.1" customHeight="1" x14ac:dyDescent="0.3">
      <c r="A5" s="79">
        <v>2</v>
      </c>
      <c r="B5" s="9" t="s">
        <v>21</v>
      </c>
      <c r="C5" s="10"/>
      <c r="D5" s="21" t="s">
        <v>22</v>
      </c>
      <c r="E5" s="22"/>
      <c r="F5" s="22"/>
      <c r="G5" s="23"/>
      <c r="H5" s="37">
        <v>34</v>
      </c>
      <c r="I5" s="17">
        <f>SUM(H5)+4</f>
        <v>38</v>
      </c>
      <c r="J5" s="17">
        <f>SUM(I5)+4</f>
        <v>42</v>
      </c>
      <c r="K5" s="17"/>
      <c r="L5" s="17"/>
      <c r="M5" s="29"/>
    </row>
    <row r="6" spans="1:13" s="2" customFormat="1" ht="14.1" customHeight="1" x14ac:dyDescent="0.3">
      <c r="A6" s="60"/>
      <c r="B6" s="53" t="s">
        <v>12</v>
      </c>
      <c r="C6" s="54"/>
      <c r="D6" s="26" t="s">
        <v>25</v>
      </c>
      <c r="E6" s="27"/>
      <c r="F6" s="27"/>
      <c r="G6" s="28"/>
      <c r="H6" s="38"/>
      <c r="I6" s="39"/>
      <c r="J6" s="39"/>
      <c r="K6" s="39"/>
      <c r="L6" s="39"/>
      <c r="M6" s="47"/>
    </row>
    <row r="7" spans="1:13" s="2" customFormat="1" ht="14.1" customHeight="1" x14ac:dyDescent="0.3">
      <c r="A7" s="79">
        <v>3</v>
      </c>
      <c r="B7" s="20" t="s">
        <v>20</v>
      </c>
      <c r="C7" s="20"/>
      <c r="D7" s="36" t="s">
        <v>11</v>
      </c>
      <c r="E7" s="36"/>
      <c r="F7" s="36"/>
      <c r="G7" s="36"/>
      <c r="H7" s="37">
        <v>44</v>
      </c>
      <c r="I7" s="17">
        <f>SUM(H7)+4</f>
        <v>48</v>
      </c>
      <c r="J7" s="17">
        <f>SUM(I7)+4</f>
        <v>52</v>
      </c>
      <c r="K7" s="16"/>
      <c r="L7" s="16"/>
      <c r="M7" s="24"/>
    </row>
    <row r="8" spans="1:13" s="2" customFormat="1" ht="14.1" customHeight="1" x14ac:dyDescent="0.3">
      <c r="A8" s="60"/>
      <c r="B8" s="25" t="s">
        <v>23</v>
      </c>
      <c r="C8" s="25"/>
      <c r="D8" s="26" t="s">
        <v>26</v>
      </c>
      <c r="E8" s="27"/>
      <c r="F8" s="27"/>
      <c r="G8" s="28"/>
      <c r="H8" s="38"/>
      <c r="I8" s="39"/>
      <c r="J8" s="39"/>
      <c r="K8" s="16"/>
      <c r="L8" s="16"/>
      <c r="M8" s="24"/>
    </row>
    <row r="9" spans="1:13" s="2" customFormat="1" ht="14.1" customHeight="1" x14ac:dyDescent="0.3">
      <c r="A9" s="79">
        <v>4</v>
      </c>
      <c r="B9" s="20" t="s">
        <v>24</v>
      </c>
      <c r="C9" s="20"/>
      <c r="D9" s="36" t="s">
        <v>9</v>
      </c>
      <c r="E9" s="36"/>
      <c r="F9" s="36"/>
      <c r="G9" s="36"/>
      <c r="H9" s="37">
        <v>40</v>
      </c>
      <c r="I9" s="17">
        <f>SUM(H9)+4</f>
        <v>44</v>
      </c>
      <c r="J9" s="17">
        <f>SUM(I9)+4</f>
        <v>48</v>
      </c>
      <c r="K9" s="16"/>
      <c r="L9" s="16"/>
      <c r="M9" s="24"/>
    </row>
    <row r="10" spans="1:13" s="2" customFormat="1" ht="14.1" customHeight="1" x14ac:dyDescent="0.3">
      <c r="A10" s="60"/>
      <c r="B10" s="25" t="s">
        <v>13</v>
      </c>
      <c r="C10" s="25"/>
      <c r="D10" s="26" t="s">
        <v>27</v>
      </c>
      <c r="E10" s="27"/>
      <c r="F10" s="27"/>
      <c r="G10" s="28"/>
      <c r="H10" s="38"/>
      <c r="I10" s="39"/>
      <c r="J10" s="39"/>
      <c r="K10" s="16"/>
      <c r="L10" s="16"/>
      <c r="M10" s="24"/>
    </row>
    <row r="11" spans="1:13" s="2" customFormat="1" ht="14.1" customHeight="1" x14ac:dyDescent="0.3">
      <c r="A11" s="79">
        <v>5</v>
      </c>
      <c r="B11" s="20" t="s">
        <v>10</v>
      </c>
      <c r="C11" s="20"/>
      <c r="D11" s="36" t="s">
        <v>0</v>
      </c>
      <c r="E11" s="36"/>
      <c r="F11" s="36"/>
      <c r="G11" s="36"/>
      <c r="H11" s="14">
        <v>23</v>
      </c>
      <c r="I11" s="16">
        <f>SUM(H11)+1</f>
        <v>24</v>
      </c>
      <c r="J11" s="16">
        <f>SUM(I11)+1</f>
        <v>25</v>
      </c>
      <c r="K11" s="16"/>
      <c r="L11" s="16"/>
      <c r="M11" s="24"/>
    </row>
    <row r="12" spans="1:13" s="2" customFormat="1" ht="14.1" customHeight="1" x14ac:dyDescent="0.3">
      <c r="A12" s="60"/>
      <c r="B12" s="25" t="s">
        <v>14</v>
      </c>
      <c r="C12" s="25"/>
      <c r="D12" s="26" t="s">
        <v>28</v>
      </c>
      <c r="E12" s="27"/>
      <c r="F12" s="27"/>
      <c r="G12" s="28"/>
      <c r="H12" s="14"/>
      <c r="I12" s="16"/>
      <c r="J12" s="16"/>
      <c r="K12" s="16"/>
      <c r="L12" s="16"/>
      <c r="M12" s="24"/>
    </row>
    <row r="13" spans="1:13" s="2" customFormat="1" ht="14.1" customHeight="1" x14ac:dyDescent="0.3">
      <c r="A13" s="79">
        <v>6</v>
      </c>
      <c r="B13" s="20" t="s">
        <v>1</v>
      </c>
      <c r="C13" s="20"/>
      <c r="D13" s="36" t="s">
        <v>149</v>
      </c>
      <c r="E13" s="36"/>
      <c r="F13" s="36"/>
      <c r="G13" s="36"/>
      <c r="H13" s="14">
        <v>19</v>
      </c>
      <c r="I13" s="16">
        <f>SUM(H13)+0.6</f>
        <v>19.600000000000001</v>
      </c>
      <c r="J13" s="16">
        <f>SUM(I13)+0.6</f>
        <v>20.200000000000003</v>
      </c>
      <c r="K13" s="16"/>
      <c r="L13" s="16"/>
      <c r="M13" s="24"/>
    </row>
    <row r="14" spans="1:13" s="2" customFormat="1" ht="14.1" customHeight="1" x14ac:dyDescent="0.3">
      <c r="A14" s="60"/>
      <c r="B14" s="25" t="s">
        <v>15</v>
      </c>
      <c r="C14" s="25"/>
      <c r="D14" s="26" t="s">
        <v>95</v>
      </c>
      <c r="E14" s="27"/>
      <c r="F14" s="27"/>
      <c r="G14" s="28"/>
      <c r="H14" s="14"/>
      <c r="I14" s="16"/>
      <c r="J14" s="16"/>
      <c r="K14" s="16"/>
      <c r="L14" s="16"/>
      <c r="M14" s="24"/>
    </row>
    <row r="15" spans="1:13" s="2" customFormat="1" ht="14.1" customHeight="1" x14ac:dyDescent="0.3">
      <c r="A15" s="79">
        <v>7</v>
      </c>
      <c r="B15" s="20" t="s">
        <v>3</v>
      </c>
      <c r="C15" s="20"/>
      <c r="D15" s="36" t="s">
        <v>4</v>
      </c>
      <c r="E15" s="36"/>
      <c r="F15" s="36"/>
      <c r="G15" s="36"/>
      <c r="H15" s="14">
        <v>9.5</v>
      </c>
      <c r="I15" s="16">
        <f>SUM(H15)+0.3</f>
        <v>9.8000000000000007</v>
      </c>
      <c r="J15" s="16">
        <f>SUM(I15)+0.3</f>
        <v>10.100000000000001</v>
      </c>
      <c r="K15" s="16"/>
      <c r="L15" s="16"/>
      <c r="M15" s="24"/>
    </row>
    <row r="16" spans="1:13" s="2" customFormat="1" ht="14.1" customHeight="1" x14ac:dyDescent="0.3">
      <c r="A16" s="60"/>
      <c r="B16" s="25" t="s">
        <v>16</v>
      </c>
      <c r="C16" s="25"/>
      <c r="D16" s="26" t="s">
        <v>94</v>
      </c>
      <c r="E16" s="27"/>
      <c r="F16" s="27"/>
      <c r="G16" s="28"/>
      <c r="H16" s="14"/>
      <c r="I16" s="16"/>
      <c r="J16" s="16"/>
      <c r="K16" s="16"/>
      <c r="L16" s="16"/>
      <c r="M16" s="24"/>
    </row>
    <row r="17" spans="1:13" s="2" customFormat="1" ht="12.95" customHeight="1" x14ac:dyDescent="0.3">
      <c r="A17" s="79">
        <v>8</v>
      </c>
      <c r="B17" s="9" t="s">
        <v>56</v>
      </c>
      <c r="C17" s="10"/>
      <c r="D17" s="21" t="s">
        <v>148</v>
      </c>
      <c r="E17" s="22"/>
      <c r="F17" s="22"/>
      <c r="G17" s="23"/>
      <c r="H17" s="14"/>
      <c r="I17" s="16"/>
      <c r="J17" s="16"/>
      <c r="K17" s="16"/>
      <c r="L17" s="16"/>
      <c r="M17" s="24"/>
    </row>
    <row r="18" spans="1:13" s="2" customFormat="1" ht="12.95" customHeight="1" x14ac:dyDescent="0.3">
      <c r="A18" s="60"/>
      <c r="B18" s="25" t="s">
        <v>57</v>
      </c>
      <c r="C18" s="25"/>
      <c r="D18" s="26" t="s">
        <v>150</v>
      </c>
      <c r="E18" s="27"/>
      <c r="F18" s="27"/>
      <c r="G18" s="28"/>
      <c r="H18" s="14"/>
      <c r="I18" s="16"/>
      <c r="J18" s="16"/>
      <c r="K18" s="16"/>
      <c r="L18" s="16"/>
      <c r="M18" s="24"/>
    </row>
    <row r="19" spans="1:13" s="2" customFormat="1" ht="14.1" customHeight="1" x14ac:dyDescent="0.3">
      <c r="A19" s="79">
        <v>9</v>
      </c>
      <c r="B19" s="20" t="s">
        <v>5</v>
      </c>
      <c r="C19" s="20"/>
      <c r="D19" s="36" t="s">
        <v>6</v>
      </c>
      <c r="E19" s="36"/>
      <c r="F19" s="36"/>
      <c r="G19" s="36"/>
      <c r="H19" s="37"/>
      <c r="I19" s="17"/>
      <c r="J19" s="17"/>
      <c r="K19" s="16"/>
      <c r="L19" s="16"/>
      <c r="M19" s="24"/>
    </row>
    <row r="20" spans="1:13" s="2" customFormat="1" ht="14.1" customHeight="1" x14ac:dyDescent="0.3">
      <c r="A20" s="60"/>
      <c r="B20" s="25" t="s">
        <v>17</v>
      </c>
      <c r="C20" s="25"/>
      <c r="D20" s="26" t="s">
        <v>29</v>
      </c>
      <c r="E20" s="27"/>
      <c r="F20" s="27"/>
      <c r="G20" s="28"/>
      <c r="H20" s="38"/>
      <c r="I20" s="39"/>
      <c r="J20" s="39"/>
      <c r="K20" s="16"/>
      <c r="L20" s="16"/>
      <c r="M20" s="24"/>
    </row>
    <row r="21" spans="1:13" s="2" customFormat="1" ht="14.1" customHeight="1" x14ac:dyDescent="0.3">
      <c r="A21" s="79">
        <v>10</v>
      </c>
      <c r="B21" s="20" t="s">
        <v>7</v>
      </c>
      <c r="C21" s="20"/>
      <c r="D21" s="21" t="s">
        <v>8</v>
      </c>
      <c r="E21" s="22"/>
      <c r="F21" s="22"/>
      <c r="G21" s="23"/>
      <c r="H21" s="37"/>
      <c r="I21" s="17"/>
      <c r="J21" s="17"/>
      <c r="K21" s="16"/>
      <c r="L21" s="16"/>
      <c r="M21" s="24"/>
    </row>
    <row r="22" spans="1:13" s="2" customFormat="1" ht="14.1" customHeight="1" x14ac:dyDescent="0.3">
      <c r="A22" s="60"/>
      <c r="B22" s="25" t="s">
        <v>18</v>
      </c>
      <c r="C22" s="25"/>
      <c r="D22" s="26" t="s">
        <v>36</v>
      </c>
      <c r="E22" s="27"/>
      <c r="F22" s="27"/>
      <c r="G22" s="28"/>
      <c r="H22" s="38"/>
      <c r="I22" s="39"/>
      <c r="J22" s="39"/>
      <c r="K22" s="16"/>
      <c r="L22" s="16"/>
      <c r="M22" s="24"/>
    </row>
    <row r="23" spans="1:13" s="2" customFormat="1" ht="14.1" customHeight="1" x14ac:dyDescent="0.3">
      <c r="A23" s="79">
        <v>11</v>
      </c>
      <c r="B23" s="9" t="s">
        <v>59</v>
      </c>
      <c r="C23" s="10"/>
      <c r="D23" s="36" t="s">
        <v>37</v>
      </c>
      <c r="E23" s="36"/>
      <c r="F23" s="36"/>
      <c r="G23" s="36"/>
      <c r="H23" s="37"/>
      <c r="I23" s="17"/>
      <c r="J23" s="17"/>
      <c r="K23" s="16"/>
      <c r="L23" s="16"/>
      <c r="M23" s="24"/>
    </row>
    <row r="24" spans="1:13" s="2" customFormat="1" ht="14.1" customHeight="1" thickBot="1" x14ac:dyDescent="0.35">
      <c r="A24" s="93"/>
      <c r="B24" s="95" t="s">
        <v>19</v>
      </c>
      <c r="C24" s="95"/>
      <c r="D24" s="33" t="s">
        <v>38</v>
      </c>
      <c r="E24" s="34"/>
      <c r="F24" s="34"/>
      <c r="G24" s="35"/>
      <c r="H24" s="94"/>
      <c r="I24" s="18"/>
      <c r="J24" s="18"/>
      <c r="K24" s="19"/>
      <c r="L24" s="19"/>
      <c r="M24" s="123"/>
    </row>
    <row r="25" spans="1:13" s="2" customFormat="1" ht="14.1" customHeight="1" x14ac:dyDescent="0.3"/>
    <row r="26" spans="1:13" s="2" customFormat="1" ht="14.1" customHeight="1" x14ac:dyDescent="0.3"/>
    <row r="27" spans="1:13" s="2" customFormat="1" ht="14.1" customHeight="1" x14ac:dyDescent="0.3"/>
    <row r="28" spans="1:13" s="2" customFormat="1" ht="14.1" customHeight="1" x14ac:dyDescent="0.3"/>
    <row r="29" spans="1:13" s="2" customFormat="1" ht="14.1" customHeight="1" x14ac:dyDescent="0.3"/>
    <row r="30" spans="1:13" s="2" customFormat="1" ht="14.1" customHeight="1" x14ac:dyDescent="0.3"/>
    <row r="31" spans="1:13" s="2" customFormat="1" ht="14.1" customHeight="1" x14ac:dyDescent="0.3"/>
    <row r="32" spans="1:13" s="2" customFormat="1" ht="14.1" customHeight="1" x14ac:dyDescent="0.3"/>
    <row r="33" spans="2:7" s="2" customFormat="1" ht="14.1" customHeight="1" x14ac:dyDescent="0.3"/>
    <row r="34" spans="2:7" s="2" customFormat="1" ht="14.1" customHeight="1" x14ac:dyDescent="0.3"/>
    <row r="35" spans="2:7" s="2" customFormat="1" ht="14.1" customHeight="1" x14ac:dyDescent="0.3"/>
    <row r="36" spans="2:7" s="2" customFormat="1" ht="14.1" customHeight="1" x14ac:dyDescent="0.3"/>
    <row r="37" spans="2:7" s="2" customFormat="1" ht="14.1" customHeight="1" x14ac:dyDescent="0.3"/>
    <row r="38" spans="2:7" s="2" customFormat="1" ht="14.1" customHeight="1" x14ac:dyDescent="0.3"/>
    <row r="39" spans="2:7" ht="14.1" customHeight="1" x14ac:dyDescent="0.3"/>
    <row r="40" spans="2:7" ht="14.1" customHeight="1" x14ac:dyDescent="0.3"/>
    <row r="41" spans="2:7" ht="14.1" customHeight="1" x14ac:dyDescent="0.3"/>
    <row r="42" spans="2:7" ht="14.1" customHeight="1" x14ac:dyDescent="0.3"/>
    <row r="43" spans="2:7" ht="14.1" customHeight="1" x14ac:dyDescent="0.3"/>
    <row r="44" spans="2:7" ht="14.1" customHeight="1" x14ac:dyDescent="0.3"/>
    <row r="45" spans="2:7" ht="14.1" customHeight="1" x14ac:dyDescent="0.3"/>
    <row r="46" spans="2:7" ht="14.1" customHeight="1" x14ac:dyDescent="0.3"/>
    <row r="47" spans="2:7" ht="14.1" customHeight="1" x14ac:dyDescent="0.3">
      <c r="B47" s="1"/>
      <c r="C47" s="1"/>
      <c r="D47" s="1"/>
      <c r="E47" s="1"/>
      <c r="F47" s="1"/>
      <c r="G47" s="1"/>
    </row>
    <row r="48" spans="2:7" x14ac:dyDescent="0.3">
      <c r="B48" s="1"/>
      <c r="C48" s="1"/>
      <c r="D48" s="1"/>
      <c r="E48" s="1"/>
      <c r="F48" s="1"/>
      <c r="G48" s="1"/>
    </row>
    <row r="49" spans="2:7" x14ac:dyDescent="0.3">
      <c r="B49" s="1"/>
      <c r="C49" s="1"/>
      <c r="D49" s="1"/>
      <c r="E49" s="1"/>
      <c r="F49" s="1"/>
      <c r="G49" s="1"/>
    </row>
    <row r="50" spans="2:7" x14ac:dyDescent="0.3">
      <c r="B50" s="1"/>
      <c r="C50" s="1"/>
      <c r="D50" s="1"/>
      <c r="E50" s="1"/>
      <c r="F50" s="1"/>
      <c r="G50" s="1"/>
    </row>
  </sheetData>
  <mergeCells count="124">
    <mergeCell ref="M3:M4"/>
    <mergeCell ref="B4:C4"/>
    <mergeCell ref="D4:G4"/>
    <mergeCell ref="J3:J4"/>
    <mergeCell ref="A1:M1"/>
    <mergeCell ref="B2:C2"/>
    <mergeCell ref="D2:G2"/>
    <mergeCell ref="A3:A4"/>
    <mergeCell ref="B3:C3"/>
    <mergeCell ref="D3:G3"/>
    <mergeCell ref="H3:H4"/>
    <mergeCell ref="I3:I4"/>
    <mergeCell ref="K3:K4"/>
    <mergeCell ref="L3:L4"/>
    <mergeCell ref="K5:K6"/>
    <mergeCell ref="L5:L6"/>
    <mergeCell ref="M5:M6"/>
    <mergeCell ref="B6:C6"/>
    <mergeCell ref="D6:G6"/>
    <mergeCell ref="J5:J6"/>
    <mergeCell ref="L7:L8"/>
    <mergeCell ref="M7:M8"/>
    <mergeCell ref="B8:C8"/>
    <mergeCell ref="D8:G8"/>
    <mergeCell ref="J7:J8"/>
    <mergeCell ref="K7:K8"/>
    <mergeCell ref="A5:A6"/>
    <mergeCell ref="B5:C5"/>
    <mergeCell ref="D5:G5"/>
    <mergeCell ref="H5:H6"/>
    <mergeCell ref="I5:I6"/>
    <mergeCell ref="A7:A8"/>
    <mergeCell ref="B7:C7"/>
    <mergeCell ref="D7:G7"/>
    <mergeCell ref="H7:H8"/>
    <mergeCell ref="I7:I8"/>
    <mergeCell ref="K9:K10"/>
    <mergeCell ref="L9:L10"/>
    <mergeCell ref="M9:M10"/>
    <mergeCell ref="B10:C10"/>
    <mergeCell ref="D10:G10"/>
    <mergeCell ref="J9:J10"/>
    <mergeCell ref="L11:L12"/>
    <mergeCell ref="M11:M12"/>
    <mergeCell ref="B12:C12"/>
    <mergeCell ref="D12:G12"/>
    <mergeCell ref="J11:J12"/>
    <mergeCell ref="K11:K12"/>
    <mergeCell ref="A9:A10"/>
    <mergeCell ref="B9:C9"/>
    <mergeCell ref="D9:G9"/>
    <mergeCell ref="H9:H10"/>
    <mergeCell ref="I9:I10"/>
    <mergeCell ref="A11:A12"/>
    <mergeCell ref="B11:C11"/>
    <mergeCell ref="D11:G11"/>
    <mergeCell ref="H11:H12"/>
    <mergeCell ref="I11:I12"/>
    <mergeCell ref="K13:K14"/>
    <mergeCell ref="L13:L14"/>
    <mergeCell ref="M13:M14"/>
    <mergeCell ref="B14:C14"/>
    <mergeCell ref="D14:G14"/>
    <mergeCell ref="J13:J14"/>
    <mergeCell ref="L15:L16"/>
    <mergeCell ref="M15:M16"/>
    <mergeCell ref="B16:C16"/>
    <mergeCell ref="D16:G16"/>
    <mergeCell ref="J15:J16"/>
    <mergeCell ref="K15:K16"/>
    <mergeCell ref="A13:A14"/>
    <mergeCell ref="B13:C13"/>
    <mergeCell ref="D13:G13"/>
    <mergeCell ref="H13:H14"/>
    <mergeCell ref="I13:I14"/>
    <mergeCell ref="A15:A16"/>
    <mergeCell ref="B15:C15"/>
    <mergeCell ref="D15:G15"/>
    <mergeCell ref="H15:H16"/>
    <mergeCell ref="I15:I16"/>
    <mergeCell ref="K17:K18"/>
    <mergeCell ref="L17:L18"/>
    <mergeCell ref="M17:M18"/>
    <mergeCell ref="B18:C18"/>
    <mergeCell ref="D18:G18"/>
    <mergeCell ref="J17:J18"/>
    <mergeCell ref="L19:L20"/>
    <mergeCell ref="M19:M20"/>
    <mergeCell ref="B20:C20"/>
    <mergeCell ref="D20:G20"/>
    <mergeCell ref="J19:J20"/>
    <mergeCell ref="K19:K20"/>
    <mergeCell ref="A17:A18"/>
    <mergeCell ref="B17:C17"/>
    <mergeCell ref="D17:G17"/>
    <mergeCell ref="H17:H18"/>
    <mergeCell ref="I17:I18"/>
    <mergeCell ref="A19:A20"/>
    <mergeCell ref="B19:C19"/>
    <mergeCell ref="D19:G19"/>
    <mergeCell ref="H19:H20"/>
    <mergeCell ref="I19:I20"/>
    <mergeCell ref="K21:K22"/>
    <mergeCell ref="L21:L22"/>
    <mergeCell ref="M21:M22"/>
    <mergeCell ref="B22:C22"/>
    <mergeCell ref="D22:G22"/>
    <mergeCell ref="J21:J22"/>
    <mergeCell ref="L23:L24"/>
    <mergeCell ref="M23:M24"/>
    <mergeCell ref="B24:C24"/>
    <mergeCell ref="D24:G24"/>
    <mergeCell ref="J23:J24"/>
    <mergeCell ref="K23:K24"/>
    <mergeCell ref="A21:A22"/>
    <mergeCell ref="B21:C21"/>
    <mergeCell ref="D21:G21"/>
    <mergeCell ref="H21:H22"/>
    <mergeCell ref="I21:I22"/>
    <mergeCell ref="A23:A24"/>
    <mergeCell ref="B23:C23"/>
    <mergeCell ref="D23:G23"/>
    <mergeCell ref="H23:H24"/>
    <mergeCell ref="I23:I24"/>
  </mergeCells>
  <phoneticPr fontId="5" type="noConversion"/>
  <pageMargins left="0.46875" right="0.46875" top="0.75" bottom="0.75" header="0.3" footer="0.3"/>
  <pageSetup paperSize="9" scale="9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85A5ED-BB4D-4B7E-989C-3EA799310A29}">
  <sheetPr codeName="Sheet71">
    <tabColor theme="7"/>
  </sheetPr>
  <dimension ref="A1:M50"/>
  <sheetViews>
    <sheetView zoomScale="110" zoomScaleNormal="110" zoomScalePageLayoutView="110" workbookViewId="0">
      <selection activeCell="H3" sqref="H3:H4"/>
    </sheetView>
  </sheetViews>
  <sheetFormatPr defaultColWidth="8.75" defaultRowHeight="16.5" x14ac:dyDescent="0.3"/>
  <cols>
    <col min="1" max="1" width="3.25" bestFit="1" customWidth="1"/>
    <col min="2" max="3" width="8.75" customWidth="1"/>
    <col min="4" max="7" width="8.125" customWidth="1"/>
    <col min="8" max="13" width="5.5" customWidth="1"/>
  </cols>
  <sheetData>
    <row r="1" spans="1:13" ht="16.5" customHeight="1" thickBot="1" x14ac:dyDescent="0.35">
      <c r="A1" s="40" t="s">
        <v>173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2"/>
    </row>
    <row r="2" spans="1:13" ht="16.5" customHeight="1" thickBot="1" x14ac:dyDescent="0.35">
      <c r="A2" s="3" t="s">
        <v>30</v>
      </c>
      <c r="B2" s="43" t="s">
        <v>31</v>
      </c>
      <c r="C2" s="43"/>
      <c r="D2" s="43" t="s">
        <v>32</v>
      </c>
      <c r="E2" s="43"/>
      <c r="F2" s="43"/>
      <c r="G2" s="43"/>
      <c r="H2" s="4" t="s">
        <v>33</v>
      </c>
      <c r="I2" s="5" t="s">
        <v>34</v>
      </c>
      <c r="J2" s="5" t="s">
        <v>35</v>
      </c>
      <c r="K2" s="5"/>
      <c r="L2" s="5"/>
      <c r="M2" s="5"/>
    </row>
    <row r="3" spans="1:13" s="2" customFormat="1" ht="14.1" customHeight="1" x14ac:dyDescent="0.3">
      <c r="A3" s="44">
        <v>1</v>
      </c>
      <c r="B3" s="45" t="s">
        <v>64</v>
      </c>
      <c r="C3" s="45"/>
      <c r="D3" s="48" t="s">
        <v>63</v>
      </c>
      <c r="E3" s="48"/>
      <c r="F3" s="48"/>
      <c r="G3" s="49"/>
      <c r="H3" s="50">
        <v>52</v>
      </c>
      <c r="I3" s="51">
        <f>SUM(H3)+3</f>
        <v>55</v>
      </c>
      <c r="J3" s="51">
        <f>SUM(I3)+3</f>
        <v>58</v>
      </c>
      <c r="K3" s="51"/>
      <c r="L3" s="52"/>
      <c r="M3" s="46"/>
    </row>
    <row r="4" spans="1:13" s="2" customFormat="1" ht="14.1" customHeight="1" x14ac:dyDescent="0.3">
      <c r="A4" s="7"/>
      <c r="B4" s="25" t="s">
        <v>62</v>
      </c>
      <c r="C4" s="25"/>
      <c r="D4" s="26" t="s">
        <v>61</v>
      </c>
      <c r="E4" s="27"/>
      <c r="F4" s="27"/>
      <c r="G4" s="27"/>
      <c r="H4" s="14"/>
      <c r="I4" s="16"/>
      <c r="J4" s="16"/>
      <c r="K4" s="17"/>
      <c r="L4" s="39"/>
      <c r="M4" s="47"/>
    </row>
    <row r="5" spans="1:13" s="2" customFormat="1" ht="14.1" customHeight="1" x14ac:dyDescent="0.3">
      <c r="A5" s="79">
        <v>2</v>
      </c>
      <c r="B5" s="9" t="s">
        <v>21</v>
      </c>
      <c r="C5" s="10"/>
      <c r="D5" s="21" t="s">
        <v>22</v>
      </c>
      <c r="E5" s="22"/>
      <c r="F5" s="22"/>
      <c r="G5" s="23"/>
      <c r="H5" s="37">
        <v>55</v>
      </c>
      <c r="I5" s="17">
        <f>SUM(H5)+4</f>
        <v>59</v>
      </c>
      <c r="J5" s="17">
        <f>SUM(I5)+4</f>
        <v>63</v>
      </c>
      <c r="K5" s="17"/>
      <c r="L5" s="17"/>
      <c r="M5" s="29"/>
    </row>
    <row r="6" spans="1:13" s="2" customFormat="1" ht="14.1" customHeight="1" x14ac:dyDescent="0.3">
      <c r="A6" s="60"/>
      <c r="B6" s="53" t="s">
        <v>12</v>
      </c>
      <c r="C6" s="54"/>
      <c r="D6" s="26" t="s">
        <v>25</v>
      </c>
      <c r="E6" s="27"/>
      <c r="F6" s="27"/>
      <c r="G6" s="28"/>
      <c r="H6" s="38"/>
      <c r="I6" s="39"/>
      <c r="J6" s="39"/>
      <c r="K6" s="39"/>
      <c r="L6" s="39"/>
      <c r="M6" s="47"/>
    </row>
    <row r="7" spans="1:13" s="2" customFormat="1" ht="14.1" customHeight="1" x14ac:dyDescent="0.3">
      <c r="A7" s="79">
        <v>3</v>
      </c>
      <c r="B7" s="20" t="s">
        <v>20</v>
      </c>
      <c r="C7" s="20"/>
      <c r="D7" s="36" t="s">
        <v>11</v>
      </c>
      <c r="E7" s="36"/>
      <c r="F7" s="36"/>
      <c r="G7" s="36"/>
      <c r="H7" s="37">
        <v>52</v>
      </c>
      <c r="I7" s="17">
        <f>SUM(H7)+4</f>
        <v>56</v>
      </c>
      <c r="J7" s="17">
        <f>SUM(I7)+4</f>
        <v>60</v>
      </c>
      <c r="K7" s="16"/>
      <c r="L7" s="16"/>
      <c r="M7" s="24"/>
    </row>
    <row r="8" spans="1:13" s="2" customFormat="1" ht="14.1" customHeight="1" x14ac:dyDescent="0.3">
      <c r="A8" s="60"/>
      <c r="B8" s="25" t="s">
        <v>23</v>
      </c>
      <c r="C8" s="25"/>
      <c r="D8" s="26" t="s">
        <v>26</v>
      </c>
      <c r="E8" s="27"/>
      <c r="F8" s="27"/>
      <c r="G8" s="28"/>
      <c r="H8" s="38"/>
      <c r="I8" s="39"/>
      <c r="J8" s="39"/>
      <c r="K8" s="16"/>
      <c r="L8" s="16"/>
      <c r="M8" s="24"/>
    </row>
    <row r="9" spans="1:13" s="2" customFormat="1" ht="14.1" customHeight="1" x14ac:dyDescent="0.3">
      <c r="A9" s="79">
        <v>4</v>
      </c>
      <c r="B9" s="20" t="s">
        <v>24</v>
      </c>
      <c r="C9" s="20"/>
      <c r="D9" s="36" t="s">
        <v>9</v>
      </c>
      <c r="E9" s="36"/>
      <c r="F9" s="36"/>
      <c r="G9" s="36"/>
      <c r="H9" s="37">
        <v>44</v>
      </c>
      <c r="I9" s="17">
        <f>SUM(H9)+4</f>
        <v>48</v>
      </c>
      <c r="J9" s="17">
        <f>SUM(I9)+4</f>
        <v>52</v>
      </c>
      <c r="K9" s="16"/>
      <c r="L9" s="16"/>
      <c r="M9" s="24"/>
    </row>
    <row r="10" spans="1:13" s="2" customFormat="1" ht="14.1" customHeight="1" x14ac:dyDescent="0.3">
      <c r="A10" s="60"/>
      <c r="B10" s="25" t="s">
        <v>13</v>
      </c>
      <c r="C10" s="25"/>
      <c r="D10" s="26" t="s">
        <v>27</v>
      </c>
      <c r="E10" s="27"/>
      <c r="F10" s="27"/>
      <c r="G10" s="28"/>
      <c r="H10" s="38"/>
      <c r="I10" s="39"/>
      <c r="J10" s="39"/>
      <c r="K10" s="16"/>
      <c r="L10" s="16"/>
      <c r="M10" s="24"/>
    </row>
    <row r="11" spans="1:13" s="2" customFormat="1" ht="14.1" customHeight="1" x14ac:dyDescent="0.3">
      <c r="A11" s="79">
        <v>5</v>
      </c>
      <c r="B11" s="20" t="s">
        <v>10</v>
      </c>
      <c r="C11" s="20"/>
      <c r="D11" s="36" t="s">
        <v>0</v>
      </c>
      <c r="E11" s="36"/>
      <c r="F11" s="36"/>
      <c r="G11" s="36"/>
      <c r="H11" s="14">
        <v>20</v>
      </c>
      <c r="I11" s="16">
        <f>SUM(H11)+1</f>
        <v>21</v>
      </c>
      <c r="J11" s="16">
        <f>SUM(I11)+1</f>
        <v>22</v>
      </c>
      <c r="K11" s="16"/>
      <c r="L11" s="16"/>
      <c r="M11" s="24"/>
    </row>
    <row r="12" spans="1:13" s="2" customFormat="1" ht="14.1" customHeight="1" x14ac:dyDescent="0.3">
      <c r="A12" s="60"/>
      <c r="B12" s="25" t="s">
        <v>14</v>
      </c>
      <c r="C12" s="25"/>
      <c r="D12" s="26" t="s">
        <v>28</v>
      </c>
      <c r="E12" s="27"/>
      <c r="F12" s="27"/>
      <c r="G12" s="28"/>
      <c r="H12" s="14"/>
      <c r="I12" s="16"/>
      <c r="J12" s="16"/>
      <c r="K12" s="16"/>
      <c r="L12" s="16"/>
      <c r="M12" s="24"/>
    </row>
    <row r="13" spans="1:13" s="2" customFormat="1" ht="14.1" customHeight="1" x14ac:dyDescent="0.3">
      <c r="A13" s="79">
        <v>6</v>
      </c>
      <c r="B13" s="20" t="s">
        <v>1</v>
      </c>
      <c r="C13" s="20"/>
      <c r="D13" s="36" t="s">
        <v>149</v>
      </c>
      <c r="E13" s="36"/>
      <c r="F13" s="36"/>
      <c r="G13" s="36"/>
      <c r="H13" s="14">
        <v>18.5</v>
      </c>
      <c r="I13" s="16">
        <f>SUM(H13)+0.6</f>
        <v>19.100000000000001</v>
      </c>
      <c r="J13" s="16">
        <f>SUM(I13)+0.6</f>
        <v>19.700000000000003</v>
      </c>
      <c r="K13" s="16"/>
      <c r="L13" s="16"/>
      <c r="M13" s="24"/>
    </row>
    <row r="14" spans="1:13" s="2" customFormat="1" ht="14.1" customHeight="1" x14ac:dyDescent="0.3">
      <c r="A14" s="60"/>
      <c r="B14" s="25" t="s">
        <v>15</v>
      </c>
      <c r="C14" s="25"/>
      <c r="D14" s="26" t="s">
        <v>95</v>
      </c>
      <c r="E14" s="27"/>
      <c r="F14" s="27"/>
      <c r="G14" s="28"/>
      <c r="H14" s="14"/>
      <c r="I14" s="16"/>
      <c r="J14" s="16"/>
      <c r="K14" s="16"/>
      <c r="L14" s="16"/>
      <c r="M14" s="24"/>
    </row>
    <row r="15" spans="1:13" s="2" customFormat="1" ht="14.1" customHeight="1" x14ac:dyDescent="0.3">
      <c r="A15" s="79">
        <v>7</v>
      </c>
      <c r="B15" s="20" t="s">
        <v>3</v>
      </c>
      <c r="C15" s="20"/>
      <c r="D15" s="36" t="s">
        <v>4</v>
      </c>
      <c r="E15" s="36"/>
      <c r="F15" s="36"/>
      <c r="G15" s="36"/>
      <c r="H15" s="14">
        <v>7.3</v>
      </c>
      <c r="I15" s="16">
        <f>SUM(H15)+0.3</f>
        <v>7.6</v>
      </c>
      <c r="J15" s="16">
        <f>SUM(I15)+0.3</f>
        <v>7.8999999999999995</v>
      </c>
      <c r="K15" s="16"/>
      <c r="L15" s="16"/>
      <c r="M15" s="24"/>
    </row>
    <row r="16" spans="1:13" s="2" customFormat="1" ht="14.1" customHeight="1" x14ac:dyDescent="0.3">
      <c r="A16" s="60"/>
      <c r="B16" s="25" t="s">
        <v>16</v>
      </c>
      <c r="C16" s="25"/>
      <c r="D16" s="26" t="s">
        <v>94</v>
      </c>
      <c r="E16" s="27"/>
      <c r="F16" s="27"/>
      <c r="G16" s="28"/>
      <c r="H16" s="14"/>
      <c r="I16" s="16"/>
      <c r="J16" s="16"/>
      <c r="K16" s="16"/>
      <c r="L16" s="16"/>
      <c r="M16" s="24"/>
    </row>
    <row r="17" spans="1:13" s="2" customFormat="1" ht="12.95" customHeight="1" x14ac:dyDescent="0.3">
      <c r="A17" s="79">
        <v>8</v>
      </c>
      <c r="B17" s="9" t="s">
        <v>56</v>
      </c>
      <c r="C17" s="10"/>
      <c r="D17" s="21" t="s">
        <v>58</v>
      </c>
      <c r="E17" s="22"/>
      <c r="F17" s="22"/>
      <c r="G17" s="23"/>
      <c r="H17" s="14"/>
      <c r="I17" s="16"/>
      <c r="J17" s="16"/>
      <c r="K17" s="16"/>
      <c r="L17" s="16"/>
      <c r="M17" s="24"/>
    </row>
    <row r="18" spans="1:13" s="2" customFormat="1" ht="12.95" customHeight="1" x14ac:dyDescent="0.3">
      <c r="A18" s="60"/>
      <c r="B18" s="25" t="s">
        <v>57</v>
      </c>
      <c r="C18" s="25"/>
      <c r="D18" s="26" t="s">
        <v>150</v>
      </c>
      <c r="E18" s="27"/>
      <c r="F18" s="27"/>
      <c r="G18" s="28"/>
      <c r="H18" s="14"/>
      <c r="I18" s="16"/>
      <c r="J18" s="16"/>
      <c r="K18" s="16"/>
      <c r="L18" s="16"/>
      <c r="M18" s="24"/>
    </row>
    <row r="19" spans="1:13" s="2" customFormat="1" ht="14.1" customHeight="1" x14ac:dyDescent="0.3">
      <c r="A19" s="79">
        <v>9</v>
      </c>
      <c r="B19" s="20" t="s">
        <v>5</v>
      </c>
      <c r="C19" s="20"/>
      <c r="D19" s="36" t="s">
        <v>6</v>
      </c>
      <c r="E19" s="36"/>
      <c r="F19" s="36"/>
      <c r="G19" s="36"/>
      <c r="H19" s="37">
        <v>44.5</v>
      </c>
      <c r="I19" s="39">
        <f>SUM(H19)+2</f>
        <v>46.5</v>
      </c>
      <c r="J19" s="39">
        <f>SUM(I19)+2</f>
        <v>48.5</v>
      </c>
      <c r="K19" s="16"/>
      <c r="L19" s="16"/>
      <c r="M19" s="24"/>
    </row>
    <row r="20" spans="1:13" s="2" customFormat="1" ht="14.1" customHeight="1" x14ac:dyDescent="0.3">
      <c r="A20" s="60"/>
      <c r="B20" s="25" t="s">
        <v>17</v>
      </c>
      <c r="C20" s="25"/>
      <c r="D20" s="26" t="s">
        <v>29</v>
      </c>
      <c r="E20" s="27"/>
      <c r="F20" s="27"/>
      <c r="G20" s="28"/>
      <c r="H20" s="38"/>
      <c r="I20" s="16"/>
      <c r="J20" s="16"/>
      <c r="K20" s="16"/>
      <c r="L20" s="16"/>
      <c r="M20" s="24"/>
    </row>
    <row r="21" spans="1:13" s="2" customFormat="1" ht="14.1" customHeight="1" x14ac:dyDescent="0.3">
      <c r="A21" s="79">
        <v>10</v>
      </c>
      <c r="B21" s="20" t="s">
        <v>7</v>
      </c>
      <c r="C21" s="20"/>
      <c r="D21" s="21" t="s">
        <v>8</v>
      </c>
      <c r="E21" s="22"/>
      <c r="F21" s="22"/>
      <c r="G21" s="23"/>
      <c r="H21" s="37">
        <v>40</v>
      </c>
      <c r="I21" s="39">
        <f>SUM(H21)+2</f>
        <v>42</v>
      </c>
      <c r="J21" s="39">
        <f>SUM(I21)+2</f>
        <v>44</v>
      </c>
      <c r="K21" s="16"/>
      <c r="L21" s="16"/>
      <c r="M21" s="24"/>
    </row>
    <row r="22" spans="1:13" s="2" customFormat="1" ht="14.1" customHeight="1" x14ac:dyDescent="0.3">
      <c r="A22" s="60"/>
      <c r="B22" s="25" t="s">
        <v>18</v>
      </c>
      <c r="C22" s="25"/>
      <c r="D22" s="26" t="s">
        <v>36</v>
      </c>
      <c r="E22" s="27"/>
      <c r="F22" s="27"/>
      <c r="G22" s="28"/>
      <c r="H22" s="38"/>
      <c r="I22" s="16"/>
      <c r="J22" s="16"/>
      <c r="K22" s="16"/>
      <c r="L22" s="16"/>
      <c r="M22" s="24"/>
    </row>
    <row r="23" spans="1:13" s="2" customFormat="1" ht="14.1" customHeight="1" x14ac:dyDescent="0.3">
      <c r="A23" s="79">
        <v>11</v>
      </c>
      <c r="B23" s="9" t="s">
        <v>59</v>
      </c>
      <c r="C23" s="10"/>
      <c r="D23" s="36" t="s">
        <v>37</v>
      </c>
      <c r="E23" s="36"/>
      <c r="F23" s="36"/>
      <c r="G23" s="36"/>
      <c r="H23" s="37">
        <v>19</v>
      </c>
      <c r="I23" s="16">
        <f>SUM(H23)+0.6</f>
        <v>19.600000000000001</v>
      </c>
      <c r="J23" s="16">
        <f>SUM(I23)+0.6</f>
        <v>20.200000000000003</v>
      </c>
      <c r="K23" s="16"/>
      <c r="L23" s="16"/>
      <c r="M23" s="24"/>
    </row>
    <row r="24" spans="1:13" s="2" customFormat="1" ht="14.1" customHeight="1" thickBot="1" x14ac:dyDescent="0.35">
      <c r="A24" s="93"/>
      <c r="B24" s="95" t="s">
        <v>19</v>
      </c>
      <c r="C24" s="95"/>
      <c r="D24" s="33" t="s">
        <v>38</v>
      </c>
      <c r="E24" s="34"/>
      <c r="F24" s="34"/>
      <c r="G24" s="35"/>
      <c r="H24" s="94"/>
      <c r="I24" s="19"/>
      <c r="J24" s="19"/>
      <c r="K24" s="19"/>
      <c r="L24" s="19"/>
      <c r="M24" s="123"/>
    </row>
    <row r="25" spans="1:13" s="2" customFormat="1" ht="14.1" customHeight="1" x14ac:dyDescent="0.3"/>
    <row r="26" spans="1:13" s="2" customFormat="1" ht="14.1" customHeight="1" x14ac:dyDescent="0.3"/>
    <row r="27" spans="1:13" s="2" customFormat="1" ht="14.1" customHeight="1" x14ac:dyDescent="0.3"/>
    <row r="28" spans="1:13" s="2" customFormat="1" ht="14.1" customHeight="1" x14ac:dyDescent="0.3"/>
    <row r="29" spans="1:13" s="2" customFormat="1" ht="14.1" customHeight="1" x14ac:dyDescent="0.3"/>
    <row r="30" spans="1:13" s="2" customFormat="1" ht="14.1" customHeight="1" x14ac:dyDescent="0.3"/>
    <row r="31" spans="1:13" s="2" customFormat="1" ht="14.1" customHeight="1" x14ac:dyDescent="0.3"/>
    <row r="32" spans="1:13" s="2" customFormat="1" ht="14.1" customHeight="1" x14ac:dyDescent="0.3"/>
    <row r="33" spans="2:7" s="2" customFormat="1" ht="14.1" customHeight="1" x14ac:dyDescent="0.3"/>
    <row r="34" spans="2:7" s="2" customFormat="1" ht="14.1" customHeight="1" x14ac:dyDescent="0.3"/>
    <row r="35" spans="2:7" s="2" customFormat="1" ht="14.1" customHeight="1" x14ac:dyDescent="0.3"/>
    <row r="36" spans="2:7" s="2" customFormat="1" ht="14.1" customHeight="1" x14ac:dyDescent="0.3"/>
    <row r="37" spans="2:7" s="2" customFormat="1" ht="14.1" customHeight="1" x14ac:dyDescent="0.3"/>
    <row r="38" spans="2:7" s="2" customFormat="1" ht="14.1" customHeight="1" x14ac:dyDescent="0.3"/>
    <row r="39" spans="2:7" ht="14.1" customHeight="1" x14ac:dyDescent="0.3"/>
    <row r="40" spans="2:7" ht="14.1" customHeight="1" x14ac:dyDescent="0.3"/>
    <row r="41" spans="2:7" ht="14.1" customHeight="1" x14ac:dyDescent="0.3"/>
    <row r="42" spans="2:7" ht="14.1" customHeight="1" x14ac:dyDescent="0.3"/>
    <row r="43" spans="2:7" ht="14.1" customHeight="1" x14ac:dyDescent="0.3"/>
    <row r="44" spans="2:7" ht="14.1" customHeight="1" x14ac:dyDescent="0.3"/>
    <row r="45" spans="2:7" ht="14.1" customHeight="1" x14ac:dyDescent="0.3"/>
    <row r="46" spans="2:7" ht="14.1" customHeight="1" x14ac:dyDescent="0.3"/>
    <row r="47" spans="2:7" ht="14.1" customHeight="1" x14ac:dyDescent="0.3">
      <c r="B47" s="1"/>
      <c r="C47" s="1"/>
      <c r="D47" s="1"/>
      <c r="E47" s="1"/>
      <c r="F47" s="1"/>
      <c r="G47" s="1"/>
    </row>
    <row r="48" spans="2:7" x14ac:dyDescent="0.3">
      <c r="B48" s="1"/>
      <c r="C48" s="1"/>
      <c r="D48" s="1"/>
      <c r="E48" s="1"/>
      <c r="F48" s="1"/>
      <c r="G48" s="1"/>
    </row>
    <row r="49" spans="2:7" x14ac:dyDescent="0.3">
      <c r="B49" s="1"/>
      <c r="C49" s="1"/>
      <c r="D49" s="1"/>
      <c r="E49" s="1"/>
      <c r="F49" s="1"/>
      <c r="G49" s="1"/>
    </row>
    <row r="50" spans="2:7" x14ac:dyDescent="0.3">
      <c r="B50" s="1"/>
      <c r="C50" s="1"/>
      <c r="D50" s="1"/>
      <c r="E50" s="1"/>
      <c r="F50" s="1"/>
      <c r="G50" s="1"/>
    </row>
  </sheetData>
  <mergeCells count="124">
    <mergeCell ref="A1:M1"/>
    <mergeCell ref="B2:C2"/>
    <mergeCell ref="D2:G2"/>
    <mergeCell ref="A3:A4"/>
    <mergeCell ref="B3:C3"/>
    <mergeCell ref="D3:G3"/>
    <mergeCell ref="H3:H4"/>
    <mergeCell ref="I3:I4"/>
    <mergeCell ref="J3:J4"/>
    <mergeCell ref="K3:K4"/>
    <mergeCell ref="L3:L4"/>
    <mergeCell ref="M3:M4"/>
    <mergeCell ref="B4:C4"/>
    <mergeCell ref="D4:G4"/>
    <mergeCell ref="A5:A6"/>
    <mergeCell ref="B5:C5"/>
    <mergeCell ref="D5:G5"/>
    <mergeCell ref="H5:H6"/>
    <mergeCell ref="I5:I6"/>
    <mergeCell ref="J5:J6"/>
    <mergeCell ref="K5:K6"/>
    <mergeCell ref="L5:L6"/>
    <mergeCell ref="M5:M6"/>
    <mergeCell ref="B6:C6"/>
    <mergeCell ref="D6:G6"/>
    <mergeCell ref="A7:A8"/>
    <mergeCell ref="B7:C7"/>
    <mergeCell ref="D7:G7"/>
    <mergeCell ref="H7:H8"/>
    <mergeCell ref="I7:I8"/>
    <mergeCell ref="J7:J8"/>
    <mergeCell ref="K7:K8"/>
    <mergeCell ref="L7:L8"/>
    <mergeCell ref="M7:M8"/>
    <mergeCell ref="B8:C8"/>
    <mergeCell ref="D8:G8"/>
    <mergeCell ref="A9:A10"/>
    <mergeCell ref="B9:C9"/>
    <mergeCell ref="D9:G9"/>
    <mergeCell ref="H9:H10"/>
    <mergeCell ref="I9:I10"/>
    <mergeCell ref="J9:J10"/>
    <mergeCell ref="K9:K10"/>
    <mergeCell ref="L9:L10"/>
    <mergeCell ref="M9:M10"/>
    <mergeCell ref="B10:C10"/>
    <mergeCell ref="D10:G10"/>
    <mergeCell ref="A11:A12"/>
    <mergeCell ref="B11:C11"/>
    <mergeCell ref="D11:G11"/>
    <mergeCell ref="H11:H12"/>
    <mergeCell ref="I11:I12"/>
    <mergeCell ref="J11:J12"/>
    <mergeCell ref="K11:K12"/>
    <mergeCell ref="L11:L12"/>
    <mergeCell ref="M11:M12"/>
    <mergeCell ref="B12:C12"/>
    <mergeCell ref="D12:G12"/>
    <mergeCell ref="A13:A14"/>
    <mergeCell ref="B13:C13"/>
    <mergeCell ref="D13:G13"/>
    <mergeCell ref="H13:H14"/>
    <mergeCell ref="I13:I14"/>
    <mergeCell ref="J13:J14"/>
    <mergeCell ref="K13:K14"/>
    <mergeCell ref="L13:L14"/>
    <mergeCell ref="M13:M14"/>
    <mergeCell ref="B14:C14"/>
    <mergeCell ref="D14:G14"/>
    <mergeCell ref="A15:A16"/>
    <mergeCell ref="B15:C15"/>
    <mergeCell ref="D15:G15"/>
    <mergeCell ref="H15:H16"/>
    <mergeCell ref="I15:I16"/>
    <mergeCell ref="J15:J16"/>
    <mergeCell ref="K15:K16"/>
    <mergeCell ref="L15:L16"/>
    <mergeCell ref="M15:M16"/>
    <mergeCell ref="B16:C16"/>
    <mergeCell ref="D16:G16"/>
    <mergeCell ref="A17:A18"/>
    <mergeCell ref="B17:C17"/>
    <mergeCell ref="D17:G17"/>
    <mergeCell ref="H17:H18"/>
    <mergeCell ref="I17:I18"/>
    <mergeCell ref="J17:J18"/>
    <mergeCell ref="K17:K18"/>
    <mergeCell ref="L17:L18"/>
    <mergeCell ref="M17:M18"/>
    <mergeCell ref="B18:C18"/>
    <mergeCell ref="D18:G18"/>
    <mergeCell ref="A19:A20"/>
    <mergeCell ref="B19:C19"/>
    <mergeCell ref="D19:G19"/>
    <mergeCell ref="H19:H20"/>
    <mergeCell ref="I19:I20"/>
    <mergeCell ref="J19:J20"/>
    <mergeCell ref="K19:K20"/>
    <mergeCell ref="L19:L20"/>
    <mergeCell ref="M19:M20"/>
    <mergeCell ref="B20:C20"/>
    <mergeCell ref="D20:G20"/>
    <mergeCell ref="A21:A22"/>
    <mergeCell ref="B21:C21"/>
    <mergeCell ref="D21:G21"/>
    <mergeCell ref="H21:H22"/>
    <mergeCell ref="I21:I22"/>
    <mergeCell ref="J21:J22"/>
    <mergeCell ref="K21:K22"/>
    <mergeCell ref="L21:L22"/>
    <mergeCell ref="M21:M22"/>
    <mergeCell ref="B22:C22"/>
    <mergeCell ref="D22:G22"/>
    <mergeCell ref="A23:A24"/>
    <mergeCell ref="B23:C23"/>
    <mergeCell ref="D23:G23"/>
    <mergeCell ref="H23:H24"/>
    <mergeCell ref="I23:I24"/>
    <mergeCell ref="J23:J24"/>
    <mergeCell ref="K23:K24"/>
    <mergeCell ref="L23:L24"/>
    <mergeCell ref="M23:M24"/>
    <mergeCell ref="B24:C24"/>
    <mergeCell ref="D24:G24"/>
  </mergeCells>
  <phoneticPr fontId="6" type="noConversion"/>
  <pageMargins left="0.46875" right="0.46875" top="0.75" bottom="0.75" header="0.3" footer="0.3"/>
  <pageSetup paperSize="9" scale="9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450A4-70D6-43E2-85E8-CEF5796D689D}">
  <dimension ref="A1"/>
  <sheetViews>
    <sheetView workbookViewId="0"/>
  </sheetViews>
  <sheetFormatPr defaultRowHeight="16.5" x14ac:dyDescent="0.3"/>
  <sheetData/>
  <phoneticPr fontId="21" type="noConversion"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EEC06-7CDE-462F-AA04-DC041B591E7C}">
  <dimension ref="A1"/>
  <sheetViews>
    <sheetView workbookViewId="0"/>
  </sheetViews>
  <sheetFormatPr defaultRowHeight="16.5" x14ac:dyDescent="0.3"/>
  <sheetData/>
  <phoneticPr fontId="2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B074F-4504-4DF2-BC41-48E75807E8FC}">
  <sheetPr>
    <tabColor theme="9"/>
  </sheetPr>
  <dimension ref="A1:M59"/>
  <sheetViews>
    <sheetView zoomScale="110" zoomScaleNormal="110" zoomScalePageLayoutView="110" workbookViewId="0">
      <selection activeCell="D34" sqref="D34:G34"/>
    </sheetView>
  </sheetViews>
  <sheetFormatPr defaultColWidth="8.75" defaultRowHeight="16.5" x14ac:dyDescent="0.3"/>
  <cols>
    <col min="1" max="1" width="3.25" bestFit="1" customWidth="1"/>
    <col min="2" max="3" width="8.75" customWidth="1"/>
    <col min="4" max="7" width="8.125" customWidth="1"/>
    <col min="8" max="13" width="5.5" customWidth="1"/>
  </cols>
  <sheetData>
    <row r="1" spans="1:13" ht="16.5" customHeight="1" thickBot="1" x14ac:dyDescent="0.35">
      <c r="A1" s="40" t="s">
        <v>246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2"/>
    </row>
    <row r="2" spans="1:13" ht="16.5" customHeight="1" thickBot="1" x14ac:dyDescent="0.35">
      <c r="A2" s="3" t="s">
        <v>30</v>
      </c>
      <c r="B2" s="43" t="s">
        <v>31</v>
      </c>
      <c r="C2" s="43"/>
      <c r="D2" s="43" t="s">
        <v>32</v>
      </c>
      <c r="E2" s="43"/>
      <c r="F2" s="43"/>
      <c r="G2" s="43"/>
      <c r="H2" s="4" t="s">
        <v>33</v>
      </c>
      <c r="I2" s="6" t="s">
        <v>34</v>
      </c>
      <c r="J2" s="5" t="s">
        <v>35</v>
      </c>
      <c r="K2" s="5"/>
      <c r="L2" s="5"/>
      <c r="M2" s="5"/>
    </row>
    <row r="3" spans="1:13" s="2" customFormat="1" ht="14.1" customHeight="1" x14ac:dyDescent="0.3">
      <c r="A3" s="44">
        <v>1</v>
      </c>
      <c r="B3" s="45" t="s">
        <v>64</v>
      </c>
      <c r="C3" s="45"/>
      <c r="D3" s="48" t="s">
        <v>63</v>
      </c>
      <c r="E3" s="48"/>
      <c r="F3" s="48"/>
      <c r="G3" s="49"/>
      <c r="H3" s="50">
        <v>57</v>
      </c>
      <c r="I3" s="51">
        <f>SUM(H3)+3</f>
        <v>60</v>
      </c>
      <c r="J3" s="51">
        <f>SUM(I3)+3</f>
        <v>63</v>
      </c>
      <c r="K3" s="52"/>
      <c r="L3" s="52"/>
      <c r="M3" s="46"/>
    </row>
    <row r="4" spans="1:13" s="2" customFormat="1" ht="14.1" customHeight="1" x14ac:dyDescent="0.3">
      <c r="A4" s="79"/>
      <c r="B4" s="78" t="s">
        <v>62</v>
      </c>
      <c r="C4" s="78"/>
      <c r="D4" s="57" t="s">
        <v>61</v>
      </c>
      <c r="E4" s="58"/>
      <c r="F4" s="58"/>
      <c r="G4" s="58"/>
      <c r="H4" s="37"/>
      <c r="I4" s="17"/>
      <c r="J4" s="17"/>
      <c r="K4" s="68"/>
      <c r="L4" s="68"/>
      <c r="M4" s="69"/>
    </row>
    <row r="5" spans="1:13" s="2" customFormat="1" ht="14.1" customHeight="1" x14ac:dyDescent="0.3">
      <c r="A5" s="7">
        <v>2</v>
      </c>
      <c r="B5" s="76" t="s">
        <v>21</v>
      </c>
      <c r="C5" s="10"/>
      <c r="D5" s="21" t="s">
        <v>22</v>
      </c>
      <c r="E5" s="22"/>
      <c r="F5" s="22"/>
      <c r="G5" s="23"/>
      <c r="H5" s="37">
        <v>45.2</v>
      </c>
      <c r="I5" s="17">
        <f>SUM(H5)+4</f>
        <v>49.2</v>
      </c>
      <c r="J5" s="17">
        <f>SUM(I5)+4</f>
        <v>53.2</v>
      </c>
      <c r="K5" s="16"/>
      <c r="L5" s="16"/>
      <c r="M5" s="24"/>
    </row>
    <row r="6" spans="1:13" s="2" customFormat="1" ht="14.1" customHeight="1" x14ac:dyDescent="0.3">
      <c r="A6" s="7"/>
      <c r="B6" s="75" t="s">
        <v>12</v>
      </c>
      <c r="C6" s="54"/>
      <c r="D6" s="26" t="s">
        <v>25</v>
      </c>
      <c r="E6" s="27"/>
      <c r="F6" s="27"/>
      <c r="G6" s="28"/>
      <c r="H6" s="38"/>
      <c r="I6" s="39"/>
      <c r="J6" s="39"/>
      <c r="K6" s="16"/>
      <c r="L6" s="16"/>
      <c r="M6" s="24"/>
    </row>
    <row r="7" spans="1:13" s="2" customFormat="1" ht="14.1" customHeight="1" x14ac:dyDescent="0.3">
      <c r="A7" s="7">
        <v>3</v>
      </c>
      <c r="B7" s="76" t="s">
        <v>20</v>
      </c>
      <c r="C7" s="10"/>
      <c r="D7" s="21" t="s">
        <v>11</v>
      </c>
      <c r="E7" s="22"/>
      <c r="F7" s="22"/>
      <c r="G7" s="23"/>
      <c r="H7" s="37">
        <v>49</v>
      </c>
      <c r="I7" s="17">
        <f>SUM(H7)+4</f>
        <v>53</v>
      </c>
      <c r="J7" s="17">
        <f>SUM(I7)+4</f>
        <v>57</v>
      </c>
      <c r="K7" s="17"/>
      <c r="L7" s="17"/>
      <c r="M7" s="29"/>
    </row>
    <row r="8" spans="1:13" s="2" customFormat="1" ht="14.1" customHeight="1" x14ac:dyDescent="0.3">
      <c r="A8" s="7"/>
      <c r="B8" s="75" t="s">
        <v>23</v>
      </c>
      <c r="C8" s="54"/>
      <c r="D8" s="26" t="s">
        <v>26</v>
      </c>
      <c r="E8" s="27"/>
      <c r="F8" s="27"/>
      <c r="G8" s="28"/>
      <c r="H8" s="38"/>
      <c r="I8" s="39"/>
      <c r="J8" s="39"/>
      <c r="K8" s="39"/>
      <c r="L8" s="39"/>
      <c r="M8" s="47"/>
    </row>
    <row r="9" spans="1:13" s="2" customFormat="1" ht="14.1" customHeight="1" x14ac:dyDescent="0.3">
      <c r="A9" s="7">
        <v>4</v>
      </c>
      <c r="B9" s="76" t="s">
        <v>24</v>
      </c>
      <c r="C9" s="10"/>
      <c r="D9" s="21" t="s">
        <v>9</v>
      </c>
      <c r="E9" s="22"/>
      <c r="F9" s="22"/>
      <c r="G9" s="23"/>
      <c r="H9" s="37">
        <v>49</v>
      </c>
      <c r="I9" s="17">
        <f>SUM(H9)+4</f>
        <v>53</v>
      </c>
      <c r="J9" s="17">
        <f>SUM(I9)+4</f>
        <v>57</v>
      </c>
      <c r="K9" s="17"/>
      <c r="L9" s="17"/>
      <c r="M9" s="29"/>
    </row>
    <row r="10" spans="1:13" s="2" customFormat="1" ht="14.1" customHeight="1" x14ac:dyDescent="0.3">
      <c r="A10" s="7"/>
      <c r="B10" s="75" t="s">
        <v>13</v>
      </c>
      <c r="C10" s="54"/>
      <c r="D10" s="26" t="s">
        <v>27</v>
      </c>
      <c r="E10" s="27"/>
      <c r="F10" s="27"/>
      <c r="G10" s="28"/>
      <c r="H10" s="38"/>
      <c r="I10" s="39"/>
      <c r="J10" s="39"/>
      <c r="K10" s="39"/>
      <c r="L10" s="39"/>
      <c r="M10" s="47"/>
    </row>
    <row r="11" spans="1:13" s="2" customFormat="1" ht="14.1" customHeight="1" x14ac:dyDescent="0.3">
      <c r="A11" s="7">
        <v>5</v>
      </c>
      <c r="B11" s="76" t="s">
        <v>10</v>
      </c>
      <c r="C11" s="10"/>
      <c r="D11" s="21" t="s">
        <v>0</v>
      </c>
      <c r="E11" s="22"/>
      <c r="F11" s="22"/>
      <c r="G11" s="23"/>
      <c r="H11" s="37">
        <v>20</v>
      </c>
      <c r="I11" s="17">
        <f>SUM(H11)+1</f>
        <v>21</v>
      </c>
      <c r="J11" s="17">
        <f>SUM(I11)+1</f>
        <v>22</v>
      </c>
      <c r="K11" s="17"/>
      <c r="L11" s="17"/>
      <c r="M11" s="29"/>
    </row>
    <row r="12" spans="1:13" s="2" customFormat="1" ht="14.1" customHeight="1" x14ac:dyDescent="0.3">
      <c r="A12" s="7"/>
      <c r="B12" s="75" t="s">
        <v>14</v>
      </c>
      <c r="C12" s="54"/>
      <c r="D12" s="26" t="s">
        <v>28</v>
      </c>
      <c r="E12" s="27"/>
      <c r="F12" s="27"/>
      <c r="G12" s="28"/>
      <c r="H12" s="38"/>
      <c r="I12" s="39"/>
      <c r="J12" s="39"/>
      <c r="K12" s="39"/>
      <c r="L12" s="39"/>
      <c r="M12" s="47"/>
    </row>
    <row r="13" spans="1:13" s="2" customFormat="1" ht="14.1" customHeight="1" x14ac:dyDescent="0.3">
      <c r="A13" s="7">
        <v>6</v>
      </c>
      <c r="B13" s="76" t="s">
        <v>1</v>
      </c>
      <c r="C13" s="10"/>
      <c r="D13" s="21" t="s">
        <v>149</v>
      </c>
      <c r="E13" s="22"/>
      <c r="F13" s="22"/>
      <c r="G13" s="23"/>
      <c r="H13" s="37">
        <v>14</v>
      </c>
      <c r="I13" s="17">
        <f>SUM(H13)+0.6</f>
        <v>14.6</v>
      </c>
      <c r="J13" s="17">
        <f>SUM(I13)+0.6</f>
        <v>15.2</v>
      </c>
      <c r="K13" s="17"/>
      <c r="L13" s="17"/>
      <c r="M13" s="29"/>
    </row>
    <row r="14" spans="1:13" s="2" customFormat="1" ht="14.1" customHeight="1" x14ac:dyDescent="0.3">
      <c r="A14" s="7"/>
      <c r="B14" s="75" t="s">
        <v>15</v>
      </c>
      <c r="C14" s="54"/>
      <c r="D14" s="26" t="s">
        <v>95</v>
      </c>
      <c r="E14" s="27"/>
      <c r="F14" s="27"/>
      <c r="G14" s="28"/>
      <c r="H14" s="38"/>
      <c r="I14" s="39"/>
      <c r="J14" s="39"/>
      <c r="K14" s="39"/>
      <c r="L14" s="39"/>
      <c r="M14" s="47"/>
    </row>
    <row r="15" spans="1:13" s="2" customFormat="1" ht="14.1" customHeight="1" x14ac:dyDescent="0.3">
      <c r="A15" s="7">
        <v>7</v>
      </c>
      <c r="B15" s="76" t="s">
        <v>3</v>
      </c>
      <c r="C15" s="10"/>
      <c r="D15" s="21" t="s">
        <v>4</v>
      </c>
      <c r="E15" s="22"/>
      <c r="F15" s="22"/>
      <c r="G15" s="23"/>
      <c r="H15" s="37">
        <v>7.7</v>
      </c>
      <c r="I15" s="17">
        <f>SUM(H15)+0.3</f>
        <v>8</v>
      </c>
      <c r="J15" s="17">
        <f>SUM(I15)+0.3</f>
        <v>8.3000000000000007</v>
      </c>
      <c r="K15" s="17"/>
      <c r="L15" s="17"/>
      <c r="M15" s="29"/>
    </row>
    <row r="16" spans="1:13" s="2" customFormat="1" ht="14.1" customHeight="1" x14ac:dyDescent="0.3">
      <c r="A16" s="7"/>
      <c r="B16" s="75" t="s">
        <v>16</v>
      </c>
      <c r="C16" s="54"/>
      <c r="D16" s="26" t="s">
        <v>94</v>
      </c>
      <c r="E16" s="27"/>
      <c r="F16" s="27"/>
      <c r="G16" s="28"/>
      <c r="H16" s="38"/>
      <c r="I16" s="39"/>
      <c r="J16" s="39"/>
      <c r="K16" s="39"/>
      <c r="L16" s="39"/>
      <c r="M16" s="47"/>
    </row>
    <row r="17" spans="1:13" s="2" customFormat="1" ht="14.1" customHeight="1" x14ac:dyDescent="0.3">
      <c r="A17" s="7">
        <v>8</v>
      </c>
      <c r="B17" s="76" t="s">
        <v>56</v>
      </c>
      <c r="C17" s="10"/>
      <c r="D17" s="21" t="s">
        <v>58</v>
      </c>
      <c r="E17" s="22"/>
      <c r="F17" s="22"/>
      <c r="G17" s="23"/>
      <c r="H17" s="14">
        <v>38.200000000000003</v>
      </c>
      <c r="I17" s="16">
        <f>SUM(H17)+1.6</f>
        <v>39.800000000000004</v>
      </c>
      <c r="J17" s="16">
        <f>SUM(I17)+1.6</f>
        <v>41.400000000000006</v>
      </c>
      <c r="K17" s="16"/>
      <c r="L17" s="16"/>
      <c r="M17" s="24"/>
    </row>
    <row r="18" spans="1:13" s="2" customFormat="1" ht="14.1" customHeight="1" x14ac:dyDescent="0.3">
      <c r="A18" s="7"/>
      <c r="B18" s="54" t="s">
        <v>57</v>
      </c>
      <c r="C18" s="25"/>
      <c r="D18" s="26" t="s">
        <v>150</v>
      </c>
      <c r="E18" s="27"/>
      <c r="F18" s="27"/>
      <c r="G18" s="28"/>
      <c r="H18" s="14"/>
      <c r="I18" s="16"/>
      <c r="J18" s="16"/>
      <c r="K18" s="16"/>
      <c r="L18" s="16"/>
      <c r="M18" s="24"/>
    </row>
    <row r="19" spans="1:13" s="2" customFormat="1" ht="14.1" customHeight="1" x14ac:dyDescent="0.3">
      <c r="A19" s="7">
        <v>9</v>
      </c>
      <c r="B19" s="76" t="s">
        <v>251</v>
      </c>
      <c r="C19" s="10"/>
      <c r="D19" s="21"/>
      <c r="E19" s="22"/>
      <c r="F19" s="22"/>
      <c r="G19" s="23"/>
      <c r="H19" s="37">
        <v>6.5</v>
      </c>
      <c r="I19" s="17">
        <f>SUM(H19)+0.2</f>
        <v>6.7</v>
      </c>
      <c r="J19" s="17">
        <f t="shared" ref="J19" si="0">SUM(I19)+0.2</f>
        <v>6.9</v>
      </c>
      <c r="K19" s="71"/>
      <c r="L19" s="71"/>
      <c r="M19" s="73"/>
    </row>
    <row r="20" spans="1:13" s="2" customFormat="1" ht="14.1" customHeight="1" x14ac:dyDescent="0.3">
      <c r="A20" s="7"/>
      <c r="B20" s="75" t="s">
        <v>250</v>
      </c>
      <c r="C20" s="54"/>
      <c r="D20" s="26"/>
      <c r="E20" s="27"/>
      <c r="F20" s="27"/>
      <c r="G20" s="28"/>
      <c r="H20" s="38"/>
      <c r="I20" s="39"/>
      <c r="J20" s="39"/>
      <c r="K20" s="72"/>
      <c r="L20" s="72"/>
      <c r="M20" s="74"/>
    </row>
    <row r="21" spans="1:13" s="2" customFormat="1" ht="14.1" customHeight="1" x14ac:dyDescent="0.3">
      <c r="A21" s="7">
        <v>10</v>
      </c>
      <c r="B21" s="9" t="s">
        <v>137</v>
      </c>
      <c r="C21" s="10"/>
      <c r="D21" s="21" t="s">
        <v>136</v>
      </c>
      <c r="E21" s="22"/>
      <c r="F21" s="22"/>
      <c r="G21" s="23"/>
      <c r="H21" s="14">
        <v>7</v>
      </c>
      <c r="I21" s="77">
        <f>SUM(H21)+0.2</f>
        <v>7.2</v>
      </c>
      <c r="J21" s="77">
        <f>SUM(I21)+0.2</f>
        <v>7.4</v>
      </c>
      <c r="K21" s="16"/>
      <c r="L21" s="16"/>
      <c r="M21" s="24"/>
    </row>
    <row r="22" spans="1:13" s="2" customFormat="1" ht="14.1" customHeight="1" x14ac:dyDescent="0.3">
      <c r="A22" s="7"/>
      <c r="B22" s="53" t="s">
        <v>135</v>
      </c>
      <c r="C22" s="54"/>
      <c r="D22" s="26" t="s">
        <v>134</v>
      </c>
      <c r="E22" s="27"/>
      <c r="F22" s="27"/>
      <c r="G22" s="28"/>
      <c r="H22" s="14"/>
      <c r="I22" s="77"/>
      <c r="J22" s="77"/>
      <c r="K22" s="16"/>
      <c r="L22" s="16"/>
      <c r="M22" s="24"/>
    </row>
    <row r="23" spans="1:13" s="2" customFormat="1" ht="14.1" customHeight="1" x14ac:dyDescent="0.3">
      <c r="A23" s="7">
        <v>11</v>
      </c>
      <c r="B23" s="76" t="s">
        <v>5</v>
      </c>
      <c r="C23" s="10"/>
      <c r="D23" s="21" t="s">
        <v>6</v>
      </c>
      <c r="E23" s="22"/>
      <c r="F23" s="22"/>
      <c r="G23" s="23"/>
      <c r="H23" s="37">
        <v>49.4</v>
      </c>
      <c r="I23" s="17">
        <f>SUM(H23)+2</f>
        <v>51.4</v>
      </c>
      <c r="J23" s="17">
        <f>SUM(I23)+2</f>
        <v>53.4</v>
      </c>
      <c r="K23" s="17"/>
      <c r="L23" s="17"/>
      <c r="M23" s="29"/>
    </row>
    <row r="24" spans="1:13" s="2" customFormat="1" ht="14.1" customHeight="1" x14ac:dyDescent="0.3">
      <c r="A24" s="7"/>
      <c r="B24" s="75" t="s">
        <v>17</v>
      </c>
      <c r="C24" s="54"/>
      <c r="D24" s="26" t="s">
        <v>29</v>
      </c>
      <c r="E24" s="27"/>
      <c r="F24" s="27"/>
      <c r="G24" s="28"/>
      <c r="H24" s="38"/>
      <c r="I24" s="39"/>
      <c r="J24" s="39"/>
      <c r="K24" s="39"/>
      <c r="L24" s="39"/>
      <c r="M24" s="47"/>
    </row>
    <row r="25" spans="1:13" s="2" customFormat="1" ht="14.1" customHeight="1" x14ac:dyDescent="0.3">
      <c r="A25" s="7">
        <v>12</v>
      </c>
      <c r="B25" s="10" t="s">
        <v>7</v>
      </c>
      <c r="C25" s="20"/>
      <c r="D25" s="21" t="s">
        <v>8</v>
      </c>
      <c r="E25" s="22"/>
      <c r="F25" s="22"/>
      <c r="G25" s="23"/>
      <c r="H25" s="14">
        <v>38.299999999999997</v>
      </c>
      <c r="I25" s="16">
        <f>SUM(H25)+2</f>
        <v>40.299999999999997</v>
      </c>
      <c r="J25" s="16">
        <f>SUM(I25)+2</f>
        <v>42.3</v>
      </c>
      <c r="K25" s="16"/>
      <c r="L25" s="16"/>
      <c r="M25" s="24"/>
    </row>
    <row r="26" spans="1:13" s="2" customFormat="1" ht="14.1" customHeight="1" x14ac:dyDescent="0.3">
      <c r="A26" s="7"/>
      <c r="B26" s="54" t="s">
        <v>18</v>
      </c>
      <c r="C26" s="25"/>
      <c r="D26" s="26" t="s">
        <v>36</v>
      </c>
      <c r="E26" s="27"/>
      <c r="F26" s="27"/>
      <c r="G26" s="28"/>
      <c r="H26" s="14"/>
      <c r="I26" s="16"/>
      <c r="J26" s="16"/>
      <c r="K26" s="16"/>
      <c r="L26" s="16"/>
      <c r="M26" s="24"/>
    </row>
    <row r="27" spans="1:13" s="2" customFormat="1" ht="14.1" customHeight="1" x14ac:dyDescent="0.3">
      <c r="A27" s="7">
        <v>13</v>
      </c>
      <c r="B27" s="76" t="s">
        <v>59</v>
      </c>
      <c r="C27" s="10"/>
      <c r="D27" s="36" t="s">
        <v>37</v>
      </c>
      <c r="E27" s="36"/>
      <c r="F27" s="36"/>
      <c r="G27" s="36"/>
      <c r="H27" s="14">
        <v>19</v>
      </c>
      <c r="I27" s="16">
        <f>SUM(H27)+0.8</f>
        <v>19.8</v>
      </c>
      <c r="J27" s="16">
        <f>SUM(I27)+0.8</f>
        <v>20.6</v>
      </c>
      <c r="K27" s="16"/>
      <c r="L27" s="16"/>
      <c r="M27" s="24"/>
    </row>
    <row r="28" spans="1:13" s="2" customFormat="1" ht="14.1" customHeight="1" x14ac:dyDescent="0.3">
      <c r="A28" s="7"/>
      <c r="B28" s="54" t="s">
        <v>19</v>
      </c>
      <c r="C28" s="25"/>
      <c r="D28" s="26" t="s">
        <v>38</v>
      </c>
      <c r="E28" s="27"/>
      <c r="F28" s="27"/>
      <c r="G28" s="28"/>
      <c r="H28" s="14"/>
      <c r="I28" s="16"/>
      <c r="J28" s="16"/>
      <c r="K28" s="16"/>
      <c r="L28" s="16"/>
      <c r="M28" s="24"/>
    </row>
    <row r="29" spans="1:13" s="2" customFormat="1" ht="14.1" customHeight="1" x14ac:dyDescent="0.3">
      <c r="A29" s="7">
        <v>14</v>
      </c>
      <c r="B29" s="76" t="s">
        <v>247</v>
      </c>
      <c r="C29" s="10"/>
      <c r="D29" s="11"/>
      <c r="E29" s="12"/>
      <c r="F29" s="12"/>
      <c r="G29" s="13"/>
      <c r="H29" s="14">
        <v>13</v>
      </c>
      <c r="I29" s="16">
        <f>SUM(H29)+0.5</f>
        <v>13.5</v>
      </c>
      <c r="J29" s="16">
        <f>SUM(I29)+0.5</f>
        <v>14</v>
      </c>
      <c r="K29" s="16"/>
      <c r="L29" s="16"/>
      <c r="M29" s="24"/>
    </row>
    <row r="30" spans="1:13" s="2" customFormat="1" ht="14.1" customHeight="1" x14ac:dyDescent="0.3">
      <c r="A30" s="7"/>
      <c r="B30" s="75" t="s">
        <v>249</v>
      </c>
      <c r="C30" s="54"/>
      <c r="D30" s="26" t="s">
        <v>248</v>
      </c>
      <c r="E30" s="27"/>
      <c r="F30" s="27"/>
      <c r="G30" s="28"/>
      <c r="H30" s="14"/>
      <c r="I30" s="16"/>
      <c r="J30" s="16"/>
      <c r="K30" s="16"/>
      <c r="L30" s="16"/>
      <c r="M30" s="24"/>
    </row>
    <row r="31" spans="1:13" ht="14.1" customHeight="1" x14ac:dyDescent="0.3">
      <c r="A31" s="7">
        <v>15</v>
      </c>
      <c r="B31" s="9" t="s">
        <v>253</v>
      </c>
      <c r="C31" s="10"/>
      <c r="D31" s="11" t="s">
        <v>90</v>
      </c>
      <c r="E31" s="12"/>
      <c r="F31" s="12"/>
      <c r="G31" s="13"/>
      <c r="H31" s="14">
        <v>14.5</v>
      </c>
      <c r="I31" s="16">
        <f>SUM(H31)+0.7</f>
        <v>15.2</v>
      </c>
      <c r="J31" s="16">
        <f>SUM(I31)+0.7</f>
        <v>15.899999999999999</v>
      </c>
      <c r="K31" s="16"/>
      <c r="L31" s="16"/>
      <c r="M31" s="24"/>
    </row>
    <row r="32" spans="1:13" ht="14.1" customHeight="1" x14ac:dyDescent="0.3">
      <c r="A32" s="7"/>
      <c r="B32" s="53" t="s">
        <v>254</v>
      </c>
      <c r="C32" s="54"/>
      <c r="D32" s="57" t="s">
        <v>259</v>
      </c>
      <c r="E32" s="58"/>
      <c r="F32" s="58"/>
      <c r="G32" s="59"/>
      <c r="H32" s="14"/>
      <c r="I32" s="16"/>
      <c r="J32" s="16"/>
      <c r="K32" s="16"/>
      <c r="L32" s="16"/>
      <c r="M32" s="24"/>
    </row>
    <row r="33" spans="1:13" ht="14.1" customHeight="1" x14ac:dyDescent="0.3">
      <c r="A33" s="7">
        <v>16</v>
      </c>
      <c r="B33" s="9" t="s">
        <v>255</v>
      </c>
      <c r="C33" s="10"/>
      <c r="D33" s="11" t="s">
        <v>256</v>
      </c>
      <c r="E33" s="12"/>
      <c r="F33" s="12"/>
      <c r="G33" s="13"/>
      <c r="H33" s="14">
        <v>6.9</v>
      </c>
      <c r="I33" s="16">
        <f>SUM(H33)+0.7</f>
        <v>7.6000000000000005</v>
      </c>
      <c r="J33" s="16">
        <f>SUM(I33)+0.7</f>
        <v>8.3000000000000007</v>
      </c>
      <c r="K33" s="68"/>
      <c r="L33" s="68"/>
      <c r="M33" s="69"/>
    </row>
    <row r="34" spans="1:13" ht="14.1" customHeight="1" thickBot="1" x14ac:dyDescent="0.35">
      <c r="A34" s="8"/>
      <c r="B34" s="31" t="s">
        <v>257</v>
      </c>
      <c r="C34" s="32"/>
      <c r="D34" s="33" t="s">
        <v>258</v>
      </c>
      <c r="E34" s="34"/>
      <c r="F34" s="34"/>
      <c r="G34" s="35"/>
      <c r="H34" s="15"/>
      <c r="I34" s="19"/>
      <c r="J34" s="19"/>
      <c r="K34" s="18"/>
      <c r="L34" s="18"/>
      <c r="M34" s="30"/>
    </row>
    <row r="35" spans="1:13" s="2" customFormat="1" ht="14.1" customHeight="1" x14ac:dyDescent="0.3"/>
    <row r="36" spans="1:13" s="2" customFormat="1" ht="14.1" customHeight="1" x14ac:dyDescent="0.3"/>
    <row r="37" spans="1:13" s="2" customFormat="1" ht="14.1" customHeight="1" x14ac:dyDescent="0.3"/>
    <row r="38" spans="1:13" s="2" customFormat="1" ht="14.1" customHeight="1" x14ac:dyDescent="0.3"/>
    <row r="39" spans="1:13" s="2" customFormat="1" ht="14.1" customHeight="1" x14ac:dyDescent="0.3"/>
    <row r="40" spans="1:13" s="2" customFormat="1" ht="14.1" customHeight="1" x14ac:dyDescent="0.3"/>
    <row r="41" spans="1:13" s="2" customFormat="1" ht="14.1" customHeight="1" x14ac:dyDescent="0.3"/>
    <row r="42" spans="1:13" s="2" customFormat="1" ht="14.1" customHeight="1" x14ac:dyDescent="0.3"/>
    <row r="43" spans="1:13" s="2" customFormat="1" ht="14.1" customHeight="1" x14ac:dyDescent="0.3"/>
    <row r="44" spans="1:13" s="2" customFormat="1" ht="14.1" customHeight="1" x14ac:dyDescent="0.3"/>
    <row r="45" spans="1:13" s="2" customFormat="1" ht="14.1" customHeight="1" x14ac:dyDescent="0.3">
      <c r="A45"/>
      <c r="B45"/>
      <c r="C45"/>
      <c r="D45"/>
      <c r="E45"/>
      <c r="F45"/>
      <c r="G45"/>
      <c r="H45"/>
      <c r="I45"/>
      <c r="J45"/>
      <c r="K45"/>
      <c r="L45"/>
      <c r="M45"/>
    </row>
    <row r="46" spans="1:13" s="2" customFormat="1" ht="14.1" customHeight="1" x14ac:dyDescent="0.3">
      <c r="A46"/>
      <c r="B46"/>
      <c r="C46"/>
      <c r="D46"/>
      <c r="E46"/>
      <c r="F46"/>
      <c r="G46"/>
      <c r="H46"/>
      <c r="I46"/>
      <c r="J46"/>
      <c r="K46"/>
      <c r="L46"/>
      <c r="M46"/>
    </row>
    <row r="47" spans="1:13" s="2" customFormat="1" ht="14.1" customHeight="1" x14ac:dyDescent="0.3">
      <c r="A47"/>
      <c r="B47"/>
      <c r="C47"/>
      <c r="D47"/>
      <c r="E47"/>
      <c r="F47"/>
      <c r="G47"/>
      <c r="H47"/>
      <c r="I47"/>
      <c r="J47"/>
      <c r="K47"/>
      <c r="L47"/>
      <c r="M47"/>
    </row>
    <row r="48" spans="1:13" s="2" customFormat="1" ht="14.1" customHeight="1" x14ac:dyDescent="0.3">
      <c r="A48"/>
      <c r="B48"/>
      <c r="C48"/>
      <c r="D48"/>
      <c r="E48"/>
      <c r="F48"/>
      <c r="G48"/>
      <c r="H48"/>
      <c r="I48"/>
      <c r="J48"/>
      <c r="K48"/>
      <c r="L48"/>
      <c r="M48"/>
    </row>
    <row r="49" spans="2:7" ht="14.1" customHeight="1" x14ac:dyDescent="0.3"/>
    <row r="50" spans="2:7" ht="14.1" customHeight="1" x14ac:dyDescent="0.3"/>
    <row r="51" spans="2:7" ht="14.1" customHeight="1" x14ac:dyDescent="0.3"/>
    <row r="52" spans="2:7" ht="14.1" customHeight="1" x14ac:dyDescent="0.3"/>
    <row r="53" spans="2:7" ht="14.1" customHeight="1" x14ac:dyDescent="0.3">
      <c r="B53" s="1"/>
      <c r="C53" s="1"/>
      <c r="D53" s="1"/>
      <c r="E53" s="1"/>
      <c r="F53" s="1"/>
      <c r="G53" s="1"/>
    </row>
    <row r="54" spans="2:7" ht="14.1" customHeight="1" x14ac:dyDescent="0.3">
      <c r="B54" s="1"/>
      <c r="C54" s="1"/>
      <c r="D54" s="1"/>
      <c r="E54" s="1"/>
      <c r="F54" s="1"/>
      <c r="G54" s="1"/>
    </row>
    <row r="55" spans="2:7" ht="14.1" customHeight="1" x14ac:dyDescent="0.3">
      <c r="B55" s="1"/>
      <c r="C55" s="1"/>
      <c r="D55" s="1"/>
      <c r="E55" s="1"/>
      <c r="F55" s="1"/>
      <c r="G55" s="1"/>
    </row>
    <row r="56" spans="2:7" ht="14.1" customHeight="1" x14ac:dyDescent="0.3">
      <c r="B56" s="1"/>
      <c r="C56" s="1"/>
      <c r="D56" s="1"/>
      <c r="E56" s="1"/>
      <c r="F56" s="1"/>
      <c r="G56" s="1"/>
    </row>
    <row r="57" spans="2:7" ht="14.1" customHeight="1" x14ac:dyDescent="0.3"/>
    <row r="58" spans="2:7" ht="14.1" customHeight="1" x14ac:dyDescent="0.3"/>
    <row r="59" spans="2:7" ht="14.1" customHeight="1" x14ac:dyDescent="0.3"/>
  </sheetData>
  <mergeCells count="179">
    <mergeCell ref="A1:M1"/>
    <mergeCell ref="B2:C2"/>
    <mergeCell ref="D2:G2"/>
    <mergeCell ref="A3:A4"/>
    <mergeCell ref="B3:C3"/>
    <mergeCell ref="D3:G3"/>
    <mergeCell ref="H3:H4"/>
    <mergeCell ref="I3:I4"/>
    <mergeCell ref="J3:J4"/>
    <mergeCell ref="K3:K4"/>
    <mergeCell ref="L9:L10"/>
    <mergeCell ref="M9:M10"/>
    <mergeCell ref="B10:C10"/>
    <mergeCell ref="D10:G10"/>
    <mergeCell ref="K7:K8"/>
    <mergeCell ref="L7:L8"/>
    <mergeCell ref="M7:M8"/>
    <mergeCell ref="B8:C8"/>
    <mergeCell ref="D8:G8"/>
    <mergeCell ref="B9:C9"/>
    <mergeCell ref="D9:G9"/>
    <mergeCell ref="H9:H10"/>
    <mergeCell ref="I9:I10"/>
    <mergeCell ref="K5:K6"/>
    <mergeCell ref="L5:L6"/>
    <mergeCell ref="M5:M6"/>
    <mergeCell ref="B6:C6"/>
    <mergeCell ref="D6:G6"/>
    <mergeCell ref="A7:A8"/>
    <mergeCell ref="L3:L4"/>
    <mergeCell ref="M3:M4"/>
    <mergeCell ref="B4:C4"/>
    <mergeCell ref="D4:G4"/>
    <mergeCell ref="A5:A6"/>
    <mergeCell ref="B5:C5"/>
    <mergeCell ref="D5:G5"/>
    <mergeCell ref="H5:H6"/>
    <mergeCell ref="I5:I6"/>
    <mergeCell ref="J5:J6"/>
    <mergeCell ref="J7:J8"/>
    <mergeCell ref="I7:I8"/>
    <mergeCell ref="H7:H8"/>
    <mergeCell ref="D7:G7"/>
    <mergeCell ref="B7:C7"/>
    <mergeCell ref="M13:M14"/>
    <mergeCell ref="B14:C14"/>
    <mergeCell ref="D14:G14"/>
    <mergeCell ref="K11:K12"/>
    <mergeCell ref="L11:L12"/>
    <mergeCell ref="M11:M12"/>
    <mergeCell ref="B12:C12"/>
    <mergeCell ref="D12:G12"/>
    <mergeCell ref="A15:A16"/>
    <mergeCell ref="B13:C13"/>
    <mergeCell ref="D13:G13"/>
    <mergeCell ref="H13:H14"/>
    <mergeCell ref="I13:I14"/>
    <mergeCell ref="A13:A14"/>
    <mergeCell ref="A11:A12"/>
    <mergeCell ref="B16:C16"/>
    <mergeCell ref="D16:G16"/>
    <mergeCell ref="H11:H12"/>
    <mergeCell ref="D11:G11"/>
    <mergeCell ref="B11:C11"/>
    <mergeCell ref="A17:A18"/>
    <mergeCell ref="J13:J14"/>
    <mergeCell ref="K13:K14"/>
    <mergeCell ref="L13:L14"/>
    <mergeCell ref="D18:G18"/>
    <mergeCell ref="B17:C17"/>
    <mergeCell ref="D17:G17"/>
    <mergeCell ref="H17:H18"/>
    <mergeCell ref="I17:I18"/>
    <mergeCell ref="B21:C21"/>
    <mergeCell ref="D21:G21"/>
    <mergeCell ref="H21:H22"/>
    <mergeCell ref="I21:I22"/>
    <mergeCell ref="A21:A22"/>
    <mergeCell ref="A9:A10"/>
    <mergeCell ref="J9:J10"/>
    <mergeCell ref="K9:K10"/>
    <mergeCell ref="M23:M24"/>
    <mergeCell ref="B24:C24"/>
    <mergeCell ref="D24:G24"/>
    <mergeCell ref="K21:K22"/>
    <mergeCell ref="L21:L22"/>
    <mergeCell ref="M21:M22"/>
    <mergeCell ref="B22:C22"/>
    <mergeCell ref="D22:G22"/>
    <mergeCell ref="J21:J22"/>
    <mergeCell ref="A19:A20"/>
    <mergeCell ref="B19:C19"/>
    <mergeCell ref="D19:G19"/>
    <mergeCell ref="H19:H20"/>
    <mergeCell ref="I19:I20"/>
    <mergeCell ref="J11:J12"/>
    <mergeCell ref="I11:I12"/>
    <mergeCell ref="A27:A28"/>
    <mergeCell ref="B25:C25"/>
    <mergeCell ref="D25:G25"/>
    <mergeCell ref="H25:H26"/>
    <mergeCell ref="I25:I26"/>
    <mergeCell ref="J25:J26"/>
    <mergeCell ref="J23:J24"/>
    <mergeCell ref="K23:K24"/>
    <mergeCell ref="L23:L24"/>
    <mergeCell ref="J27:J28"/>
    <mergeCell ref="K27:K28"/>
    <mergeCell ref="L27:L28"/>
    <mergeCell ref="A25:A26"/>
    <mergeCell ref="B23:C23"/>
    <mergeCell ref="D23:G23"/>
    <mergeCell ref="H23:H24"/>
    <mergeCell ref="I23:I24"/>
    <mergeCell ref="A23:A24"/>
    <mergeCell ref="M27:M28"/>
    <mergeCell ref="B28:C28"/>
    <mergeCell ref="D28:G28"/>
    <mergeCell ref="K25:K26"/>
    <mergeCell ref="L25:L26"/>
    <mergeCell ref="M25:M26"/>
    <mergeCell ref="B26:C26"/>
    <mergeCell ref="D26:G26"/>
    <mergeCell ref="B27:C27"/>
    <mergeCell ref="D27:G27"/>
    <mergeCell ref="H27:H28"/>
    <mergeCell ref="I27:I28"/>
    <mergeCell ref="A33:A34"/>
    <mergeCell ref="B31:C31"/>
    <mergeCell ref="D31:G31"/>
    <mergeCell ref="H31:H32"/>
    <mergeCell ref="I31:I32"/>
    <mergeCell ref="A31:A32"/>
    <mergeCell ref="B29:C29"/>
    <mergeCell ref="D29:G29"/>
    <mergeCell ref="H29:H30"/>
    <mergeCell ref="I29:I30"/>
    <mergeCell ref="A29:A30"/>
    <mergeCell ref="B34:C34"/>
    <mergeCell ref="D34:G34"/>
    <mergeCell ref="B33:C33"/>
    <mergeCell ref="D33:G33"/>
    <mergeCell ref="H33:H34"/>
    <mergeCell ref="I33:I34"/>
    <mergeCell ref="J33:J34"/>
    <mergeCell ref="J31:J32"/>
    <mergeCell ref="K31:K32"/>
    <mergeCell ref="L31:L32"/>
    <mergeCell ref="M31:M32"/>
    <mergeCell ref="B32:C32"/>
    <mergeCell ref="D32:G32"/>
    <mergeCell ref="K29:K30"/>
    <mergeCell ref="L29:L30"/>
    <mergeCell ref="M29:M30"/>
    <mergeCell ref="B30:C30"/>
    <mergeCell ref="D30:G30"/>
    <mergeCell ref="J29:J30"/>
    <mergeCell ref="K33:K34"/>
    <mergeCell ref="L33:L34"/>
    <mergeCell ref="M33:M34"/>
    <mergeCell ref="J19:J20"/>
    <mergeCell ref="K19:K20"/>
    <mergeCell ref="L19:L20"/>
    <mergeCell ref="M19:M20"/>
    <mergeCell ref="B20:C20"/>
    <mergeCell ref="D20:G20"/>
    <mergeCell ref="J15:J16"/>
    <mergeCell ref="I15:I16"/>
    <mergeCell ref="H15:H16"/>
    <mergeCell ref="D15:G15"/>
    <mergeCell ref="B15:C15"/>
    <mergeCell ref="K17:K18"/>
    <mergeCell ref="L17:L18"/>
    <mergeCell ref="M17:M18"/>
    <mergeCell ref="K15:K16"/>
    <mergeCell ref="L15:L16"/>
    <mergeCell ref="M15:M16"/>
    <mergeCell ref="J17:J18"/>
    <mergeCell ref="B18:C18"/>
  </mergeCells>
  <phoneticPr fontId="21" type="noConversion"/>
  <pageMargins left="0.46875" right="0.46875" top="0.75" bottom="0.75" header="0.3" footer="0.3"/>
  <pageSetup paperSize="9" scale="9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E3045-AF4F-4BB7-A589-022E574C5095}">
  <sheetPr>
    <tabColor theme="9"/>
  </sheetPr>
  <dimension ref="A1:M48"/>
  <sheetViews>
    <sheetView zoomScale="110" zoomScaleNormal="110" zoomScalePageLayoutView="110" workbookViewId="0">
      <selection activeCell="D32" sqref="D32"/>
    </sheetView>
  </sheetViews>
  <sheetFormatPr defaultColWidth="8.75" defaultRowHeight="16.5" x14ac:dyDescent="0.3"/>
  <cols>
    <col min="1" max="1" width="3.25" bestFit="1" customWidth="1"/>
    <col min="2" max="3" width="8.75" customWidth="1"/>
    <col min="4" max="7" width="8.125" customWidth="1"/>
    <col min="8" max="13" width="5.5" customWidth="1"/>
  </cols>
  <sheetData>
    <row r="1" spans="1:13" ht="16.5" customHeight="1" thickBot="1" x14ac:dyDescent="0.35">
      <c r="A1" s="40" t="s">
        <v>236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2"/>
    </row>
    <row r="2" spans="1:13" ht="16.5" customHeight="1" thickBot="1" x14ac:dyDescent="0.35">
      <c r="A2" s="3" t="s">
        <v>30</v>
      </c>
      <c r="B2" s="43" t="s">
        <v>31</v>
      </c>
      <c r="C2" s="43"/>
      <c r="D2" s="43" t="s">
        <v>32</v>
      </c>
      <c r="E2" s="43"/>
      <c r="F2" s="43"/>
      <c r="G2" s="43"/>
      <c r="H2" s="4" t="s">
        <v>33</v>
      </c>
      <c r="I2" s="5" t="s">
        <v>34</v>
      </c>
      <c r="J2" s="5" t="s">
        <v>35</v>
      </c>
      <c r="K2" s="5"/>
      <c r="L2" s="5"/>
      <c r="M2" s="5"/>
    </row>
    <row r="3" spans="1:13" s="2" customFormat="1" ht="14.1" customHeight="1" x14ac:dyDescent="0.3">
      <c r="A3" s="44">
        <v>1</v>
      </c>
      <c r="B3" s="45" t="s">
        <v>64</v>
      </c>
      <c r="C3" s="45"/>
      <c r="D3" s="48" t="s">
        <v>63</v>
      </c>
      <c r="E3" s="48"/>
      <c r="F3" s="48"/>
      <c r="G3" s="49"/>
      <c r="H3" s="50">
        <v>57</v>
      </c>
      <c r="I3" s="51">
        <f>SUM(H3)+3</f>
        <v>60</v>
      </c>
      <c r="J3" s="51">
        <f>SUM(I3)+3</f>
        <v>63</v>
      </c>
      <c r="K3" s="52"/>
      <c r="L3" s="52"/>
      <c r="M3" s="46"/>
    </row>
    <row r="4" spans="1:13" s="2" customFormat="1" ht="14.1" customHeight="1" x14ac:dyDescent="0.3">
      <c r="A4" s="7"/>
      <c r="B4" s="25" t="s">
        <v>62</v>
      </c>
      <c r="C4" s="25"/>
      <c r="D4" s="26" t="s">
        <v>61</v>
      </c>
      <c r="E4" s="27"/>
      <c r="F4" s="27"/>
      <c r="G4" s="27"/>
      <c r="H4" s="14"/>
      <c r="I4" s="16"/>
      <c r="J4" s="16"/>
      <c r="K4" s="39"/>
      <c r="L4" s="39"/>
      <c r="M4" s="47"/>
    </row>
    <row r="5" spans="1:13" s="2" customFormat="1" ht="14.1" customHeight="1" x14ac:dyDescent="0.3">
      <c r="A5" s="7">
        <v>2</v>
      </c>
      <c r="B5" s="9" t="s">
        <v>21</v>
      </c>
      <c r="C5" s="10"/>
      <c r="D5" s="21" t="s">
        <v>22</v>
      </c>
      <c r="E5" s="22"/>
      <c r="F5" s="22"/>
      <c r="G5" s="23"/>
      <c r="H5" s="37">
        <v>55</v>
      </c>
      <c r="I5" s="17">
        <f>SUM(H5)+4</f>
        <v>59</v>
      </c>
      <c r="J5" s="17">
        <f>SUM(I5)+4</f>
        <v>63</v>
      </c>
      <c r="K5" s="16"/>
      <c r="L5" s="16"/>
      <c r="M5" s="24"/>
    </row>
    <row r="6" spans="1:13" s="2" customFormat="1" ht="14.1" customHeight="1" x14ac:dyDescent="0.3">
      <c r="A6" s="7"/>
      <c r="B6" s="53" t="s">
        <v>12</v>
      </c>
      <c r="C6" s="54"/>
      <c r="D6" s="26" t="s">
        <v>25</v>
      </c>
      <c r="E6" s="27"/>
      <c r="F6" s="27"/>
      <c r="G6" s="28"/>
      <c r="H6" s="38"/>
      <c r="I6" s="39"/>
      <c r="J6" s="39"/>
      <c r="K6" s="16"/>
      <c r="L6" s="16"/>
      <c r="M6" s="24"/>
    </row>
    <row r="7" spans="1:13" s="2" customFormat="1" ht="14.1" customHeight="1" x14ac:dyDescent="0.3">
      <c r="A7" s="7">
        <v>3</v>
      </c>
      <c r="B7" s="20" t="s">
        <v>20</v>
      </c>
      <c r="C7" s="20"/>
      <c r="D7" s="36" t="s">
        <v>11</v>
      </c>
      <c r="E7" s="36"/>
      <c r="F7" s="36"/>
      <c r="G7" s="36"/>
      <c r="H7" s="37">
        <v>53</v>
      </c>
      <c r="I7" s="17">
        <f>SUM(H7)+4</f>
        <v>57</v>
      </c>
      <c r="J7" s="17">
        <f>SUM(I7)+4</f>
        <v>61</v>
      </c>
      <c r="K7" s="16"/>
      <c r="L7" s="16"/>
      <c r="M7" s="24"/>
    </row>
    <row r="8" spans="1:13" s="2" customFormat="1" ht="14.1" customHeight="1" x14ac:dyDescent="0.3">
      <c r="A8" s="7"/>
      <c r="B8" s="25" t="s">
        <v>23</v>
      </c>
      <c r="C8" s="25"/>
      <c r="D8" s="26" t="s">
        <v>26</v>
      </c>
      <c r="E8" s="27"/>
      <c r="F8" s="27"/>
      <c r="G8" s="28"/>
      <c r="H8" s="38"/>
      <c r="I8" s="39"/>
      <c r="J8" s="39"/>
      <c r="K8" s="16"/>
      <c r="L8" s="16"/>
      <c r="M8" s="24"/>
    </row>
    <row r="9" spans="1:13" s="2" customFormat="1" ht="14.1" customHeight="1" x14ac:dyDescent="0.3">
      <c r="A9" s="7">
        <v>4</v>
      </c>
      <c r="B9" s="20" t="s">
        <v>24</v>
      </c>
      <c r="C9" s="20"/>
      <c r="D9" s="36" t="s">
        <v>9</v>
      </c>
      <c r="E9" s="36"/>
      <c r="F9" s="36"/>
      <c r="G9" s="36"/>
      <c r="H9" s="37">
        <v>40</v>
      </c>
      <c r="I9" s="17">
        <f>SUM(H9)+3.1</f>
        <v>43.1</v>
      </c>
      <c r="J9" s="17">
        <f>SUM(I9)+3.1</f>
        <v>46.2</v>
      </c>
      <c r="K9" s="16"/>
      <c r="L9" s="16"/>
      <c r="M9" s="24"/>
    </row>
    <row r="10" spans="1:13" s="2" customFormat="1" ht="14.1" customHeight="1" x14ac:dyDescent="0.3">
      <c r="A10" s="7"/>
      <c r="B10" s="25" t="s">
        <v>13</v>
      </c>
      <c r="C10" s="25"/>
      <c r="D10" s="26" t="s">
        <v>27</v>
      </c>
      <c r="E10" s="27"/>
      <c r="F10" s="27"/>
      <c r="G10" s="28"/>
      <c r="H10" s="38"/>
      <c r="I10" s="39"/>
      <c r="J10" s="39"/>
      <c r="K10" s="16"/>
      <c r="L10" s="16"/>
      <c r="M10" s="24"/>
    </row>
    <row r="11" spans="1:13" s="2" customFormat="1" ht="14.1" customHeight="1" x14ac:dyDescent="0.3">
      <c r="A11" s="7">
        <v>5</v>
      </c>
      <c r="B11" s="20" t="s">
        <v>10</v>
      </c>
      <c r="C11" s="20"/>
      <c r="D11" s="36" t="s">
        <v>0</v>
      </c>
      <c r="E11" s="36"/>
      <c r="F11" s="36"/>
      <c r="G11" s="36"/>
      <c r="H11" s="14">
        <v>20</v>
      </c>
      <c r="I11" s="16">
        <f>SUM(H11)+1</f>
        <v>21</v>
      </c>
      <c r="J11" s="16">
        <f>SUM(I11)+1</f>
        <v>22</v>
      </c>
      <c r="K11" s="16"/>
      <c r="L11" s="16"/>
      <c r="M11" s="24"/>
    </row>
    <row r="12" spans="1:13" s="2" customFormat="1" ht="14.1" customHeight="1" x14ac:dyDescent="0.3">
      <c r="A12" s="7"/>
      <c r="B12" s="25" t="s">
        <v>14</v>
      </c>
      <c r="C12" s="25"/>
      <c r="D12" s="26" t="s">
        <v>28</v>
      </c>
      <c r="E12" s="27"/>
      <c r="F12" s="27"/>
      <c r="G12" s="28"/>
      <c r="H12" s="14"/>
      <c r="I12" s="16"/>
      <c r="J12" s="16"/>
      <c r="K12" s="16"/>
      <c r="L12" s="16"/>
      <c r="M12" s="24"/>
    </row>
    <row r="13" spans="1:13" s="2" customFormat="1" ht="14.1" customHeight="1" x14ac:dyDescent="0.3">
      <c r="A13" s="7">
        <v>6</v>
      </c>
      <c r="B13" s="20" t="s">
        <v>1</v>
      </c>
      <c r="C13" s="20"/>
      <c r="D13" s="36" t="s">
        <v>149</v>
      </c>
      <c r="E13" s="36"/>
      <c r="F13" s="36"/>
      <c r="G13" s="36"/>
      <c r="H13" s="14">
        <v>18</v>
      </c>
      <c r="I13" s="16">
        <f>SUM(H13)+0.6</f>
        <v>18.600000000000001</v>
      </c>
      <c r="J13" s="16">
        <f>SUM(I13)+0.6</f>
        <v>19.200000000000003</v>
      </c>
      <c r="K13" s="16"/>
      <c r="L13" s="16"/>
      <c r="M13" s="24"/>
    </row>
    <row r="14" spans="1:13" s="2" customFormat="1" ht="14.1" customHeight="1" x14ac:dyDescent="0.3">
      <c r="A14" s="7"/>
      <c r="B14" s="25" t="s">
        <v>15</v>
      </c>
      <c r="C14" s="25"/>
      <c r="D14" s="26" t="s">
        <v>140</v>
      </c>
      <c r="E14" s="27"/>
      <c r="F14" s="27"/>
      <c r="G14" s="28"/>
      <c r="H14" s="14"/>
      <c r="I14" s="16"/>
      <c r="J14" s="16"/>
      <c r="K14" s="16"/>
      <c r="L14" s="16"/>
      <c r="M14" s="24"/>
    </row>
    <row r="15" spans="1:13" s="2" customFormat="1" ht="14.1" customHeight="1" x14ac:dyDescent="0.3">
      <c r="A15" s="7">
        <v>7</v>
      </c>
      <c r="B15" s="20" t="s">
        <v>3</v>
      </c>
      <c r="C15" s="20"/>
      <c r="D15" s="36" t="s">
        <v>4</v>
      </c>
      <c r="E15" s="36"/>
      <c r="F15" s="36"/>
      <c r="G15" s="36"/>
      <c r="H15" s="14">
        <v>8.8000000000000007</v>
      </c>
      <c r="I15" s="16">
        <f>SUM(H15)+0.3</f>
        <v>9.1000000000000014</v>
      </c>
      <c r="J15" s="16">
        <f>SUM(I15)+0.3</f>
        <v>9.4000000000000021</v>
      </c>
      <c r="K15" s="16"/>
      <c r="L15" s="16"/>
      <c r="M15" s="24"/>
    </row>
    <row r="16" spans="1:13" s="2" customFormat="1" ht="14.1" customHeight="1" x14ac:dyDescent="0.3">
      <c r="A16" s="7"/>
      <c r="B16" s="25" t="s">
        <v>16</v>
      </c>
      <c r="C16" s="25"/>
      <c r="D16" s="26" t="s">
        <v>139</v>
      </c>
      <c r="E16" s="27"/>
      <c r="F16" s="27"/>
      <c r="G16" s="28"/>
      <c r="H16" s="14"/>
      <c r="I16" s="16"/>
      <c r="J16" s="16"/>
      <c r="K16" s="16"/>
      <c r="L16" s="16"/>
      <c r="M16" s="24"/>
    </row>
    <row r="17" spans="1:13" s="2" customFormat="1" ht="14.1" customHeight="1" x14ac:dyDescent="0.3">
      <c r="A17" s="7">
        <v>8</v>
      </c>
      <c r="B17" s="9" t="s">
        <v>56</v>
      </c>
      <c r="C17" s="10"/>
      <c r="D17" s="21" t="s">
        <v>58</v>
      </c>
      <c r="E17" s="22"/>
      <c r="F17" s="22"/>
      <c r="G17" s="23"/>
      <c r="H17" s="14">
        <v>50</v>
      </c>
      <c r="I17" s="16">
        <f>SUM(H17)+1.6</f>
        <v>51.6</v>
      </c>
      <c r="J17" s="16">
        <f>SUM(I17)+1.6</f>
        <v>53.2</v>
      </c>
      <c r="K17" s="16"/>
      <c r="L17" s="16"/>
      <c r="M17" s="24"/>
    </row>
    <row r="18" spans="1:13" s="2" customFormat="1" ht="14.1" customHeight="1" x14ac:dyDescent="0.3">
      <c r="A18" s="7"/>
      <c r="B18" s="25" t="s">
        <v>57</v>
      </c>
      <c r="C18" s="25"/>
      <c r="D18" s="26" t="s">
        <v>138</v>
      </c>
      <c r="E18" s="27"/>
      <c r="F18" s="27"/>
      <c r="G18" s="28"/>
      <c r="H18" s="14"/>
      <c r="I18" s="16"/>
      <c r="J18" s="16"/>
      <c r="K18" s="16"/>
      <c r="L18" s="16"/>
      <c r="M18" s="24"/>
    </row>
    <row r="19" spans="1:13" s="2" customFormat="1" ht="14.1" customHeight="1" x14ac:dyDescent="0.3">
      <c r="A19" s="7">
        <v>9</v>
      </c>
      <c r="B19" s="20" t="s">
        <v>5</v>
      </c>
      <c r="C19" s="20"/>
      <c r="D19" s="36" t="s">
        <v>6</v>
      </c>
      <c r="E19" s="36"/>
      <c r="F19" s="36"/>
      <c r="G19" s="36"/>
      <c r="H19" s="14">
        <v>44.5</v>
      </c>
      <c r="I19" s="16">
        <f>SUM(H19)+2</f>
        <v>46.5</v>
      </c>
      <c r="J19" s="16">
        <f>SUM(I19)+2</f>
        <v>48.5</v>
      </c>
      <c r="K19" s="16"/>
      <c r="L19" s="16"/>
      <c r="M19" s="24"/>
    </row>
    <row r="20" spans="1:13" s="2" customFormat="1" ht="14.1" customHeight="1" x14ac:dyDescent="0.3">
      <c r="A20" s="7"/>
      <c r="B20" s="25" t="s">
        <v>17</v>
      </c>
      <c r="C20" s="25"/>
      <c r="D20" s="26" t="s">
        <v>29</v>
      </c>
      <c r="E20" s="27"/>
      <c r="F20" s="27"/>
      <c r="G20" s="28"/>
      <c r="H20" s="14"/>
      <c r="I20" s="16"/>
      <c r="J20" s="16"/>
      <c r="K20" s="16"/>
      <c r="L20" s="16"/>
      <c r="M20" s="24"/>
    </row>
    <row r="21" spans="1:13" s="2" customFormat="1" ht="14.1" customHeight="1" x14ac:dyDescent="0.3">
      <c r="A21" s="7">
        <v>10</v>
      </c>
      <c r="B21" s="20" t="s">
        <v>7</v>
      </c>
      <c r="C21" s="20"/>
      <c r="D21" s="21" t="s">
        <v>8</v>
      </c>
      <c r="E21" s="22"/>
      <c r="F21" s="22"/>
      <c r="G21" s="23"/>
      <c r="H21" s="14">
        <v>40</v>
      </c>
      <c r="I21" s="16">
        <f>SUM(H21)+2</f>
        <v>42</v>
      </c>
      <c r="J21" s="16">
        <f>SUM(I21)+2</f>
        <v>44</v>
      </c>
      <c r="K21" s="16"/>
      <c r="L21" s="16"/>
      <c r="M21" s="24"/>
    </row>
    <row r="22" spans="1:13" s="2" customFormat="1" ht="14.1" customHeight="1" x14ac:dyDescent="0.3">
      <c r="A22" s="7"/>
      <c r="B22" s="25" t="s">
        <v>18</v>
      </c>
      <c r="C22" s="25"/>
      <c r="D22" s="26" t="s">
        <v>36</v>
      </c>
      <c r="E22" s="27"/>
      <c r="F22" s="27"/>
      <c r="G22" s="28"/>
      <c r="H22" s="14"/>
      <c r="I22" s="16"/>
      <c r="J22" s="16"/>
      <c r="K22" s="16"/>
      <c r="L22" s="16"/>
      <c r="M22" s="24"/>
    </row>
    <row r="23" spans="1:13" s="2" customFormat="1" ht="14.1" customHeight="1" x14ac:dyDescent="0.3">
      <c r="A23" s="7">
        <v>11</v>
      </c>
      <c r="B23" s="9" t="s">
        <v>59</v>
      </c>
      <c r="C23" s="10"/>
      <c r="D23" s="36" t="s">
        <v>37</v>
      </c>
      <c r="E23" s="36"/>
      <c r="F23" s="36"/>
      <c r="G23" s="36"/>
      <c r="H23" s="14">
        <v>19</v>
      </c>
      <c r="I23" s="16">
        <f>SUM(H23)+0.8</f>
        <v>19.8</v>
      </c>
      <c r="J23" s="16">
        <f>SUM(I23)+0.8</f>
        <v>20.6</v>
      </c>
      <c r="K23" s="16"/>
      <c r="L23" s="16"/>
      <c r="M23" s="24"/>
    </row>
    <row r="24" spans="1:13" s="2" customFormat="1" ht="14.1" customHeight="1" x14ac:dyDescent="0.3">
      <c r="A24" s="7"/>
      <c r="B24" s="25" t="s">
        <v>19</v>
      </c>
      <c r="C24" s="25"/>
      <c r="D24" s="26" t="s">
        <v>38</v>
      </c>
      <c r="E24" s="27"/>
      <c r="F24" s="27"/>
      <c r="G24" s="28"/>
      <c r="H24" s="14"/>
      <c r="I24" s="16"/>
      <c r="J24" s="16"/>
      <c r="K24" s="16"/>
      <c r="L24" s="16"/>
      <c r="M24" s="24"/>
    </row>
    <row r="25" spans="1:13" s="2" customFormat="1" ht="14.1" customHeight="1" x14ac:dyDescent="0.3">
      <c r="A25" s="7">
        <v>12</v>
      </c>
      <c r="B25" s="9" t="s">
        <v>147</v>
      </c>
      <c r="C25" s="10"/>
      <c r="D25" s="11" t="s">
        <v>90</v>
      </c>
      <c r="E25" s="12"/>
      <c r="F25" s="12"/>
      <c r="G25" s="13"/>
      <c r="H25" s="14">
        <v>7</v>
      </c>
      <c r="I25" s="16">
        <f>SUM(H25)+0.3</f>
        <v>7.3</v>
      </c>
      <c r="J25" s="16">
        <f>SUM(I25)+0.3</f>
        <v>7.6</v>
      </c>
      <c r="K25" s="17"/>
      <c r="L25" s="17"/>
      <c r="M25" s="29"/>
    </row>
    <row r="26" spans="1:13" s="2" customFormat="1" ht="14.1" customHeight="1" thickBot="1" x14ac:dyDescent="0.35">
      <c r="A26" s="8"/>
      <c r="B26" s="31" t="s">
        <v>146</v>
      </c>
      <c r="C26" s="32"/>
      <c r="D26" s="33" t="s">
        <v>89</v>
      </c>
      <c r="E26" s="34"/>
      <c r="F26" s="34"/>
      <c r="G26" s="35"/>
      <c r="H26" s="15"/>
      <c r="I26" s="19"/>
      <c r="J26" s="19"/>
      <c r="K26" s="18"/>
      <c r="L26" s="18"/>
      <c r="M26" s="30"/>
    </row>
    <row r="27" spans="1:13" s="2" customFormat="1" ht="14.1" customHeight="1" x14ac:dyDescent="0.3"/>
    <row r="28" spans="1:13" s="2" customFormat="1" ht="14.1" customHeight="1" x14ac:dyDescent="0.3"/>
    <row r="29" spans="1:13" s="2" customFormat="1" ht="14.1" customHeight="1" x14ac:dyDescent="0.3"/>
    <row r="30" spans="1:13" s="2" customFormat="1" ht="14.1" customHeight="1" x14ac:dyDescent="0.3"/>
    <row r="31" spans="1:13" s="2" customFormat="1" ht="14.1" customHeight="1" x14ac:dyDescent="0.3"/>
    <row r="32" spans="1:13" s="2" customFormat="1" ht="14.1" customHeight="1" x14ac:dyDescent="0.3"/>
    <row r="33" spans="2:7" s="2" customFormat="1" ht="14.1" customHeight="1" x14ac:dyDescent="0.3"/>
    <row r="34" spans="2:7" s="2" customFormat="1" ht="14.1" customHeight="1" x14ac:dyDescent="0.3"/>
    <row r="35" spans="2:7" s="2" customFormat="1" ht="14.1" customHeight="1" x14ac:dyDescent="0.3"/>
    <row r="36" spans="2:7" s="2" customFormat="1" ht="14.1" customHeight="1" x14ac:dyDescent="0.3"/>
    <row r="37" spans="2:7" ht="14.1" customHeight="1" x14ac:dyDescent="0.3"/>
    <row r="38" spans="2:7" ht="14.1" customHeight="1" x14ac:dyDescent="0.3"/>
    <row r="39" spans="2:7" ht="14.1" customHeight="1" x14ac:dyDescent="0.3"/>
    <row r="40" spans="2:7" ht="14.1" customHeight="1" x14ac:dyDescent="0.3"/>
    <row r="41" spans="2:7" ht="14.1" customHeight="1" x14ac:dyDescent="0.3"/>
    <row r="42" spans="2:7" ht="14.1" customHeight="1" x14ac:dyDescent="0.3"/>
    <row r="43" spans="2:7" ht="14.1" customHeight="1" x14ac:dyDescent="0.3"/>
    <row r="44" spans="2:7" ht="14.1" customHeight="1" x14ac:dyDescent="0.3"/>
    <row r="45" spans="2:7" ht="14.1" customHeight="1" x14ac:dyDescent="0.3">
      <c r="B45" s="1"/>
      <c r="C45" s="1"/>
      <c r="D45" s="1"/>
      <c r="E45" s="1"/>
      <c r="F45" s="1"/>
      <c r="G45" s="1"/>
    </row>
    <row r="46" spans="2:7" ht="14.1" customHeight="1" x14ac:dyDescent="0.3">
      <c r="B46" s="1"/>
      <c r="C46" s="1"/>
      <c r="D46" s="1"/>
      <c r="E46" s="1"/>
      <c r="F46" s="1"/>
      <c r="G46" s="1"/>
    </row>
    <row r="47" spans="2:7" ht="14.1" customHeight="1" x14ac:dyDescent="0.3">
      <c r="B47" s="1"/>
      <c r="C47" s="1"/>
      <c r="D47" s="1"/>
      <c r="E47" s="1"/>
      <c r="F47" s="1"/>
      <c r="G47" s="1"/>
    </row>
    <row r="48" spans="2:7" x14ac:dyDescent="0.3">
      <c r="B48" s="1"/>
      <c r="C48" s="1"/>
      <c r="D48" s="1"/>
      <c r="E48" s="1"/>
      <c r="F48" s="1"/>
      <c r="G48" s="1"/>
    </row>
  </sheetData>
  <mergeCells count="135">
    <mergeCell ref="A1:M1"/>
    <mergeCell ref="B2:C2"/>
    <mergeCell ref="D2:G2"/>
    <mergeCell ref="A3:A4"/>
    <mergeCell ref="B3:C3"/>
    <mergeCell ref="D3:G3"/>
    <mergeCell ref="H3:H4"/>
    <mergeCell ref="I3:I4"/>
    <mergeCell ref="J3:J4"/>
    <mergeCell ref="K3:K4"/>
    <mergeCell ref="L3:L4"/>
    <mergeCell ref="M3:M4"/>
    <mergeCell ref="B4:C4"/>
    <mergeCell ref="D4:G4"/>
    <mergeCell ref="J7:J8"/>
    <mergeCell ref="K7:K8"/>
    <mergeCell ref="L7:L8"/>
    <mergeCell ref="M7:M8"/>
    <mergeCell ref="B8:C8"/>
    <mergeCell ref="D8:G8"/>
    <mergeCell ref="K5:K6"/>
    <mergeCell ref="L5:L6"/>
    <mergeCell ref="M5:M6"/>
    <mergeCell ref="A5:A6"/>
    <mergeCell ref="B5:C5"/>
    <mergeCell ref="D5:G5"/>
    <mergeCell ref="H5:H6"/>
    <mergeCell ref="I5:I6"/>
    <mergeCell ref="J5:J6"/>
    <mergeCell ref="B6:C6"/>
    <mergeCell ref="D6:G6"/>
    <mergeCell ref="A11:A12"/>
    <mergeCell ref="B11:C11"/>
    <mergeCell ref="D11:G11"/>
    <mergeCell ref="H11:H12"/>
    <mergeCell ref="I11:I12"/>
    <mergeCell ref="A9:A10"/>
    <mergeCell ref="B9:C9"/>
    <mergeCell ref="D9:G9"/>
    <mergeCell ref="H9:H10"/>
    <mergeCell ref="I9:I10"/>
    <mergeCell ref="A7:A8"/>
    <mergeCell ref="B7:C7"/>
    <mergeCell ref="D7:G7"/>
    <mergeCell ref="H7:H8"/>
    <mergeCell ref="I7:I8"/>
    <mergeCell ref="J11:J12"/>
    <mergeCell ref="K11:K12"/>
    <mergeCell ref="L11:L12"/>
    <mergeCell ref="M11:M12"/>
    <mergeCell ref="B12:C12"/>
    <mergeCell ref="D12:G12"/>
    <mergeCell ref="K9:K10"/>
    <mergeCell ref="L9:L10"/>
    <mergeCell ref="M9:M10"/>
    <mergeCell ref="B10:C10"/>
    <mergeCell ref="D10:G10"/>
    <mergeCell ref="J9:J10"/>
    <mergeCell ref="A15:A16"/>
    <mergeCell ref="B15:C15"/>
    <mergeCell ref="D15:G15"/>
    <mergeCell ref="H15:H16"/>
    <mergeCell ref="I15:I16"/>
    <mergeCell ref="A13:A14"/>
    <mergeCell ref="B13:C13"/>
    <mergeCell ref="D13:G13"/>
    <mergeCell ref="H13:H14"/>
    <mergeCell ref="I13:I14"/>
    <mergeCell ref="J15:J16"/>
    <mergeCell ref="K15:K16"/>
    <mergeCell ref="L15:L16"/>
    <mergeCell ref="M15:M16"/>
    <mergeCell ref="B16:C16"/>
    <mergeCell ref="D16:G16"/>
    <mergeCell ref="K13:K14"/>
    <mergeCell ref="L13:L14"/>
    <mergeCell ref="M13:M14"/>
    <mergeCell ref="B14:C14"/>
    <mergeCell ref="D14:G14"/>
    <mergeCell ref="J13:J14"/>
    <mergeCell ref="A19:A20"/>
    <mergeCell ref="B19:C19"/>
    <mergeCell ref="D19:G19"/>
    <mergeCell ref="H19:H20"/>
    <mergeCell ref="I19:I20"/>
    <mergeCell ref="A17:A18"/>
    <mergeCell ref="B17:C17"/>
    <mergeCell ref="D17:G17"/>
    <mergeCell ref="H17:H18"/>
    <mergeCell ref="I17:I18"/>
    <mergeCell ref="J19:J20"/>
    <mergeCell ref="K19:K20"/>
    <mergeCell ref="L19:L20"/>
    <mergeCell ref="M19:M20"/>
    <mergeCell ref="B20:C20"/>
    <mergeCell ref="D20:G20"/>
    <mergeCell ref="K17:K18"/>
    <mergeCell ref="L17:L18"/>
    <mergeCell ref="M17:M18"/>
    <mergeCell ref="B18:C18"/>
    <mergeCell ref="D18:G18"/>
    <mergeCell ref="J17:J18"/>
    <mergeCell ref="A23:A24"/>
    <mergeCell ref="B23:C23"/>
    <mergeCell ref="D23:G23"/>
    <mergeCell ref="H23:H24"/>
    <mergeCell ref="I23:I24"/>
    <mergeCell ref="A21:A22"/>
    <mergeCell ref="B21:C21"/>
    <mergeCell ref="D21:G21"/>
    <mergeCell ref="H21:H22"/>
    <mergeCell ref="I21:I22"/>
    <mergeCell ref="J23:J24"/>
    <mergeCell ref="K23:K24"/>
    <mergeCell ref="L23:L24"/>
    <mergeCell ref="M23:M24"/>
    <mergeCell ref="B24:C24"/>
    <mergeCell ref="D24:G24"/>
    <mergeCell ref="K21:K22"/>
    <mergeCell ref="L21:L22"/>
    <mergeCell ref="M21:M22"/>
    <mergeCell ref="B22:C22"/>
    <mergeCell ref="D22:G22"/>
    <mergeCell ref="J21:J22"/>
    <mergeCell ref="K25:K26"/>
    <mergeCell ref="L25:L26"/>
    <mergeCell ref="M25:M26"/>
    <mergeCell ref="B26:C26"/>
    <mergeCell ref="D26:G26"/>
    <mergeCell ref="A25:A26"/>
    <mergeCell ref="B25:C25"/>
    <mergeCell ref="D25:G25"/>
    <mergeCell ref="H25:H26"/>
    <mergeCell ref="I25:I26"/>
    <mergeCell ref="J25:J26"/>
  </mergeCells>
  <phoneticPr fontId="21" type="noConversion"/>
  <pageMargins left="0.46875" right="0.46875" top="0.75" bottom="0.75" header="0.3" footer="0.3"/>
  <pageSetup paperSize="9" scale="9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FF52B-9432-47A9-AEA7-C7311D051766}">
  <sheetPr>
    <tabColor theme="9"/>
  </sheetPr>
  <dimension ref="A1:M59"/>
  <sheetViews>
    <sheetView zoomScale="110" zoomScaleNormal="110" zoomScalePageLayoutView="110" workbookViewId="0">
      <selection activeCell="O11" sqref="O11"/>
    </sheetView>
  </sheetViews>
  <sheetFormatPr defaultColWidth="8.75" defaultRowHeight="16.5" x14ac:dyDescent="0.3"/>
  <cols>
    <col min="1" max="1" width="3.25" bestFit="1" customWidth="1"/>
    <col min="2" max="3" width="8.75" customWidth="1"/>
    <col min="4" max="7" width="8.125" customWidth="1"/>
    <col min="8" max="14" width="5.5" customWidth="1"/>
  </cols>
  <sheetData>
    <row r="1" spans="1:13" ht="16.5" customHeight="1" thickBot="1" x14ac:dyDescent="0.35">
      <c r="A1" s="40" t="s">
        <v>241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2"/>
    </row>
    <row r="2" spans="1:13" ht="16.5" customHeight="1" thickBot="1" x14ac:dyDescent="0.35">
      <c r="A2" s="3" t="s">
        <v>30</v>
      </c>
      <c r="B2" s="43" t="s">
        <v>31</v>
      </c>
      <c r="C2" s="43"/>
      <c r="D2" s="43" t="s">
        <v>32</v>
      </c>
      <c r="E2" s="43"/>
      <c r="F2" s="43"/>
      <c r="G2" s="43"/>
      <c r="H2" s="6" t="s">
        <v>301</v>
      </c>
      <c r="I2" s="4" t="s">
        <v>33</v>
      </c>
      <c r="J2" s="6" t="s">
        <v>34</v>
      </c>
      <c r="K2" s="5" t="s">
        <v>35</v>
      </c>
      <c r="L2" s="5"/>
      <c r="M2" s="5"/>
    </row>
    <row r="3" spans="1:13" s="2" customFormat="1" ht="14.1" customHeight="1" x14ac:dyDescent="0.3">
      <c r="A3" s="44">
        <v>1</v>
      </c>
      <c r="B3" s="45" t="s">
        <v>242</v>
      </c>
      <c r="C3" s="45"/>
      <c r="D3" s="48" t="s">
        <v>63</v>
      </c>
      <c r="E3" s="48"/>
      <c r="F3" s="48"/>
      <c r="G3" s="49"/>
      <c r="H3" s="80">
        <f>SUM(I3-3)</f>
        <v>49</v>
      </c>
      <c r="I3" s="50">
        <v>52</v>
      </c>
      <c r="J3" s="51">
        <f>SUM(I3)+3</f>
        <v>55</v>
      </c>
      <c r="K3" s="51">
        <f>SUM(J3)+3</f>
        <v>58</v>
      </c>
      <c r="L3" s="51"/>
      <c r="M3" s="46"/>
    </row>
    <row r="4" spans="1:13" s="2" customFormat="1" ht="14.1" customHeight="1" x14ac:dyDescent="0.3">
      <c r="A4" s="79"/>
      <c r="B4" s="78" t="s">
        <v>244</v>
      </c>
      <c r="C4" s="78"/>
      <c r="D4" s="57" t="s">
        <v>61</v>
      </c>
      <c r="E4" s="58"/>
      <c r="F4" s="58"/>
      <c r="G4" s="58"/>
      <c r="H4" s="66"/>
      <c r="I4" s="37"/>
      <c r="J4" s="17"/>
      <c r="K4" s="17"/>
      <c r="L4" s="17"/>
      <c r="M4" s="69"/>
    </row>
    <row r="5" spans="1:13" s="2" customFormat="1" ht="14.1" customHeight="1" x14ac:dyDescent="0.3">
      <c r="A5" s="7">
        <v>2</v>
      </c>
      <c r="B5" s="20" t="s">
        <v>243</v>
      </c>
      <c r="C5" s="20"/>
      <c r="D5" s="36" t="s">
        <v>63</v>
      </c>
      <c r="E5" s="36"/>
      <c r="F5" s="36"/>
      <c r="G5" s="21"/>
      <c r="H5" s="81">
        <f>SUM(I5-3)</f>
        <v>47</v>
      </c>
      <c r="I5" s="14">
        <v>50</v>
      </c>
      <c r="J5" s="16">
        <f>SUM(I5)+3</f>
        <v>53</v>
      </c>
      <c r="K5" s="16">
        <f>SUM(J5)+3</f>
        <v>56</v>
      </c>
      <c r="L5" s="16"/>
      <c r="M5" s="29"/>
    </row>
    <row r="6" spans="1:13" s="2" customFormat="1" ht="14.1" customHeight="1" x14ac:dyDescent="0.3">
      <c r="A6" s="7"/>
      <c r="B6" s="25" t="s">
        <v>245</v>
      </c>
      <c r="C6" s="25"/>
      <c r="D6" s="26" t="s">
        <v>61</v>
      </c>
      <c r="E6" s="27"/>
      <c r="F6" s="27"/>
      <c r="G6" s="27"/>
      <c r="H6" s="66"/>
      <c r="I6" s="14"/>
      <c r="J6" s="16"/>
      <c r="K6" s="16"/>
      <c r="L6" s="16"/>
      <c r="M6" s="47"/>
    </row>
    <row r="7" spans="1:13" s="2" customFormat="1" ht="14.1" customHeight="1" x14ac:dyDescent="0.3">
      <c r="A7" s="7">
        <v>3</v>
      </c>
      <c r="B7" s="55" t="s">
        <v>207</v>
      </c>
      <c r="C7" s="56"/>
      <c r="D7" s="57" t="s">
        <v>208</v>
      </c>
      <c r="E7" s="58"/>
      <c r="F7" s="58"/>
      <c r="G7" s="59"/>
      <c r="H7" s="81">
        <f>SUM(I7-4.5)</f>
        <v>67.5</v>
      </c>
      <c r="I7" s="37">
        <v>72</v>
      </c>
      <c r="J7" s="17">
        <f>SUM(I7)+4</f>
        <v>76</v>
      </c>
      <c r="K7" s="17">
        <f>SUM(J7)+4</f>
        <v>80</v>
      </c>
      <c r="L7" s="16"/>
      <c r="M7" s="24"/>
    </row>
    <row r="8" spans="1:13" s="2" customFormat="1" ht="14.1" customHeight="1" x14ac:dyDescent="0.3">
      <c r="A8" s="7"/>
      <c r="B8" s="53" t="s">
        <v>209</v>
      </c>
      <c r="C8" s="54"/>
      <c r="D8" s="26" t="s">
        <v>210</v>
      </c>
      <c r="E8" s="27"/>
      <c r="F8" s="27"/>
      <c r="G8" s="28"/>
      <c r="H8" s="66"/>
      <c r="I8" s="38"/>
      <c r="J8" s="39"/>
      <c r="K8" s="39"/>
      <c r="L8" s="16"/>
      <c r="M8" s="24"/>
    </row>
    <row r="9" spans="1:13" s="2" customFormat="1" ht="14.1" customHeight="1" x14ac:dyDescent="0.3">
      <c r="A9" s="7">
        <v>4</v>
      </c>
      <c r="B9" s="20" t="s">
        <v>20</v>
      </c>
      <c r="C9" s="20"/>
      <c r="D9" s="36" t="s">
        <v>11</v>
      </c>
      <c r="E9" s="36"/>
      <c r="F9" s="36"/>
      <c r="G9" s="36"/>
      <c r="H9" s="81">
        <f>SUM(I9-2)</f>
        <v>51</v>
      </c>
      <c r="I9" s="37">
        <v>53</v>
      </c>
      <c r="J9" s="17">
        <f>SUM(I9)+4</f>
        <v>57</v>
      </c>
      <c r="K9" s="17">
        <f>SUM(J9)+4</f>
        <v>61</v>
      </c>
      <c r="L9" s="16"/>
      <c r="M9" s="24"/>
    </row>
    <row r="10" spans="1:13" s="2" customFormat="1" ht="14.1" customHeight="1" x14ac:dyDescent="0.3">
      <c r="A10" s="7"/>
      <c r="B10" s="25" t="s">
        <v>23</v>
      </c>
      <c r="C10" s="25"/>
      <c r="D10" s="26" t="s">
        <v>26</v>
      </c>
      <c r="E10" s="27"/>
      <c r="F10" s="27"/>
      <c r="G10" s="28"/>
      <c r="H10" s="66"/>
      <c r="I10" s="38"/>
      <c r="J10" s="39"/>
      <c r="K10" s="39"/>
      <c r="L10" s="16"/>
      <c r="M10" s="24"/>
    </row>
    <row r="11" spans="1:13" s="2" customFormat="1" ht="14.1" customHeight="1" x14ac:dyDescent="0.3">
      <c r="A11" s="7">
        <v>5</v>
      </c>
      <c r="B11" s="20" t="s">
        <v>24</v>
      </c>
      <c r="C11" s="20"/>
      <c r="D11" s="36" t="s">
        <v>9</v>
      </c>
      <c r="E11" s="36"/>
      <c r="F11" s="36"/>
      <c r="G11" s="36"/>
      <c r="H11" s="81">
        <f>SUM(I11-1.6)</f>
        <v>39.4</v>
      </c>
      <c r="I11" s="37">
        <v>41</v>
      </c>
      <c r="J11" s="17">
        <f>SUM(I11)+3.2</f>
        <v>44.2</v>
      </c>
      <c r="K11" s="17">
        <f>SUM(J11)+3.2</f>
        <v>47.400000000000006</v>
      </c>
      <c r="L11" s="16"/>
      <c r="M11" s="24"/>
    </row>
    <row r="12" spans="1:13" s="2" customFormat="1" ht="14.1" customHeight="1" x14ac:dyDescent="0.3">
      <c r="A12" s="7"/>
      <c r="B12" s="25" t="s">
        <v>13</v>
      </c>
      <c r="C12" s="25"/>
      <c r="D12" s="26" t="s">
        <v>27</v>
      </c>
      <c r="E12" s="27"/>
      <c r="F12" s="27"/>
      <c r="G12" s="28"/>
      <c r="H12" s="66"/>
      <c r="I12" s="38"/>
      <c r="J12" s="39"/>
      <c r="K12" s="39"/>
      <c r="L12" s="16"/>
      <c r="M12" s="24"/>
    </row>
    <row r="13" spans="1:13" s="2" customFormat="1" ht="14.1" customHeight="1" x14ac:dyDescent="0.3">
      <c r="A13" s="7">
        <v>6</v>
      </c>
      <c r="B13" s="20" t="s">
        <v>10</v>
      </c>
      <c r="C13" s="20"/>
      <c r="D13" s="36" t="s">
        <v>0</v>
      </c>
      <c r="E13" s="36"/>
      <c r="F13" s="36"/>
      <c r="G13" s="36"/>
      <c r="H13" s="81"/>
      <c r="I13" s="14"/>
      <c r="J13" s="16"/>
      <c r="K13" s="16"/>
      <c r="L13" s="16"/>
      <c r="M13" s="24"/>
    </row>
    <row r="14" spans="1:13" s="2" customFormat="1" ht="14.1" customHeight="1" x14ac:dyDescent="0.3">
      <c r="A14" s="7"/>
      <c r="B14" s="25" t="s">
        <v>14</v>
      </c>
      <c r="C14" s="25"/>
      <c r="D14" s="26" t="s">
        <v>28</v>
      </c>
      <c r="E14" s="27"/>
      <c r="F14" s="27"/>
      <c r="G14" s="28"/>
      <c r="H14" s="66"/>
      <c r="I14" s="14"/>
      <c r="J14" s="16"/>
      <c r="K14" s="16"/>
      <c r="L14" s="16"/>
      <c r="M14" s="24"/>
    </row>
    <row r="15" spans="1:13" s="2" customFormat="1" ht="14.1" customHeight="1" x14ac:dyDescent="0.3">
      <c r="A15" s="7">
        <v>7</v>
      </c>
      <c r="B15" s="20" t="s">
        <v>1</v>
      </c>
      <c r="C15" s="20"/>
      <c r="D15" s="36" t="s">
        <v>149</v>
      </c>
      <c r="E15" s="36"/>
      <c r="F15" s="36"/>
      <c r="G15" s="36"/>
      <c r="H15" s="81">
        <f>SUM(I15-0.6)</f>
        <v>18.399999999999999</v>
      </c>
      <c r="I15" s="14">
        <v>19</v>
      </c>
      <c r="J15" s="16">
        <f>SUM(I15)+0.6</f>
        <v>19.600000000000001</v>
      </c>
      <c r="K15" s="16">
        <f>SUM(J15)+0.6</f>
        <v>20.200000000000003</v>
      </c>
      <c r="L15" s="16"/>
      <c r="M15" s="24"/>
    </row>
    <row r="16" spans="1:13" s="2" customFormat="1" ht="14.1" customHeight="1" x14ac:dyDescent="0.3">
      <c r="A16" s="7"/>
      <c r="B16" s="25" t="s">
        <v>15</v>
      </c>
      <c r="C16" s="25"/>
      <c r="D16" s="26" t="s">
        <v>240</v>
      </c>
      <c r="E16" s="27"/>
      <c r="F16" s="27"/>
      <c r="G16" s="28"/>
      <c r="H16" s="66"/>
      <c r="I16" s="14"/>
      <c r="J16" s="16"/>
      <c r="K16" s="16"/>
      <c r="L16" s="16"/>
      <c r="M16" s="24"/>
    </row>
    <row r="17" spans="1:13" s="2" customFormat="1" ht="14.1" customHeight="1" x14ac:dyDescent="0.3">
      <c r="A17" s="7">
        <v>8</v>
      </c>
      <c r="B17" s="20" t="s">
        <v>3</v>
      </c>
      <c r="C17" s="20"/>
      <c r="D17" s="36" t="s">
        <v>4</v>
      </c>
      <c r="E17" s="36"/>
      <c r="F17" s="36"/>
      <c r="G17" s="36"/>
      <c r="H17" s="81">
        <f>SUM(I17-0.3)</f>
        <v>8</v>
      </c>
      <c r="I17" s="14">
        <v>8.3000000000000007</v>
      </c>
      <c r="J17" s="16">
        <f>SUM(I17)+0.3</f>
        <v>8.6000000000000014</v>
      </c>
      <c r="K17" s="16">
        <f>SUM(J17)+0.3</f>
        <v>8.9000000000000021</v>
      </c>
      <c r="L17" s="16"/>
      <c r="M17" s="24"/>
    </row>
    <row r="18" spans="1:13" s="2" customFormat="1" ht="14.1" customHeight="1" x14ac:dyDescent="0.3">
      <c r="A18" s="7"/>
      <c r="B18" s="25" t="s">
        <v>16</v>
      </c>
      <c r="C18" s="25"/>
      <c r="D18" s="26" t="s">
        <v>239</v>
      </c>
      <c r="E18" s="27"/>
      <c r="F18" s="27"/>
      <c r="G18" s="28"/>
      <c r="H18" s="66"/>
      <c r="I18" s="14"/>
      <c r="J18" s="16"/>
      <c r="K18" s="16"/>
      <c r="L18" s="16"/>
      <c r="M18" s="24"/>
    </row>
    <row r="19" spans="1:13" s="2" customFormat="1" ht="14.1" customHeight="1" x14ac:dyDescent="0.3">
      <c r="A19" s="7">
        <v>9</v>
      </c>
      <c r="B19" s="9" t="s">
        <v>56</v>
      </c>
      <c r="C19" s="10"/>
      <c r="D19" s="21" t="s">
        <v>58</v>
      </c>
      <c r="E19" s="22"/>
      <c r="F19" s="22"/>
      <c r="G19" s="23"/>
      <c r="H19" s="81">
        <f>SUM(I19-1.6)</f>
        <v>50.4</v>
      </c>
      <c r="I19" s="14">
        <v>52</v>
      </c>
      <c r="J19" s="16">
        <f>SUM(I19)+1.6</f>
        <v>53.6</v>
      </c>
      <c r="K19" s="16">
        <f>SUM(J19)+1.6</f>
        <v>55.2</v>
      </c>
      <c r="L19" s="16"/>
      <c r="M19" s="24"/>
    </row>
    <row r="20" spans="1:13" s="2" customFormat="1" ht="14.1" customHeight="1" x14ac:dyDescent="0.3">
      <c r="A20" s="7"/>
      <c r="B20" s="25" t="s">
        <v>57</v>
      </c>
      <c r="C20" s="25"/>
      <c r="D20" s="26" t="s">
        <v>238</v>
      </c>
      <c r="E20" s="27"/>
      <c r="F20" s="27"/>
      <c r="G20" s="28"/>
      <c r="H20" s="66"/>
      <c r="I20" s="14"/>
      <c r="J20" s="16"/>
      <c r="K20" s="16"/>
      <c r="L20" s="16"/>
      <c r="M20" s="24"/>
    </row>
    <row r="21" spans="1:13" s="2" customFormat="1" ht="14.1" customHeight="1" x14ac:dyDescent="0.3">
      <c r="A21" s="7">
        <v>10</v>
      </c>
      <c r="B21" s="20" t="s">
        <v>5</v>
      </c>
      <c r="C21" s="20"/>
      <c r="D21" s="36" t="s">
        <v>6</v>
      </c>
      <c r="E21" s="36"/>
      <c r="F21" s="36"/>
      <c r="G21" s="36"/>
      <c r="H21" s="81"/>
      <c r="I21" s="14"/>
      <c r="J21" s="16"/>
      <c r="K21" s="16"/>
      <c r="L21" s="16"/>
      <c r="M21" s="24"/>
    </row>
    <row r="22" spans="1:13" s="2" customFormat="1" ht="14.1" customHeight="1" x14ac:dyDescent="0.3">
      <c r="A22" s="7"/>
      <c r="B22" s="25" t="s">
        <v>17</v>
      </c>
      <c r="C22" s="25"/>
      <c r="D22" s="26" t="s">
        <v>29</v>
      </c>
      <c r="E22" s="27"/>
      <c r="F22" s="27"/>
      <c r="G22" s="28"/>
      <c r="H22" s="66"/>
      <c r="I22" s="14"/>
      <c r="J22" s="16"/>
      <c r="K22" s="16"/>
      <c r="L22" s="16"/>
      <c r="M22" s="24"/>
    </row>
    <row r="23" spans="1:13" s="2" customFormat="1" ht="14.1" customHeight="1" x14ac:dyDescent="0.3">
      <c r="A23" s="7">
        <v>11</v>
      </c>
      <c r="B23" s="20" t="s">
        <v>7</v>
      </c>
      <c r="C23" s="20"/>
      <c r="D23" s="21" t="s">
        <v>8</v>
      </c>
      <c r="E23" s="22"/>
      <c r="F23" s="22"/>
      <c r="G23" s="23"/>
      <c r="H23" s="81">
        <f>SUM(I23-1.6)</f>
        <v>38.4</v>
      </c>
      <c r="I23" s="14">
        <v>40</v>
      </c>
      <c r="J23" s="16">
        <f>SUM(I23)+2</f>
        <v>42</v>
      </c>
      <c r="K23" s="16">
        <f>SUM(J23)+2</f>
        <v>44</v>
      </c>
      <c r="L23" s="16"/>
      <c r="M23" s="24"/>
    </row>
    <row r="24" spans="1:13" s="2" customFormat="1" ht="14.1" customHeight="1" x14ac:dyDescent="0.3">
      <c r="A24" s="7"/>
      <c r="B24" s="25" t="s">
        <v>18</v>
      </c>
      <c r="C24" s="25"/>
      <c r="D24" s="26" t="s">
        <v>36</v>
      </c>
      <c r="E24" s="27"/>
      <c r="F24" s="27"/>
      <c r="G24" s="28"/>
      <c r="H24" s="66"/>
      <c r="I24" s="14"/>
      <c r="J24" s="16"/>
      <c r="K24" s="16"/>
      <c r="L24" s="16"/>
      <c r="M24" s="24"/>
    </row>
    <row r="25" spans="1:13" s="2" customFormat="1" ht="14.1" customHeight="1" x14ac:dyDescent="0.3">
      <c r="A25" s="7">
        <v>12</v>
      </c>
      <c r="B25" s="9" t="s">
        <v>59</v>
      </c>
      <c r="C25" s="10"/>
      <c r="D25" s="36" t="s">
        <v>37</v>
      </c>
      <c r="E25" s="36"/>
      <c r="F25" s="36"/>
      <c r="G25" s="36"/>
      <c r="H25" s="81">
        <f>SUM(I25-0.6)</f>
        <v>18.399999999999999</v>
      </c>
      <c r="I25" s="14">
        <v>19</v>
      </c>
      <c r="J25" s="16">
        <f>SUM(I25)+0.8</f>
        <v>19.8</v>
      </c>
      <c r="K25" s="16">
        <f>SUM(J25)+0.8</f>
        <v>20.6</v>
      </c>
      <c r="L25" s="16"/>
      <c r="M25" s="24"/>
    </row>
    <row r="26" spans="1:13" s="2" customFormat="1" ht="14.1" customHeight="1" x14ac:dyDescent="0.3">
      <c r="A26" s="7"/>
      <c r="B26" s="25" t="s">
        <v>19</v>
      </c>
      <c r="C26" s="25"/>
      <c r="D26" s="26" t="s">
        <v>38</v>
      </c>
      <c r="E26" s="27"/>
      <c r="F26" s="27"/>
      <c r="G26" s="28"/>
      <c r="H26" s="66"/>
      <c r="I26" s="14"/>
      <c r="J26" s="16"/>
      <c r="K26" s="16"/>
      <c r="L26" s="16"/>
      <c r="M26" s="24"/>
    </row>
    <row r="27" spans="1:13" s="2" customFormat="1" ht="14.1" customHeight="1" x14ac:dyDescent="0.3">
      <c r="A27" s="7">
        <v>13</v>
      </c>
      <c r="B27" s="9" t="s">
        <v>39</v>
      </c>
      <c r="C27" s="10"/>
      <c r="D27" s="11"/>
      <c r="E27" s="12"/>
      <c r="F27" s="12"/>
      <c r="G27" s="13"/>
      <c r="H27" s="81">
        <f>SUM(I27-0.3)</f>
        <v>5.7</v>
      </c>
      <c r="I27" s="14">
        <v>6</v>
      </c>
      <c r="J27" s="16">
        <f>SUM(I27)+0.3</f>
        <v>6.3</v>
      </c>
      <c r="K27" s="16">
        <f>SUM(J27)+0.3</f>
        <v>6.6</v>
      </c>
      <c r="L27" s="16"/>
      <c r="M27" s="24"/>
    </row>
    <row r="28" spans="1:13" s="2" customFormat="1" ht="14.1" customHeight="1" x14ac:dyDescent="0.3">
      <c r="A28" s="7"/>
      <c r="B28" s="53" t="s">
        <v>40</v>
      </c>
      <c r="C28" s="54"/>
      <c r="D28" s="26" t="s">
        <v>213</v>
      </c>
      <c r="E28" s="27"/>
      <c r="F28" s="27"/>
      <c r="G28" s="28"/>
      <c r="H28" s="66"/>
      <c r="I28" s="14"/>
      <c r="J28" s="16"/>
      <c r="K28" s="16"/>
      <c r="L28" s="16"/>
      <c r="M28" s="24"/>
    </row>
    <row r="29" spans="1:13" s="2" customFormat="1" ht="14.1" customHeight="1" x14ac:dyDescent="0.3">
      <c r="A29" s="7">
        <v>14</v>
      </c>
      <c r="B29" s="20"/>
      <c r="C29" s="20"/>
      <c r="D29" s="21"/>
      <c r="E29" s="22"/>
      <c r="F29" s="22"/>
      <c r="G29" s="23"/>
      <c r="H29" s="81"/>
      <c r="I29" s="14"/>
      <c r="J29" s="16"/>
      <c r="K29" s="16"/>
      <c r="L29" s="17"/>
      <c r="M29" s="29"/>
    </row>
    <row r="30" spans="1:13" s="2" customFormat="1" ht="14.1" customHeight="1" x14ac:dyDescent="0.3">
      <c r="A30" s="7"/>
      <c r="B30" s="25"/>
      <c r="C30" s="25"/>
      <c r="D30" s="26"/>
      <c r="E30" s="27"/>
      <c r="F30" s="27"/>
      <c r="G30" s="28"/>
      <c r="H30" s="66"/>
      <c r="I30" s="14"/>
      <c r="J30" s="16"/>
      <c r="K30" s="16"/>
      <c r="L30" s="39"/>
      <c r="M30" s="47"/>
    </row>
    <row r="31" spans="1:13" ht="14.1" customHeight="1" x14ac:dyDescent="0.3">
      <c r="A31" s="7">
        <v>15</v>
      </c>
      <c r="B31" s="9"/>
      <c r="C31" s="10"/>
      <c r="D31" s="11"/>
      <c r="E31" s="12"/>
      <c r="F31" s="12"/>
      <c r="G31" s="13"/>
      <c r="H31" s="81"/>
      <c r="I31" s="14"/>
      <c r="J31" s="16"/>
      <c r="K31" s="16"/>
      <c r="L31" s="17"/>
      <c r="M31" s="29"/>
    </row>
    <row r="32" spans="1:13" ht="14.1" customHeight="1" x14ac:dyDescent="0.3">
      <c r="A32" s="7"/>
      <c r="B32" s="53"/>
      <c r="C32" s="54"/>
      <c r="D32" s="26"/>
      <c r="E32" s="27"/>
      <c r="F32" s="27"/>
      <c r="G32" s="28"/>
      <c r="H32" s="66"/>
      <c r="I32" s="14"/>
      <c r="J32" s="16"/>
      <c r="K32" s="16"/>
      <c r="L32" s="39"/>
      <c r="M32" s="47"/>
    </row>
    <row r="33" spans="1:13" ht="14.1" customHeight="1" x14ac:dyDescent="0.3">
      <c r="A33" s="60">
        <v>16</v>
      </c>
      <c r="B33" s="61"/>
      <c r="C33" s="62"/>
      <c r="D33" s="63"/>
      <c r="E33" s="64"/>
      <c r="F33" s="64"/>
      <c r="G33" s="65"/>
      <c r="H33" s="81"/>
      <c r="I33" s="38"/>
      <c r="J33" s="66"/>
      <c r="K33" s="39"/>
      <c r="L33" s="68"/>
      <c r="M33" s="69"/>
    </row>
    <row r="34" spans="1:13" ht="14.1" customHeight="1" thickBot="1" x14ac:dyDescent="0.35">
      <c r="A34" s="8"/>
      <c r="B34" s="31"/>
      <c r="C34" s="32"/>
      <c r="D34" s="33"/>
      <c r="E34" s="34"/>
      <c r="F34" s="34"/>
      <c r="G34" s="35"/>
      <c r="H34" s="82"/>
      <c r="I34" s="15"/>
      <c r="J34" s="67"/>
      <c r="K34" s="19"/>
      <c r="L34" s="18"/>
      <c r="M34" s="30"/>
    </row>
    <row r="35" spans="1:13" s="2" customFormat="1" ht="14.1" customHeight="1" x14ac:dyDescent="0.3"/>
    <row r="36" spans="1:13" s="2" customFormat="1" ht="14.1" customHeight="1" x14ac:dyDescent="0.3"/>
    <row r="37" spans="1:13" s="2" customFormat="1" ht="14.1" customHeight="1" x14ac:dyDescent="0.3"/>
    <row r="38" spans="1:13" s="2" customFormat="1" ht="14.1" customHeight="1" x14ac:dyDescent="0.3"/>
    <row r="39" spans="1:13" s="2" customFormat="1" ht="14.1" customHeight="1" x14ac:dyDescent="0.3"/>
    <row r="40" spans="1:13" s="2" customFormat="1" ht="14.1" customHeight="1" x14ac:dyDescent="0.3"/>
    <row r="41" spans="1:13" s="2" customFormat="1" ht="14.1" customHeight="1" x14ac:dyDescent="0.3"/>
    <row r="42" spans="1:13" s="2" customFormat="1" ht="14.1" customHeight="1" x14ac:dyDescent="0.3"/>
    <row r="43" spans="1:13" s="2" customFormat="1" ht="14.1" customHeight="1" x14ac:dyDescent="0.3"/>
    <row r="44" spans="1:13" s="2" customFormat="1" ht="14.1" customHeight="1" x14ac:dyDescent="0.3"/>
    <row r="45" spans="1:13" s="2" customFormat="1" ht="14.1" customHeight="1" x14ac:dyDescent="0.3">
      <c r="A45"/>
      <c r="B45"/>
      <c r="C45"/>
      <c r="D45"/>
      <c r="E45"/>
      <c r="F45"/>
      <c r="G45"/>
      <c r="H45"/>
      <c r="I45"/>
      <c r="J45"/>
      <c r="K45"/>
      <c r="L45"/>
      <c r="M45"/>
    </row>
    <row r="46" spans="1:13" s="2" customFormat="1" ht="14.1" customHeight="1" x14ac:dyDescent="0.3">
      <c r="A46"/>
      <c r="B46"/>
      <c r="C46"/>
      <c r="D46"/>
      <c r="E46"/>
      <c r="F46"/>
      <c r="G46"/>
      <c r="H46"/>
      <c r="I46"/>
      <c r="J46"/>
      <c r="K46"/>
      <c r="L46"/>
      <c r="M46"/>
    </row>
    <row r="47" spans="1:13" s="2" customFormat="1" ht="14.1" customHeight="1" x14ac:dyDescent="0.3">
      <c r="A47"/>
      <c r="B47"/>
      <c r="C47"/>
      <c r="D47"/>
      <c r="E47"/>
      <c r="F47"/>
      <c r="G47"/>
      <c r="H47"/>
      <c r="I47"/>
      <c r="J47"/>
      <c r="K47"/>
      <c r="L47"/>
      <c r="M47"/>
    </row>
    <row r="48" spans="1:13" s="2" customFormat="1" ht="14.1" customHeight="1" x14ac:dyDescent="0.3">
      <c r="A48"/>
      <c r="B48"/>
      <c r="C48"/>
      <c r="D48"/>
      <c r="E48"/>
      <c r="F48"/>
      <c r="G48"/>
      <c r="H48"/>
      <c r="I48"/>
      <c r="J48"/>
      <c r="K48"/>
      <c r="L48"/>
      <c r="M48"/>
    </row>
    <row r="49" spans="2:7" ht="14.1" customHeight="1" x14ac:dyDescent="0.3"/>
    <row r="50" spans="2:7" ht="14.1" customHeight="1" x14ac:dyDescent="0.3"/>
    <row r="51" spans="2:7" ht="14.1" customHeight="1" x14ac:dyDescent="0.3"/>
    <row r="52" spans="2:7" ht="14.1" customHeight="1" x14ac:dyDescent="0.3"/>
    <row r="53" spans="2:7" ht="14.1" customHeight="1" x14ac:dyDescent="0.3">
      <c r="B53" s="1"/>
      <c r="C53" s="1"/>
      <c r="D53" s="1"/>
      <c r="E53" s="1"/>
      <c r="F53" s="1"/>
      <c r="G53" s="1"/>
    </row>
    <row r="54" spans="2:7" ht="14.1" customHeight="1" x14ac:dyDescent="0.3">
      <c r="B54" s="1"/>
      <c r="C54" s="1"/>
      <c r="D54" s="1"/>
      <c r="E54" s="1"/>
      <c r="F54" s="1"/>
      <c r="G54" s="1"/>
    </row>
    <row r="55" spans="2:7" ht="14.1" customHeight="1" x14ac:dyDescent="0.3">
      <c r="B55" s="1"/>
      <c r="C55" s="1"/>
      <c r="D55" s="1"/>
      <c r="E55" s="1"/>
      <c r="F55" s="1"/>
      <c r="G55" s="1"/>
    </row>
    <row r="56" spans="2:7" ht="14.1" customHeight="1" x14ac:dyDescent="0.3">
      <c r="B56" s="1"/>
      <c r="C56" s="1"/>
      <c r="D56" s="1"/>
      <c r="E56" s="1"/>
      <c r="F56" s="1"/>
      <c r="G56" s="1"/>
    </row>
    <row r="57" spans="2:7" ht="14.1" customHeight="1" x14ac:dyDescent="0.3"/>
    <row r="58" spans="2:7" ht="14.1" customHeight="1" x14ac:dyDescent="0.3"/>
    <row r="59" spans="2:7" ht="14.1" customHeight="1" x14ac:dyDescent="0.3"/>
  </sheetData>
  <mergeCells count="179">
    <mergeCell ref="L5:L6"/>
    <mergeCell ref="M5:M6"/>
    <mergeCell ref="B6:C6"/>
    <mergeCell ref="D6:G6"/>
    <mergeCell ref="A5:A6"/>
    <mergeCell ref="B5:C5"/>
    <mergeCell ref="D5:G5"/>
    <mergeCell ref="I5:I6"/>
    <mergeCell ref="J5:J6"/>
    <mergeCell ref="K5:K6"/>
    <mergeCell ref="H5:H6"/>
    <mergeCell ref="K33:K34"/>
    <mergeCell ref="L33:L34"/>
    <mergeCell ref="M33:M34"/>
    <mergeCell ref="B34:C34"/>
    <mergeCell ref="D34:G34"/>
    <mergeCell ref="L31:L32"/>
    <mergeCell ref="M31:M32"/>
    <mergeCell ref="B32:C32"/>
    <mergeCell ref="D32:G32"/>
    <mergeCell ref="K31:K32"/>
    <mergeCell ref="H31:H32"/>
    <mergeCell ref="H33:H34"/>
    <mergeCell ref="A33:A34"/>
    <mergeCell ref="B33:C33"/>
    <mergeCell ref="D33:G33"/>
    <mergeCell ref="I33:I34"/>
    <mergeCell ref="J33:J34"/>
    <mergeCell ref="A31:A32"/>
    <mergeCell ref="B31:C31"/>
    <mergeCell ref="D31:G31"/>
    <mergeCell ref="I31:I32"/>
    <mergeCell ref="J31:J32"/>
    <mergeCell ref="K29:K30"/>
    <mergeCell ref="L29:L30"/>
    <mergeCell ref="M29:M30"/>
    <mergeCell ref="B30:C30"/>
    <mergeCell ref="D30:G30"/>
    <mergeCell ref="L27:L28"/>
    <mergeCell ref="M27:M28"/>
    <mergeCell ref="B28:C28"/>
    <mergeCell ref="D28:G28"/>
    <mergeCell ref="K27:K28"/>
    <mergeCell ref="H27:H28"/>
    <mergeCell ref="H29:H30"/>
    <mergeCell ref="A29:A30"/>
    <mergeCell ref="B29:C29"/>
    <mergeCell ref="D29:G29"/>
    <mergeCell ref="I29:I30"/>
    <mergeCell ref="J29:J30"/>
    <mergeCell ref="A27:A28"/>
    <mergeCell ref="B27:C27"/>
    <mergeCell ref="D27:G27"/>
    <mergeCell ref="I27:I28"/>
    <mergeCell ref="J27:J28"/>
    <mergeCell ref="K25:K26"/>
    <mergeCell ref="L25:L26"/>
    <mergeCell ref="M25:M26"/>
    <mergeCell ref="B26:C26"/>
    <mergeCell ref="D26:G26"/>
    <mergeCell ref="L23:L24"/>
    <mergeCell ref="M23:M24"/>
    <mergeCell ref="B24:C24"/>
    <mergeCell ref="D24:G24"/>
    <mergeCell ref="K23:K24"/>
    <mergeCell ref="H23:H24"/>
    <mergeCell ref="H25:H26"/>
    <mergeCell ref="A25:A26"/>
    <mergeCell ref="B25:C25"/>
    <mergeCell ref="D25:G25"/>
    <mergeCell ref="I25:I26"/>
    <mergeCell ref="J25:J26"/>
    <mergeCell ref="A23:A24"/>
    <mergeCell ref="B23:C23"/>
    <mergeCell ref="D23:G23"/>
    <mergeCell ref="I23:I24"/>
    <mergeCell ref="J23:J24"/>
    <mergeCell ref="K21:K22"/>
    <mergeCell ref="L21:L22"/>
    <mergeCell ref="M21:M22"/>
    <mergeCell ref="B22:C22"/>
    <mergeCell ref="D22:G22"/>
    <mergeCell ref="L19:L20"/>
    <mergeCell ref="M19:M20"/>
    <mergeCell ref="B20:C20"/>
    <mergeCell ref="D20:G20"/>
    <mergeCell ref="K19:K20"/>
    <mergeCell ref="H19:H20"/>
    <mergeCell ref="H21:H22"/>
    <mergeCell ref="A21:A22"/>
    <mergeCell ref="B21:C21"/>
    <mergeCell ref="D21:G21"/>
    <mergeCell ref="I21:I22"/>
    <mergeCell ref="J21:J22"/>
    <mergeCell ref="A19:A20"/>
    <mergeCell ref="B19:C19"/>
    <mergeCell ref="D19:G19"/>
    <mergeCell ref="I19:I20"/>
    <mergeCell ref="J19:J20"/>
    <mergeCell ref="K17:K18"/>
    <mergeCell ref="L17:L18"/>
    <mergeCell ref="M17:M18"/>
    <mergeCell ref="B18:C18"/>
    <mergeCell ref="D18:G18"/>
    <mergeCell ref="L15:L16"/>
    <mergeCell ref="M15:M16"/>
    <mergeCell ref="B16:C16"/>
    <mergeCell ref="D16:G16"/>
    <mergeCell ref="K15:K16"/>
    <mergeCell ref="H15:H16"/>
    <mergeCell ref="H17:H18"/>
    <mergeCell ref="A17:A18"/>
    <mergeCell ref="B17:C17"/>
    <mergeCell ref="D17:G17"/>
    <mergeCell ref="I17:I18"/>
    <mergeCell ref="J17:J18"/>
    <mergeCell ref="A15:A16"/>
    <mergeCell ref="B15:C15"/>
    <mergeCell ref="D15:G15"/>
    <mergeCell ref="I15:I16"/>
    <mergeCell ref="J15:J16"/>
    <mergeCell ref="L13:L14"/>
    <mergeCell ref="M13:M14"/>
    <mergeCell ref="B14:C14"/>
    <mergeCell ref="D14:G14"/>
    <mergeCell ref="L11:L12"/>
    <mergeCell ref="M11:M12"/>
    <mergeCell ref="B12:C12"/>
    <mergeCell ref="D12:G12"/>
    <mergeCell ref="K11:K12"/>
    <mergeCell ref="H11:H12"/>
    <mergeCell ref="H13:H14"/>
    <mergeCell ref="A7:A8"/>
    <mergeCell ref="B7:C7"/>
    <mergeCell ref="D7:G7"/>
    <mergeCell ref="I7:I8"/>
    <mergeCell ref="J7:J8"/>
    <mergeCell ref="K7:K8"/>
    <mergeCell ref="B8:C8"/>
    <mergeCell ref="D8:G8"/>
    <mergeCell ref="A13:A14"/>
    <mergeCell ref="B13:C13"/>
    <mergeCell ref="D13:G13"/>
    <mergeCell ref="I13:I14"/>
    <mergeCell ref="J13:J14"/>
    <mergeCell ref="A11:A12"/>
    <mergeCell ref="B11:C11"/>
    <mergeCell ref="D11:G11"/>
    <mergeCell ref="I11:I12"/>
    <mergeCell ref="J11:J12"/>
    <mergeCell ref="A9:A10"/>
    <mergeCell ref="B9:C9"/>
    <mergeCell ref="D9:G9"/>
    <mergeCell ref="I9:I10"/>
    <mergeCell ref="J9:J10"/>
    <mergeCell ref="K13:K14"/>
    <mergeCell ref="K9:K10"/>
    <mergeCell ref="L9:L10"/>
    <mergeCell ref="M9:M10"/>
    <mergeCell ref="B10:C10"/>
    <mergeCell ref="D10:G10"/>
    <mergeCell ref="L7:L8"/>
    <mergeCell ref="M7:M8"/>
    <mergeCell ref="H7:H8"/>
    <mergeCell ref="H9:H10"/>
    <mergeCell ref="A1:M1"/>
    <mergeCell ref="B2:C2"/>
    <mergeCell ref="D2:G2"/>
    <mergeCell ref="A3:A4"/>
    <mergeCell ref="B3:C3"/>
    <mergeCell ref="D3:G3"/>
    <mergeCell ref="I3:I4"/>
    <mergeCell ref="J3:J4"/>
    <mergeCell ref="K3:K4"/>
    <mergeCell ref="L3:L4"/>
    <mergeCell ref="M3:M4"/>
    <mergeCell ref="B4:C4"/>
    <mergeCell ref="D4:G4"/>
    <mergeCell ref="H3:H4"/>
  </mergeCells>
  <phoneticPr fontId="21" type="noConversion"/>
  <pageMargins left="0.46875" right="0.46875" top="0.75" bottom="0.75" header="0.3" footer="0.3"/>
  <pageSetup paperSize="9" scale="9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32716-7284-4B51-9603-6D0B6F91D76E}">
  <sheetPr>
    <tabColor theme="9"/>
  </sheetPr>
  <dimension ref="A1:M60"/>
  <sheetViews>
    <sheetView topLeftCell="A4" zoomScale="110" zoomScaleNormal="110" zoomScalePageLayoutView="110" workbookViewId="0">
      <selection activeCell="B35" sqref="B35:C36"/>
    </sheetView>
  </sheetViews>
  <sheetFormatPr defaultColWidth="8.75" defaultRowHeight="16.5" x14ac:dyDescent="0.3"/>
  <cols>
    <col min="1" max="1" width="3.25" bestFit="1" customWidth="1"/>
    <col min="2" max="3" width="8.75" customWidth="1"/>
    <col min="4" max="7" width="8.125" customWidth="1"/>
    <col min="8" max="13" width="5.5" customWidth="1"/>
  </cols>
  <sheetData>
    <row r="1" spans="1:13" ht="16.5" customHeight="1" thickBot="1" x14ac:dyDescent="0.35">
      <c r="A1" s="40" t="s">
        <v>232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2"/>
    </row>
    <row r="2" spans="1:13" ht="16.5" customHeight="1" thickBot="1" x14ac:dyDescent="0.35">
      <c r="A2" s="3" t="s">
        <v>30</v>
      </c>
      <c r="B2" s="43" t="s">
        <v>31</v>
      </c>
      <c r="C2" s="43"/>
      <c r="D2" s="43" t="s">
        <v>32</v>
      </c>
      <c r="E2" s="43"/>
      <c r="F2" s="43"/>
      <c r="G2" s="43"/>
      <c r="H2" s="4" t="s">
        <v>33</v>
      </c>
      <c r="I2" s="6" t="s">
        <v>34</v>
      </c>
      <c r="J2" s="5" t="s">
        <v>35</v>
      </c>
      <c r="K2" s="5"/>
      <c r="L2" s="5"/>
      <c r="M2" s="5"/>
    </row>
    <row r="3" spans="1:13" s="2" customFormat="1" ht="14.1" customHeight="1" x14ac:dyDescent="0.3">
      <c r="A3" s="44">
        <v>1</v>
      </c>
      <c r="B3" s="45" t="s">
        <v>64</v>
      </c>
      <c r="C3" s="45"/>
      <c r="D3" s="48" t="s">
        <v>63</v>
      </c>
      <c r="E3" s="48"/>
      <c r="F3" s="48"/>
      <c r="G3" s="49"/>
      <c r="H3" s="50">
        <v>57</v>
      </c>
      <c r="I3" s="51">
        <f>SUM(H3)+3</f>
        <v>60</v>
      </c>
      <c r="J3" s="51">
        <f>SUM(I3)+3</f>
        <v>63</v>
      </c>
      <c r="K3" s="51"/>
      <c r="L3" s="52"/>
      <c r="M3" s="46"/>
    </row>
    <row r="4" spans="1:13" s="2" customFormat="1" ht="14.1" customHeight="1" x14ac:dyDescent="0.3">
      <c r="A4" s="7"/>
      <c r="B4" s="25" t="s">
        <v>62</v>
      </c>
      <c r="C4" s="25"/>
      <c r="D4" s="26" t="s">
        <v>61</v>
      </c>
      <c r="E4" s="27"/>
      <c r="F4" s="27"/>
      <c r="G4" s="27"/>
      <c r="H4" s="14"/>
      <c r="I4" s="16"/>
      <c r="J4" s="16"/>
      <c r="K4" s="17"/>
      <c r="L4" s="39"/>
      <c r="M4" s="47"/>
    </row>
    <row r="5" spans="1:13" s="2" customFormat="1" ht="14.1" customHeight="1" x14ac:dyDescent="0.3">
      <c r="A5" s="7">
        <v>2</v>
      </c>
      <c r="B5" s="9" t="s">
        <v>21</v>
      </c>
      <c r="C5" s="10"/>
      <c r="D5" s="21" t="s">
        <v>22</v>
      </c>
      <c r="E5" s="22"/>
      <c r="F5" s="22"/>
      <c r="G5" s="23"/>
      <c r="H5" s="37">
        <v>53</v>
      </c>
      <c r="I5" s="17">
        <f>SUM(H5)+4</f>
        <v>57</v>
      </c>
      <c r="J5" s="17">
        <f>SUM(I5)+4</f>
        <v>61</v>
      </c>
      <c r="K5" s="16"/>
      <c r="L5" s="16"/>
      <c r="M5" s="24"/>
    </row>
    <row r="6" spans="1:13" s="2" customFormat="1" ht="14.1" customHeight="1" x14ac:dyDescent="0.3">
      <c r="A6" s="7"/>
      <c r="B6" s="53" t="s">
        <v>12</v>
      </c>
      <c r="C6" s="54"/>
      <c r="D6" s="26" t="s">
        <v>25</v>
      </c>
      <c r="E6" s="27"/>
      <c r="F6" s="27"/>
      <c r="G6" s="28"/>
      <c r="H6" s="38"/>
      <c r="I6" s="39"/>
      <c r="J6" s="39"/>
      <c r="K6" s="16"/>
      <c r="L6" s="16"/>
      <c r="M6" s="24"/>
    </row>
    <row r="7" spans="1:13" s="2" customFormat="1" ht="14.1" customHeight="1" x14ac:dyDescent="0.3">
      <c r="A7" s="7">
        <v>3</v>
      </c>
      <c r="B7" s="20" t="s">
        <v>20</v>
      </c>
      <c r="C7" s="20"/>
      <c r="D7" s="36" t="s">
        <v>11</v>
      </c>
      <c r="E7" s="36"/>
      <c r="F7" s="36"/>
      <c r="G7" s="36"/>
      <c r="H7" s="37">
        <v>53</v>
      </c>
      <c r="I7" s="17">
        <f>SUM(H7)+4</f>
        <v>57</v>
      </c>
      <c r="J7" s="17">
        <f>SUM(I7)+4</f>
        <v>61</v>
      </c>
      <c r="K7" s="16"/>
      <c r="L7" s="16"/>
      <c r="M7" s="24"/>
    </row>
    <row r="8" spans="1:13" s="2" customFormat="1" ht="14.1" customHeight="1" x14ac:dyDescent="0.3">
      <c r="A8" s="7"/>
      <c r="B8" s="25" t="s">
        <v>23</v>
      </c>
      <c r="C8" s="25"/>
      <c r="D8" s="26" t="s">
        <v>26</v>
      </c>
      <c r="E8" s="27"/>
      <c r="F8" s="27"/>
      <c r="G8" s="28"/>
      <c r="H8" s="38"/>
      <c r="I8" s="39"/>
      <c r="J8" s="39"/>
      <c r="K8" s="16"/>
      <c r="L8" s="16"/>
      <c r="M8" s="24"/>
    </row>
    <row r="9" spans="1:13" s="2" customFormat="1" ht="14.1" customHeight="1" x14ac:dyDescent="0.3">
      <c r="A9" s="7">
        <v>4</v>
      </c>
      <c r="B9" s="20" t="s">
        <v>24</v>
      </c>
      <c r="C9" s="20"/>
      <c r="D9" s="36" t="s">
        <v>9</v>
      </c>
      <c r="E9" s="36"/>
      <c r="F9" s="36"/>
      <c r="G9" s="36"/>
      <c r="H9" s="37">
        <v>41</v>
      </c>
      <c r="I9" s="17">
        <f>SUM(H9)+3.2</f>
        <v>44.2</v>
      </c>
      <c r="J9" s="17">
        <f>SUM(I9)+3.2</f>
        <v>47.400000000000006</v>
      </c>
      <c r="K9" s="16"/>
      <c r="L9" s="16"/>
      <c r="M9" s="24"/>
    </row>
    <row r="10" spans="1:13" s="2" customFormat="1" ht="14.1" customHeight="1" x14ac:dyDescent="0.3">
      <c r="A10" s="7"/>
      <c r="B10" s="25" t="s">
        <v>13</v>
      </c>
      <c r="C10" s="25"/>
      <c r="D10" s="26" t="s">
        <v>27</v>
      </c>
      <c r="E10" s="27"/>
      <c r="F10" s="27"/>
      <c r="G10" s="28"/>
      <c r="H10" s="38"/>
      <c r="I10" s="39"/>
      <c r="J10" s="39"/>
      <c r="K10" s="16"/>
      <c r="L10" s="16"/>
      <c r="M10" s="24"/>
    </row>
    <row r="11" spans="1:13" s="2" customFormat="1" ht="14.1" customHeight="1" x14ac:dyDescent="0.3">
      <c r="A11" s="7">
        <v>5</v>
      </c>
      <c r="B11" s="20" t="s">
        <v>10</v>
      </c>
      <c r="C11" s="20"/>
      <c r="D11" s="36" t="s">
        <v>0</v>
      </c>
      <c r="E11" s="36"/>
      <c r="F11" s="36"/>
      <c r="G11" s="36"/>
      <c r="H11" s="14">
        <v>20</v>
      </c>
      <c r="I11" s="16">
        <f>SUM(H11)+1</f>
        <v>21</v>
      </c>
      <c r="J11" s="16">
        <f>SUM(I11)+1</f>
        <v>22</v>
      </c>
      <c r="K11" s="16"/>
      <c r="L11" s="16"/>
      <c r="M11" s="24"/>
    </row>
    <row r="12" spans="1:13" s="2" customFormat="1" ht="14.1" customHeight="1" x14ac:dyDescent="0.3">
      <c r="A12" s="7"/>
      <c r="B12" s="25" t="s">
        <v>14</v>
      </c>
      <c r="C12" s="25"/>
      <c r="D12" s="26" t="s">
        <v>28</v>
      </c>
      <c r="E12" s="27"/>
      <c r="F12" s="27"/>
      <c r="G12" s="28"/>
      <c r="H12" s="14"/>
      <c r="I12" s="16"/>
      <c r="J12" s="16"/>
      <c r="K12" s="16"/>
      <c r="L12" s="16"/>
      <c r="M12" s="24"/>
    </row>
    <row r="13" spans="1:13" s="2" customFormat="1" ht="14.1" customHeight="1" x14ac:dyDescent="0.3">
      <c r="A13" s="7">
        <v>6</v>
      </c>
      <c r="B13" s="20" t="s">
        <v>1</v>
      </c>
      <c r="C13" s="20"/>
      <c r="D13" s="36" t="s">
        <v>149</v>
      </c>
      <c r="E13" s="36"/>
      <c r="F13" s="36"/>
      <c r="G13" s="36"/>
      <c r="H13" s="14">
        <v>19.8</v>
      </c>
      <c r="I13" s="16">
        <f>SUM(H13)+0.6</f>
        <v>20.400000000000002</v>
      </c>
      <c r="J13" s="16">
        <f>SUM(I13)+0.6</f>
        <v>21.000000000000004</v>
      </c>
      <c r="K13" s="16"/>
      <c r="L13" s="16"/>
      <c r="M13" s="24"/>
    </row>
    <row r="14" spans="1:13" s="2" customFormat="1" ht="14.1" customHeight="1" x14ac:dyDescent="0.3">
      <c r="A14" s="7"/>
      <c r="B14" s="25" t="s">
        <v>15</v>
      </c>
      <c r="C14" s="25"/>
      <c r="D14" s="26" t="s">
        <v>95</v>
      </c>
      <c r="E14" s="27"/>
      <c r="F14" s="27"/>
      <c r="G14" s="28"/>
      <c r="H14" s="14"/>
      <c r="I14" s="16"/>
      <c r="J14" s="16"/>
      <c r="K14" s="16"/>
      <c r="L14" s="16"/>
      <c r="M14" s="24"/>
    </row>
    <row r="15" spans="1:13" s="2" customFormat="1" ht="14.1" customHeight="1" x14ac:dyDescent="0.3">
      <c r="A15" s="7">
        <v>7</v>
      </c>
      <c r="B15" s="20" t="s">
        <v>3</v>
      </c>
      <c r="C15" s="20"/>
      <c r="D15" s="36" t="s">
        <v>4</v>
      </c>
      <c r="E15" s="36"/>
      <c r="F15" s="36"/>
      <c r="G15" s="36"/>
      <c r="H15" s="14">
        <v>8.4</v>
      </c>
      <c r="I15" s="16">
        <f>SUM(H15)+0.3</f>
        <v>8.7000000000000011</v>
      </c>
      <c r="J15" s="16">
        <f>SUM(I15)+0.3</f>
        <v>9.0000000000000018</v>
      </c>
      <c r="K15" s="16"/>
      <c r="L15" s="16"/>
      <c r="M15" s="24"/>
    </row>
    <row r="16" spans="1:13" s="2" customFormat="1" ht="14.1" customHeight="1" x14ac:dyDescent="0.3">
      <c r="A16" s="7"/>
      <c r="B16" s="25" t="s">
        <v>16</v>
      </c>
      <c r="C16" s="25"/>
      <c r="D16" s="26" t="s">
        <v>94</v>
      </c>
      <c r="E16" s="27"/>
      <c r="F16" s="27"/>
      <c r="G16" s="28"/>
      <c r="H16" s="14"/>
      <c r="I16" s="16"/>
      <c r="J16" s="16"/>
      <c r="K16" s="16"/>
      <c r="L16" s="16"/>
      <c r="M16" s="24"/>
    </row>
    <row r="17" spans="1:13" s="2" customFormat="1" ht="14.1" customHeight="1" x14ac:dyDescent="0.3">
      <c r="A17" s="7">
        <v>8</v>
      </c>
      <c r="B17" s="9" t="s">
        <v>56</v>
      </c>
      <c r="C17" s="10"/>
      <c r="D17" s="21" t="s">
        <v>58</v>
      </c>
      <c r="E17" s="22"/>
      <c r="F17" s="22"/>
      <c r="G17" s="23"/>
      <c r="H17" s="14">
        <v>50.4</v>
      </c>
      <c r="I17" s="16">
        <f>SUM(H17)+1.6</f>
        <v>52</v>
      </c>
      <c r="J17" s="16">
        <f>SUM(I17)+1.6</f>
        <v>53.6</v>
      </c>
      <c r="K17" s="16"/>
      <c r="L17" s="16"/>
      <c r="M17" s="24"/>
    </row>
    <row r="18" spans="1:13" s="2" customFormat="1" ht="14.1" customHeight="1" x14ac:dyDescent="0.3">
      <c r="A18" s="7"/>
      <c r="B18" s="25" t="s">
        <v>57</v>
      </c>
      <c r="C18" s="25"/>
      <c r="D18" s="26" t="s">
        <v>150</v>
      </c>
      <c r="E18" s="27"/>
      <c r="F18" s="27"/>
      <c r="G18" s="28"/>
      <c r="H18" s="14"/>
      <c r="I18" s="16"/>
      <c r="J18" s="16"/>
      <c r="K18" s="16"/>
      <c r="L18" s="16"/>
      <c r="M18" s="24"/>
    </row>
    <row r="19" spans="1:13" s="2" customFormat="1" ht="14.1" customHeight="1" x14ac:dyDescent="0.3">
      <c r="A19" s="7">
        <v>9</v>
      </c>
      <c r="B19" s="20" t="s">
        <v>5</v>
      </c>
      <c r="C19" s="20"/>
      <c r="D19" s="36" t="s">
        <v>6</v>
      </c>
      <c r="E19" s="36"/>
      <c r="F19" s="36"/>
      <c r="G19" s="36"/>
      <c r="H19" s="14">
        <v>45.5</v>
      </c>
      <c r="I19" s="16">
        <f>SUM(H19)+2</f>
        <v>47.5</v>
      </c>
      <c r="J19" s="16">
        <f>SUM(I19)+2</f>
        <v>49.5</v>
      </c>
      <c r="K19" s="16"/>
      <c r="L19" s="16"/>
      <c r="M19" s="24"/>
    </row>
    <row r="20" spans="1:13" s="2" customFormat="1" ht="14.1" customHeight="1" x14ac:dyDescent="0.3">
      <c r="A20" s="7"/>
      <c r="B20" s="25" t="s">
        <v>17</v>
      </c>
      <c r="C20" s="25"/>
      <c r="D20" s="26" t="s">
        <v>29</v>
      </c>
      <c r="E20" s="27"/>
      <c r="F20" s="27"/>
      <c r="G20" s="28"/>
      <c r="H20" s="14"/>
      <c r="I20" s="16"/>
      <c r="J20" s="16"/>
      <c r="K20" s="16"/>
      <c r="L20" s="16"/>
      <c r="M20" s="24"/>
    </row>
    <row r="21" spans="1:13" s="2" customFormat="1" ht="14.1" customHeight="1" x14ac:dyDescent="0.3">
      <c r="A21" s="7">
        <v>10</v>
      </c>
      <c r="B21" s="20" t="s">
        <v>7</v>
      </c>
      <c r="C21" s="20"/>
      <c r="D21" s="21" t="s">
        <v>8</v>
      </c>
      <c r="E21" s="22"/>
      <c r="F21" s="22"/>
      <c r="G21" s="23"/>
      <c r="H21" s="14">
        <v>40</v>
      </c>
      <c r="I21" s="16">
        <f>SUM(H21)+2</f>
        <v>42</v>
      </c>
      <c r="J21" s="16">
        <f>SUM(I21)+2</f>
        <v>44</v>
      </c>
      <c r="K21" s="16"/>
      <c r="L21" s="16"/>
      <c r="M21" s="24"/>
    </row>
    <row r="22" spans="1:13" s="2" customFormat="1" ht="14.1" customHeight="1" x14ac:dyDescent="0.3">
      <c r="A22" s="7"/>
      <c r="B22" s="25" t="s">
        <v>18</v>
      </c>
      <c r="C22" s="25"/>
      <c r="D22" s="26" t="s">
        <v>36</v>
      </c>
      <c r="E22" s="27"/>
      <c r="F22" s="27"/>
      <c r="G22" s="28"/>
      <c r="H22" s="14"/>
      <c r="I22" s="16"/>
      <c r="J22" s="16"/>
      <c r="K22" s="16"/>
      <c r="L22" s="16"/>
      <c r="M22" s="24"/>
    </row>
    <row r="23" spans="1:13" s="2" customFormat="1" ht="14.1" customHeight="1" x14ac:dyDescent="0.3">
      <c r="A23" s="7">
        <v>11</v>
      </c>
      <c r="B23" s="9" t="s">
        <v>59</v>
      </c>
      <c r="C23" s="10"/>
      <c r="D23" s="36" t="s">
        <v>37</v>
      </c>
      <c r="E23" s="36"/>
      <c r="F23" s="36"/>
      <c r="G23" s="36"/>
      <c r="H23" s="14">
        <v>19</v>
      </c>
      <c r="I23" s="16">
        <f>SUM(H23)+0.8</f>
        <v>19.8</v>
      </c>
      <c r="J23" s="16">
        <f>SUM(I23)+0.8</f>
        <v>20.6</v>
      </c>
      <c r="K23" s="16"/>
      <c r="L23" s="16"/>
      <c r="M23" s="24"/>
    </row>
    <row r="24" spans="1:13" s="2" customFormat="1" ht="14.1" customHeight="1" x14ac:dyDescent="0.3">
      <c r="A24" s="7"/>
      <c r="B24" s="25" t="s">
        <v>19</v>
      </c>
      <c r="C24" s="25"/>
      <c r="D24" s="26" t="s">
        <v>38</v>
      </c>
      <c r="E24" s="27"/>
      <c r="F24" s="27"/>
      <c r="G24" s="28"/>
      <c r="H24" s="14"/>
      <c r="I24" s="16"/>
      <c r="J24" s="16"/>
      <c r="K24" s="16"/>
      <c r="L24" s="16"/>
      <c r="M24" s="24"/>
    </row>
    <row r="25" spans="1:13" s="2" customFormat="1" ht="14.1" customHeight="1" x14ac:dyDescent="0.3">
      <c r="A25" s="7">
        <v>12</v>
      </c>
      <c r="B25" s="20" t="s">
        <v>164</v>
      </c>
      <c r="C25" s="20"/>
      <c r="D25" s="21" t="s">
        <v>163</v>
      </c>
      <c r="E25" s="22"/>
      <c r="F25" s="22"/>
      <c r="G25" s="23"/>
      <c r="H25" s="14">
        <v>37</v>
      </c>
      <c r="I25" s="16">
        <f>SUM(H25)+1</f>
        <v>38</v>
      </c>
      <c r="J25" s="16">
        <f>SUM(I25)+1</f>
        <v>39</v>
      </c>
      <c r="K25" s="16"/>
      <c r="L25" s="16"/>
      <c r="M25" s="24"/>
    </row>
    <row r="26" spans="1:13" s="2" customFormat="1" ht="14.1" customHeight="1" x14ac:dyDescent="0.3">
      <c r="A26" s="7"/>
      <c r="B26" s="25" t="s">
        <v>162</v>
      </c>
      <c r="C26" s="25"/>
      <c r="D26" s="26" t="s">
        <v>161</v>
      </c>
      <c r="E26" s="27"/>
      <c r="F26" s="27"/>
      <c r="G26" s="28"/>
      <c r="H26" s="14"/>
      <c r="I26" s="16"/>
      <c r="J26" s="16"/>
      <c r="K26" s="16"/>
      <c r="L26" s="16"/>
      <c r="M26" s="24"/>
    </row>
    <row r="27" spans="1:13" s="2" customFormat="1" ht="14.1" customHeight="1" x14ac:dyDescent="0.3">
      <c r="A27" s="7">
        <v>13</v>
      </c>
      <c r="B27" s="20" t="s">
        <v>160</v>
      </c>
      <c r="C27" s="20"/>
      <c r="D27" s="21" t="s">
        <v>159</v>
      </c>
      <c r="E27" s="22"/>
      <c r="F27" s="22"/>
      <c r="G27" s="23"/>
      <c r="H27" s="14">
        <v>27</v>
      </c>
      <c r="I27" s="16">
        <f>SUM(H27)+0.8</f>
        <v>27.8</v>
      </c>
      <c r="J27" s="16">
        <f>SUM(I27)+0.8</f>
        <v>28.6</v>
      </c>
      <c r="K27" s="17"/>
      <c r="L27" s="17"/>
      <c r="M27" s="29"/>
    </row>
    <row r="28" spans="1:13" s="2" customFormat="1" ht="14.1" customHeight="1" x14ac:dyDescent="0.3">
      <c r="A28" s="7"/>
      <c r="B28" s="25" t="s">
        <v>158</v>
      </c>
      <c r="C28" s="25"/>
      <c r="D28" s="26" t="s">
        <v>157</v>
      </c>
      <c r="E28" s="27"/>
      <c r="F28" s="27"/>
      <c r="G28" s="28"/>
      <c r="H28" s="14"/>
      <c r="I28" s="16"/>
      <c r="J28" s="16"/>
      <c r="K28" s="39"/>
      <c r="L28" s="39"/>
      <c r="M28" s="47"/>
    </row>
    <row r="29" spans="1:13" s="2" customFormat="1" ht="14.1" customHeight="1" x14ac:dyDescent="0.3">
      <c r="A29" s="7">
        <v>14</v>
      </c>
      <c r="B29" s="9" t="s">
        <v>142</v>
      </c>
      <c r="C29" s="10"/>
      <c r="D29" s="11"/>
      <c r="E29" s="12"/>
      <c r="F29" s="12"/>
      <c r="G29" s="13"/>
      <c r="H29" s="14">
        <v>97</v>
      </c>
      <c r="I29" s="16">
        <f>SUM(H29)+2</f>
        <v>99</v>
      </c>
      <c r="J29" s="16">
        <f>SUM(I29)+2</f>
        <v>101</v>
      </c>
      <c r="K29" s="17"/>
      <c r="L29" s="17"/>
      <c r="M29" s="29"/>
    </row>
    <row r="30" spans="1:13" s="2" customFormat="1" ht="14.1" customHeight="1" x14ac:dyDescent="0.3">
      <c r="A30" s="7"/>
      <c r="B30" s="53" t="s">
        <v>143</v>
      </c>
      <c r="C30" s="54"/>
      <c r="D30" s="26" t="s">
        <v>233</v>
      </c>
      <c r="E30" s="27"/>
      <c r="F30" s="27"/>
      <c r="G30" s="28"/>
      <c r="H30" s="14"/>
      <c r="I30" s="16"/>
      <c r="J30" s="16"/>
      <c r="K30" s="39"/>
      <c r="L30" s="39"/>
      <c r="M30" s="47"/>
    </row>
    <row r="31" spans="1:13" ht="14.1" customHeight="1" x14ac:dyDescent="0.3">
      <c r="A31" s="7">
        <v>15</v>
      </c>
      <c r="B31" s="61" t="s">
        <v>156</v>
      </c>
      <c r="C31" s="62"/>
      <c r="D31" s="70"/>
      <c r="E31" s="70"/>
      <c r="F31" s="70"/>
      <c r="G31" s="70"/>
      <c r="H31" s="14">
        <v>32.9</v>
      </c>
      <c r="I31" s="16">
        <f>SUM(H31)+1.7</f>
        <v>34.6</v>
      </c>
      <c r="J31" s="16">
        <f>SUM(I31)+1.7</f>
        <v>36.300000000000004</v>
      </c>
      <c r="K31" s="68"/>
      <c r="L31" s="68"/>
      <c r="M31" s="69"/>
    </row>
    <row r="32" spans="1:13" ht="14.1" customHeight="1" x14ac:dyDescent="0.3">
      <c r="A32" s="7"/>
      <c r="B32" s="53" t="s">
        <v>155</v>
      </c>
      <c r="C32" s="54"/>
      <c r="D32" s="26" t="s">
        <v>154</v>
      </c>
      <c r="E32" s="27"/>
      <c r="F32" s="27"/>
      <c r="G32" s="28"/>
      <c r="H32" s="14"/>
      <c r="I32" s="16"/>
      <c r="J32" s="16"/>
      <c r="K32" s="39"/>
      <c r="L32" s="39"/>
      <c r="M32" s="47"/>
    </row>
    <row r="33" spans="1:13" ht="14.1" customHeight="1" x14ac:dyDescent="0.3">
      <c r="A33" s="7">
        <v>16</v>
      </c>
      <c r="B33" s="9" t="s">
        <v>153</v>
      </c>
      <c r="C33" s="10"/>
      <c r="D33" s="36"/>
      <c r="E33" s="36"/>
      <c r="F33" s="36"/>
      <c r="G33" s="36"/>
      <c r="H33" s="14">
        <v>19.5</v>
      </c>
      <c r="I33" s="16">
        <f>SUM(H33)+1</f>
        <v>20.5</v>
      </c>
      <c r="J33" s="16">
        <f>SUM(I33)+1</f>
        <v>21.5</v>
      </c>
      <c r="K33" s="17"/>
      <c r="L33" s="17"/>
      <c r="M33" s="29"/>
    </row>
    <row r="34" spans="1:13" ht="14.1" customHeight="1" x14ac:dyDescent="0.3">
      <c r="A34" s="7"/>
      <c r="B34" s="25" t="s">
        <v>152</v>
      </c>
      <c r="C34" s="25"/>
      <c r="D34" s="26"/>
      <c r="E34" s="27"/>
      <c r="F34" s="27"/>
      <c r="G34" s="28"/>
      <c r="H34" s="14"/>
      <c r="I34" s="16"/>
      <c r="J34" s="16"/>
      <c r="K34" s="39"/>
      <c r="L34" s="39"/>
      <c r="M34" s="47"/>
    </row>
    <row r="35" spans="1:13" s="2" customFormat="1" ht="14.1" customHeight="1" x14ac:dyDescent="0.3">
      <c r="A35" s="7">
        <v>17</v>
      </c>
      <c r="B35" s="9" t="s">
        <v>39</v>
      </c>
      <c r="C35" s="10"/>
      <c r="D35" s="11"/>
      <c r="E35" s="12"/>
      <c r="F35" s="12"/>
      <c r="G35" s="13"/>
      <c r="H35" s="14">
        <v>4.5</v>
      </c>
      <c r="I35" s="16">
        <f>SUM(H35)+0.2</f>
        <v>4.7</v>
      </c>
      <c r="J35" s="16">
        <f>SUM(I35)+0.2</f>
        <v>4.9000000000000004</v>
      </c>
      <c r="K35" s="17"/>
      <c r="L35" s="17"/>
      <c r="M35" s="29"/>
    </row>
    <row r="36" spans="1:13" s="2" customFormat="1" ht="14.1" customHeight="1" x14ac:dyDescent="0.3">
      <c r="A36" s="7"/>
      <c r="B36" s="53" t="s">
        <v>40</v>
      </c>
      <c r="C36" s="54"/>
      <c r="D36" s="26" t="s">
        <v>213</v>
      </c>
      <c r="E36" s="27"/>
      <c r="F36" s="27"/>
      <c r="G36" s="28"/>
      <c r="H36" s="14"/>
      <c r="I36" s="16"/>
      <c r="J36" s="16"/>
      <c r="K36" s="39"/>
      <c r="L36" s="39"/>
      <c r="M36" s="47"/>
    </row>
    <row r="37" spans="1:13" s="2" customFormat="1" ht="14.1" customHeight="1" x14ac:dyDescent="0.3">
      <c r="A37" s="60">
        <v>18</v>
      </c>
      <c r="B37" s="61"/>
      <c r="C37" s="62"/>
      <c r="D37" s="63"/>
      <c r="E37" s="64"/>
      <c r="F37" s="64"/>
      <c r="G37" s="65"/>
      <c r="H37" s="38"/>
      <c r="I37" s="66"/>
      <c r="J37" s="39"/>
      <c r="K37" s="68"/>
      <c r="L37" s="68"/>
      <c r="M37" s="69"/>
    </row>
    <row r="38" spans="1:13" s="2" customFormat="1" ht="14.1" customHeight="1" thickBot="1" x14ac:dyDescent="0.35">
      <c r="A38" s="8"/>
      <c r="B38" s="31"/>
      <c r="C38" s="32"/>
      <c r="D38" s="33"/>
      <c r="E38" s="34"/>
      <c r="F38" s="34"/>
      <c r="G38" s="35"/>
      <c r="H38" s="15"/>
      <c r="I38" s="67"/>
      <c r="J38" s="19"/>
      <c r="K38" s="18"/>
      <c r="L38" s="18"/>
      <c r="M38" s="30"/>
    </row>
    <row r="39" spans="1:13" s="2" customFormat="1" ht="14.1" customHeight="1" x14ac:dyDescent="0.3"/>
    <row r="40" spans="1:13" s="2" customFormat="1" ht="14.1" customHeight="1" x14ac:dyDescent="0.3"/>
    <row r="41" spans="1:13" s="2" customFormat="1" ht="14.1" customHeight="1" x14ac:dyDescent="0.3"/>
    <row r="42" spans="1:13" s="2" customFormat="1" ht="14.1" customHeight="1" x14ac:dyDescent="0.3"/>
    <row r="43" spans="1:13" s="2" customFormat="1" ht="14.1" customHeight="1" x14ac:dyDescent="0.3"/>
    <row r="44" spans="1:13" s="2" customFormat="1" ht="14.1" customHeight="1" x14ac:dyDescent="0.3"/>
    <row r="45" spans="1:13" s="2" customFormat="1" ht="14.1" customHeight="1" x14ac:dyDescent="0.3"/>
    <row r="46" spans="1:13" s="2" customFormat="1" ht="14.1" customHeight="1" x14ac:dyDescent="0.3"/>
    <row r="47" spans="1:13" s="2" customFormat="1" ht="14.1" customHeight="1" x14ac:dyDescent="0.3"/>
    <row r="48" spans="1:13" s="2" customFormat="1" ht="14.1" customHeight="1" x14ac:dyDescent="0.3"/>
    <row r="49" spans="2:7" ht="14.1" customHeight="1" x14ac:dyDescent="0.3"/>
    <row r="50" spans="2:7" ht="14.1" customHeight="1" x14ac:dyDescent="0.3"/>
    <row r="51" spans="2:7" ht="14.1" customHeight="1" x14ac:dyDescent="0.3"/>
    <row r="52" spans="2:7" ht="14.1" customHeight="1" x14ac:dyDescent="0.3"/>
    <row r="53" spans="2:7" ht="14.1" customHeight="1" x14ac:dyDescent="0.3"/>
    <row r="54" spans="2:7" ht="14.1" customHeight="1" x14ac:dyDescent="0.3"/>
    <row r="55" spans="2:7" ht="14.1" customHeight="1" x14ac:dyDescent="0.3"/>
    <row r="56" spans="2:7" ht="14.1" customHeight="1" x14ac:dyDescent="0.3"/>
    <row r="57" spans="2:7" ht="14.1" customHeight="1" x14ac:dyDescent="0.3">
      <c r="B57" s="1"/>
      <c r="C57" s="1"/>
      <c r="D57" s="1"/>
      <c r="E57" s="1"/>
      <c r="F57" s="1"/>
      <c r="G57" s="1"/>
    </row>
    <row r="58" spans="2:7" ht="14.1" customHeight="1" x14ac:dyDescent="0.3">
      <c r="B58" s="1"/>
      <c r="C58" s="1"/>
      <c r="D58" s="1"/>
      <c r="E58" s="1"/>
      <c r="F58" s="1"/>
      <c r="G58" s="1"/>
    </row>
    <row r="59" spans="2:7" ht="14.1" customHeight="1" x14ac:dyDescent="0.3">
      <c r="B59" s="1"/>
      <c r="C59" s="1"/>
      <c r="D59" s="1"/>
      <c r="E59" s="1"/>
      <c r="F59" s="1"/>
      <c r="G59" s="1"/>
    </row>
    <row r="60" spans="2:7" x14ac:dyDescent="0.3">
      <c r="B60" s="1"/>
      <c r="C60" s="1"/>
      <c r="D60" s="1"/>
      <c r="E60" s="1"/>
      <c r="F60" s="1"/>
      <c r="G60" s="1"/>
    </row>
  </sheetData>
  <mergeCells count="201">
    <mergeCell ref="K37:K38"/>
    <mergeCell ref="L37:L38"/>
    <mergeCell ref="M37:M38"/>
    <mergeCell ref="B38:C38"/>
    <mergeCell ref="D38:G38"/>
    <mergeCell ref="A37:A38"/>
    <mergeCell ref="B37:C37"/>
    <mergeCell ref="D37:G37"/>
    <mergeCell ref="H37:H38"/>
    <mergeCell ref="I37:I38"/>
    <mergeCell ref="J37:J38"/>
    <mergeCell ref="J35:J36"/>
    <mergeCell ref="K35:K36"/>
    <mergeCell ref="L35:L36"/>
    <mergeCell ref="M35:M36"/>
    <mergeCell ref="B36:C36"/>
    <mergeCell ref="D36:G36"/>
    <mergeCell ref="K33:K34"/>
    <mergeCell ref="L33:L34"/>
    <mergeCell ref="M33:M34"/>
    <mergeCell ref="B34:C34"/>
    <mergeCell ref="D34:G34"/>
    <mergeCell ref="J33:J34"/>
    <mergeCell ref="A35:A36"/>
    <mergeCell ref="B35:C35"/>
    <mergeCell ref="D35:G35"/>
    <mergeCell ref="H35:H36"/>
    <mergeCell ref="I35:I36"/>
    <mergeCell ref="A33:A34"/>
    <mergeCell ref="B33:C33"/>
    <mergeCell ref="D33:G33"/>
    <mergeCell ref="H33:H34"/>
    <mergeCell ref="I33:I34"/>
    <mergeCell ref="J31:J32"/>
    <mergeCell ref="K31:K32"/>
    <mergeCell ref="L31:L32"/>
    <mergeCell ref="M31:M32"/>
    <mergeCell ref="B32:C32"/>
    <mergeCell ref="D32:G32"/>
    <mergeCell ref="K29:K30"/>
    <mergeCell ref="L29:L30"/>
    <mergeCell ref="M29:M30"/>
    <mergeCell ref="B30:C30"/>
    <mergeCell ref="D30:G30"/>
    <mergeCell ref="J29:J30"/>
    <mergeCell ref="A31:A32"/>
    <mergeCell ref="B31:C31"/>
    <mergeCell ref="D31:G31"/>
    <mergeCell ref="H31:H32"/>
    <mergeCell ref="I31:I32"/>
    <mergeCell ref="A29:A30"/>
    <mergeCell ref="B29:C29"/>
    <mergeCell ref="D29:G29"/>
    <mergeCell ref="H29:H30"/>
    <mergeCell ref="I29:I30"/>
    <mergeCell ref="J27:J28"/>
    <mergeCell ref="K27:K28"/>
    <mergeCell ref="L27:L28"/>
    <mergeCell ref="M27:M28"/>
    <mergeCell ref="B28:C28"/>
    <mergeCell ref="D28:G28"/>
    <mergeCell ref="K25:K26"/>
    <mergeCell ref="L25:L26"/>
    <mergeCell ref="M25:M26"/>
    <mergeCell ref="B26:C26"/>
    <mergeCell ref="D26:G26"/>
    <mergeCell ref="J25:J26"/>
    <mergeCell ref="A27:A28"/>
    <mergeCell ref="B27:C27"/>
    <mergeCell ref="D27:G27"/>
    <mergeCell ref="H27:H28"/>
    <mergeCell ref="I27:I28"/>
    <mergeCell ref="A25:A26"/>
    <mergeCell ref="B25:C25"/>
    <mergeCell ref="D25:G25"/>
    <mergeCell ref="H25:H26"/>
    <mergeCell ref="I25:I26"/>
    <mergeCell ref="J23:J24"/>
    <mergeCell ref="K23:K24"/>
    <mergeCell ref="L23:L24"/>
    <mergeCell ref="M23:M24"/>
    <mergeCell ref="B24:C24"/>
    <mergeCell ref="D24:G24"/>
    <mergeCell ref="K21:K22"/>
    <mergeCell ref="L21:L22"/>
    <mergeCell ref="M21:M22"/>
    <mergeCell ref="B22:C22"/>
    <mergeCell ref="D22:G22"/>
    <mergeCell ref="J21:J22"/>
    <mergeCell ref="A23:A24"/>
    <mergeCell ref="B23:C23"/>
    <mergeCell ref="D23:G23"/>
    <mergeCell ref="H23:H24"/>
    <mergeCell ref="I23:I24"/>
    <mergeCell ref="A21:A22"/>
    <mergeCell ref="B21:C21"/>
    <mergeCell ref="D21:G21"/>
    <mergeCell ref="H21:H22"/>
    <mergeCell ref="I21:I22"/>
    <mergeCell ref="J19:J20"/>
    <mergeCell ref="K19:K20"/>
    <mergeCell ref="L19:L20"/>
    <mergeCell ref="M19:M20"/>
    <mergeCell ref="B20:C20"/>
    <mergeCell ref="D20:G20"/>
    <mergeCell ref="K17:K18"/>
    <mergeCell ref="L17:L18"/>
    <mergeCell ref="M17:M18"/>
    <mergeCell ref="B18:C18"/>
    <mergeCell ref="D18:G18"/>
    <mergeCell ref="J17:J18"/>
    <mergeCell ref="A19:A20"/>
    <mergeCell ref="B19:C19"/>
    <mergeCell ref="D19:G19"/>
    <mergeCell ref="H19:H20"/>
    <mergeCell ref="I19:I20"/>
    <mergeCell ref="A17:A18"/>
    <mergeCell ref="B17:C17"/>
    <mergeCell ref="D17:G17"/>
    <mergeCell ref="H17:H18"/>
    <mergeCell ref="I17:I18"/>
    <mergeCell ref="J15:J16"/>
    <mergeCell ref="K15:K16"/>
    <mergeCell ref="L15:L16"/>
    <mergeCell ref="M15:M16"/>
    <mergeCell ref="B16:C16"/>
    <mergeCell ref="D16:G16"/>
    <mergeCell ref="K13:K14"/>
    <mergeCell ref="L13:L14"/>
    <mergeCell ref="M13:M14"/>
    <mergeCell ref="B14:C14"/>
    <mergeCell ref="D14:G14"/>
    <mergeCell ref="J13:J14"/>
    <mergeCell ref="A15:A16"/>
    <mergeCell ref="B15:C15"/>
    <mergeCell ref="D15:G15"/>
    <mergeCell ref="H15:H16"/>
    <mergeCell ref="I15:I16"/>
    <mergeCell ref="A13:A14"/>
    <mergeCell ref="B13:C13"/>
    <mergeCell ref="D13:G13"/>
    <mergeCell ref="H13:H14"/>
    <mergeCell ref="I13:I14"/>
    <mergeCell ref="K11:K12"/>
    <mergeCell ref="L11:L12"/>
    <mergeCell ref="M11:M12"/>
    <mergeCell ref="B12:C12"/>
    <mergeCell ref="D12:G12"/>
    <mergeCell ref="K9:K10"/>
    <mergeCell ref="L9:L10"/>
    <mergeCell ref="M9:M10"/>
    <mergeCell ref="B10:C10"/>
    <mergeCell ref="D10:G10"/>
    <mergeCell ref="J9:J10"/>
    <mergeCell ref="A5:A6"/>
    <mergeCell ref="B5:C5"/>
    <mergeCell ref="D5:G5"/>
    <mergeCell ref="H5:H6"/>
    <mergeCell ref="I5:I6"/>
    <mergeCell ref="J5:J6"/>
    <mergeCell ref="B6:C6"/>
    <mergeCell ref="D6:G6"/>
    <mergeCell ref="A11:A12"/>
    <mergeCell ref="B11:C11"/>
    <mergeCell ref="D11:G11"/>
    <mergeCell ref="H11:H12"/>
    <mergeCell ref="I11:I12"/>
    <mergeCell ref="A9:A10"/>
    <mergeCell ref="B9:C9"/>
    <mergeCell ref="D9:G9"/>
    <mergeCell ref="H9:H10"/>
    <mergeCell ref="I9:I10"/>
    <mergeCell ref="A7:A8"/>
    <mergeCell ref="B7:C7"/>
    <mergeCell ref="D7:G7"/>
    <mergeCell ref="H7:H8"/>
    <mergeCell ref="I7:I8"/>
    <mergeCell ref="J11:J12"/>
    <mergeCell ref="J7:J8"/>
    <mergeCell ref="K7:K8"/>
    <mergeCell ref="L7:L8"/>
    <mergeCell ref="M7:M8"/>
    <mergeCell ref="B8:C8"/>
    <mergeCell ref="D8:G8"/>
    <mergeCell ref="K5:K6"/>
    <mergeCell ref="L5:L6"/>
    <mergeCell ref="M5:M6"/>
    <mergeCell ref="A1:M1"/>
    <mergeCell ref="B2:C2"/>
    <mergeCell ref="D2:G2"/>
    <mergeCell ref="A3:A4"/>
    <mergeCell ref="B3:C3"/>
    <mergeCell ref="D3:G3"/>
    <mergeCell ref="H3:H4"/>
    <mergeCell ref="I3:I4"/>
    <mergeCell ref="J3:J4"/>
    <mergeCell ref="K3:K4"/>
    <mergeCell ref="L3:L4"/>
    <mergeCell ref="M3:M4"/>
    <mergeCell ref="B4:C4"/>
    <mergeCell ref="D4:G4"/>
  </mergeCells>
  <phoneticPr fontId="21" type="noConversion"/>
  <pageMargins left="0.46875" right="0.46875" top="0.75" bottom="0.75" header="0.3" footer="0.3"/>
  <pageSetup paperSize="9" scale="9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57978-87EE-40E1-AA8A-A3414018BE45}">
  <sheetPr>
    <tabColor theme="9"/>
  </sheetPr>
  <dimension ref="A1:M48"/>
  <sheetViews>
    <sheetView zoomScale="110" zoomScaleNormal="110" zoomScalePageLayoutView="110" workbookViewId="0">
      <selection activeCell="O14" sqref="O14"/>
    </sheetView>
  </sheetViews>
  <sheetFormatPr defaultColWidth="8.75" defaultRowHeight="16.5" x14ac:dyDescent="0.3"/>
  <cols>
    <col min="1" max="1" width="3.25" bestFit="1" customWidth="1"/>
    <col min="2" max="3" width="8.75" customWidth="1"/>
    <col min="4" max="7" width="8.125" customWidth="1"/>
    <col min="8" max="13" width="5.5" customWidth="1"/>
  </cols>
  <sheetData>
    <row r="1" spans="1:13" ht="16.5" customHeight="1" thickBot="1" x14ac:dyDescent="0.35">
      <c r="A1" s="40" t="s">
        <v>265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2"/>
    </row>
    <row r="2" spans="1:13" ht="16.5" customHeight="1" thickBot="1" x14ac:dyDescent="0.35">
      <c r="A2" s="3" t="s">
        <v>30</v>
      </c>
      <c r="B2" s="43" t="s">
        <v>31</v>
      </c>
      <c r="C2" s="43"/>
      <c r="D2" s="43" t="s">
        <v>32</v>
      </c>
      <c r="E2" s="43"/>
      <c r="F2" s="43"/>
      <c r="G2" s="43"/>
      <c r="H2" s="4" t="s">
        <v>33</v>
      </c>
      <c r="I2" s="5" t="s">
        <v>34</v>
      </c>
      <c r="J2" s="5" t="s">
        <v>35</v>
      </c>
      <c r="K2" s="5"/>
      <c r="L2" s="5"/>
      <c r="M2" s="5"/>
    </row>
    <row r="3" spans="1:13" s="2" customFormat="1" ht="14.1" customHeight="1" x14ac:dyDescent="0.3">
      <c r="A3" s="44">
        <v>1</v>
      </c>
      <c r="B3" s="45" t="s">
        <v>64</v>
      </c>
      <c r="C3" s="45"/>
      <c r="D3" s="48" t="s">
        <v>63</v>
      </c>
      <c r="E3" s="48"/>
      <c r="F3" s="48"/>
      <c r="G3" s="49"/>
      <c r="H3" s="50">
        <v>60</v>
      </c>
      <c r="I3" s="51">
        <f>SUM(H3)+4</f>
        <v>64</v>
      </c>
      <c r="J3" s="51">
        <f>SUM(I3)+4</f>
        <v>68</v>
      </c>
      <c r="K3" s="52"/>
      <c r="L3" s="52"/>
      <c r="M3" s="46"/>
    </row>
    <row r="4" spans="1:13" s="2" customFormat="1" ht="14.1" customHeight="1" x14ac:dyDescent="0.3">
      <c r="A4" s="7"/>
      <c r="B4" s="25" t="s">
        <v>62</v>
      </c>
      <c r="C4" s="25"/>
      <c r="D4" s="26" t="s">
        <v>61</v>
      </c>
      <c r="E4" s="27"/>
      <c r="F4" s="27"/>
      <c r="G4" s="27"/>
      <c r="H4" s="14"/>
      <c r="I4" s="16"/>
      <c r="J4" s="16"/>
      <c r="K4" s="39"/>
      <c r="L4" s="39"/>
      <c r="M4" s="47"/>
    </row>
    <row r="5" spans="1:13" s="2" customFormat="1" ht="14.1" customHeight="1" x14ac:dyDescent="0.3">
      <c r="A5" s="7">
        <v>2</v>
      </c>
      <c r="B5" s="9" t="s">
        <v>21</v>
      </c>
      <c r="C5" s="10"/>
      <c r="D5" s="21" t="s">
        <v>22</v>
      </c>
      <c r="E5" s="22"/>
      <c r="F5" s="22"/>
      <c r="G5" s="23"/>
      <c r="H5" s="37">
        <v>42.9</v>
      </c>
      <c r="I5" s="17">
        <f>SUM(H5)+4</f>
        <v>46.9</v>
      </c>
      <c r="J5" s="17">
        <f>SUM(I5)+4</f>
        <v>50.9</v>
      </c>
      <c r="K5" s="16"/>
      <c r="L5" s="16"/>
      <c r="M5" s="24"/>
    </row>
    <row r="6" spans="1:13" s="2" customFormat="1" ht="14.1" customHeight="1" x14ac:dyDescent="0.3">
      <c r="A6" s="7"/>
      <c r="B6" s="53" t="s">
        <v>12</v>
      </c>
      <c r="C6" s="54"/>
      <c r="D6" s="26" t="s">
        <v>25</v>
      </c>
      <c r="E6" s="27"/>
      <c r="F6" s="27"/>
      <c r="G6" s="28"/>
      <c r="H6" s="38"/>
      <c r="I6" s="39"/>
      <c r="J6" s="39"/>
      <c r="K6" s="16"/>
      <c r="L6" s="16"/>
      <c r="M6" s="24"/>
    </row>
    <row r="7" spans="1:13" s="2" customFormat="1" ht="14.1" customHeight="1" x14ac:dyDescent="0.3">
      <c r="A7" s="7">
        <v>3</v>
      </c>
      <c r="B7" s="20" t="s">
        <v>20</v>
      </c>
      <c r="C7" s="20"/>
      <c r="D7" s="36" t="s">
        <v>11</v>
      </c>
      <c r="E7" s="36"/>
      <c r="F7" s="36"/>
      <c r="G7" s="36"/>
      <c r="H7" s="37">
        <v>49</v>
      </c>
      <c r="I7" s="17">
        <f>SUM(H7)+4</f>
        <v>53</v>
      </c>
      <c r="J7" s="17">
        <f>SUM(I7)+4</f>
        <v>57</v>
      </c>
      <c r="K7" s="16"/>
      <c r="L7" s="16"/>
      <c r="M7" s="24"/>
    </row>
    <row r="8" spans="1:13" s="2" customFormat="1" ht="14.1" customHeight="1" x14ac:dyDescent="0.3">
      <c r="A8" s="7"/>
      <c r="B8" s="25" t="s">
        <v>23</v>
      </c>
      <c r="C8" s="25"/>
      <c r="D8" s="26" t="s">
        <v>26</v>
      </c>
      <c r="E8" s="27"/>
      <c r="F8" s="27"/>
      <c r="G8" s="28"/>
      <c r="H8" s="38"/>
      <c r="I8" s="39"/>
      <c r="J8" s="39"/>
      <c r="K8" s="16"/>
      <c r="L8" s="16"/>
      <c r="M8" s="24"/>
    </row>
    <row r="9" spans="1:13" s="2" customFormat="1" ht="14.1" customHeight="1" x14ac:dyDescent="0.3">
      <c r="A9" s="7">
        <v>4</v>
      </c>
      <c r="B9" s="20" t="s">
        <v>24</v>
      </c>
      <c r="C9" s="20"/>
      <c r="D9" s="36" t="s">
        <v>9</v>
      </c>
      <c r="E9" s="36"/>
      <c r="F9" s="36"/>
      <c r="G9" s="36"/>
      <c r="H9" s="37">
        <v>48</v>
      </c>
      <c r="I9" s="17">
        <f>SUM(H9)+4</f>
        <v>52</v>
      </c>
      <c r="J9" s="17">
        <f>SUM(I9)+4</f>
        <v>56</v>
      </c>
      <c r="K9" s="16"/>
      <c r="L9" s="16"/>
      <c r="M9" s="24"/>
    </row>
    <row r="10" spans="1:13" s="2" customFormat="1" ht="14.1" customHeight="1" x14ac:dyDescent="0.3">
      <c r="A10" s="7"/>
      <c r="B10" s="25" t="s">
        <v>13</v>
      </c>
      <c r="C10" s="25"/>
      <c r="D10" s="26" t="s">
        <v>27</v>
      </c>
      <c r="E10" s="27"/>
      <c r="F10" s="27"/>
      <c r="G10" s="28"/>
      <c r="H10" s="38"/>
      <c r="I10" s="39"/>
      <c r="J10" s="39"/>
      <c r="K10" s="16"/>
      <c r="L10" s="16"/>
      <c r="M10" s="24"/>
    </row>
    <row r="11" spans="1:13" s="2" customFormat="1" ht="14.1" customHeight="1" x14ac:dyDescent="0.3">
      <c r="A11" s="7">
        <v>5</v>
      </c>
      <c r="B11" s="20" t="s">
        <v>10</v>
      </c>
      <c r="C11" s="20"/>
      <c r="D11" s="36" t="s">
        <v>0</v>
      </c>
      <c r="E11" s="36"/>
      <c r="F11" s="36"/>
      <c r="G11" s="36"/>
      <c r="H11" s="14">
        <v>20</v>
      </c>
      <c r="I11" s="16">
        <f>SUM(H11)+1</f>
        <v>21</v>
      </c>
      <c r="J11" s="16">
        <f>SUM(I11)+1</f>
        <v>22</v>
      </c>
      <c r="K11" s="16"/>
      <c r="L11" s="16"/>
      <c r="M11" s="24"/>
    </row>
    <row r="12" spans="1:13" s="2" customFormat="1" ht="14.1" customHeight="1" x14ac:dyDescent="0.3">
      <c r="A12" s="7"/>
      <c r="B12" s="25" t="s">
        <v>14</v>
      </c>
      <c r="C12" s="25"/>
      <c r="D12" s="26" t="s">
        <v>28</v>
      </c>
      <c r="E12" s="27"/>
      <c r="F12" s="27"/>
      <c r="G12" s="28"/>
      <c r="H12" s="14"/>
      <c r="I12" s="16"/>
      <c r="J12" s="16"/>
      <c r="K12" s="16"/>
      <c r="L12" s="16"/>
      <c r="M12" s="24"/>
    </row>
    <row r="13" spans="1:13" s="2" customFormat="1" ht="14.1" customHeight="1" x14ac:dyDescent="0.3">
      <c r="A13" s="7">
        <v>6</v>
      </c>
      <c r="B13" s="20" t="s">
        <v>1</v>
      </c>
      <c r="C13" s="20"/>
      <c r="D13" s="36" t="s">
        <v>149</v>
      </c>
      <c r="E13" s="36"/>
      <c r="F13" s="36"/>
      <c r="G13" s="36"/>
      <c r="H13" s="14">
        <v>19.3</v>
      </c>
      <c r="I13" s="16">
        <f>SUM(H13)+0.6</f>
        <v>19.900000000000002</v>
      </c>
      <c r="J13" s="16">
        <f>SUM(I13)+0.6</f>
        <v>20.500000000000004</v>
      </c>
      <c r="K13" s="16"/>
      <c r="L13" s="16"/>
      <c r="M13" s="24"/>
    </row>
    <row r="14" spans="1:13" s="2" customFormat="1" ht="14.1" customHeight="1" x14ac:dyDescent="0.3">
      <c r="A14" s="7"/>
      <c r="B14" s="25" t="s">
        <v>15</v>
      </c>
      <c r="C14" s="25"/>
      <c r="D14" s="26" t="s">
        <v>140</v>
      </c>
      <c r="E14" s="27"/>
      <c r="F14" s="27"/>
      <c r="G14" s="28"/>
      <c r="H14" s="14"/>
      <c r="I14" s="16"/>
      <c r="J14" s="16"/>
      <c r="K14" s="16"/>
      <c r="L14" s="16"/>
      <c r="M14" s="24"/>
    </row>
    <row r="15" spans="1:13" s="2" customFormat="1" ht="14.1" customHeight="1" x14ac:dyDescent="0.3">
      <c r="A15" s="7">
        <v>7</v>
      </c>
      <c r="B15" s="20" t="s">
        <v>3</v>
      </c>
      <c r="C15" s="20"/>
      <c r="D15" s="36" t="s">
        <v>4</v>
      </c>
      <c r="E15" s="36"/>
      <c r="F15" s="36"/>
      <c r="G15" s="36"/>
      <c r="H15" s="14">
        <v>9</v>
      </c>
      <c r="I15" s="16">
        <f>SUM(H15)+0.3</f>
        <v>9.3000000000000007</v>
      </c>
      <c r="J15" s="16">
        <f>SUM(I15)+0.3</f>
        <v>9.6000000000000014</v>
      </c>
      <c r="K15" s="16"/>
      <c r="L15" s="16"/>
      <c r="M15" s="24"/>
    </row>
    <row r="16" spans="1:13" s="2" customFormat="1" ht="14.1" customHeight="1" x14ac:dyDescent="0.3">
      <c r="A16" s="7"/>
      <c r="B16" s="25" t="s">
        <v>16</v>
      </c>
      <c r="C16" s="25"/>
      <c r="D16" s="26" t="s">
        <v>139</v>
      </c>
      <c r="E16" s="27"/>
      <c r="F16" s="27"/>
      <c r="G16" s="28"/>
      <c r="H16" s="14"/>
      <c r="I16" s="16"/>
      <c r="J16" s="16"/>
      <c r="K16" s="16"/>
      <c r="L16" s="16"/>
      <c r="M16" s="24"/>
    </row>
    <row r="17" spans="1:13" s="2" customFormat="1" ht="14.1" customHeight="1" x14ac:dyDescent="0.3">
      <c r="A17" s="7">
        <v>8</v>
      </c>
      <c r="B17" s="9" t="s">
        <v>56</v>
      </c>
      <c r="C17" s="10"/>
      <c r="D17" s="21" t="s">
        <v>58</v>
      </c>
      <c r="E17" s="22"/>
      <c r="F17" s="22"/>
      <c r="G17" s="23"/>
      <c r="H17" s="14">
        <v>50</v>
      </c>
      <c r="I17" s="16">
        <f>SUM(H17)+1.6</f>
        <v>51.6</v>
      </c>
      <c r="J17" s="16">
        <f>SUM(I17)+1.6</f>
        <v>53.2</v>
      </c>
      <c r="K17" s="16"/>
      <c r="L17" s="16"/>
      <c r="M17" s="24"/>
    </row>
    <row r="18" spans="1:13" s="2" customFormat="1" ht="14.1" customHeight="1" x14ac:dyDescent="0.3">
      <c r="A18" s="7"/>
      <c r="B18" s="25" t="s">
        <v>57</v>
      </c>
      <c r="C18" s="25"/>
      <c r="D18" s="26" t="s">
        <v>138</v>
      </c>
      <c r="E18" s="27"/>
      <c r="F18" s="27"/>
      <c r="G18" s="28"/>
      <c r="H18" s="14"/>
      <c r="I18" s="16"/>
      <c r="J18" s="16"/>
      <c r="K18" s="16"/>
      <c r="L18" s="16"/>
      <c r="M18" s="24"/>
    </row>
    <row r="19" spans="1:13" s="2" customFormat="1" ht="14.1" customHeight="1" x14ac:dyDescent="0.3">
      <c r="A19" s="7">
        <v>9</v>
      </c>
      <c r="B19" s="20" t="s">
        <v>5</v>
      </c>
      <c r="C19" s="20"/>
      <c r="D19" s="36" t="s">
        <v>6</v>
      </c>
      <c r="E19" s="36"/>
      <c r="F19" s="36"/>
      <c r="G19" s="36"/>
      <c r="H19" s="14">
        <v>50</v>
      </c>
      <c r="I19" s="16">
        <f>SUM(H19)+2</f>
        <v>52</v>
      </c>
      <c r="J19" s="16">
        <f>SUM(I19)+2</f>
        <v>54</v>
      </c>
      <c r="K19" s="16"/>
      <c r="L19" s="16"/>
      <c r="M19" s="24"/>
    </row>
    <row r="20" spans="1:13" s="2" customFormat="1" ht="14.1" customHeight="1" x14ac:dyDescent="0.3">
      <c r="A20" s="7"/>
      <c r="B20" s="25" t="s">
        <v>17</v>
      </c>
      <c r="C20" s="25"/>
      <c r="D20" s="26" t="s">
        <v>29</v>
      </c>
      <c r="E20" s="27"/>
      <c r="F20" s="27"/>
      <c r="G20" s="28"/>
      <c r="H20" s="14"/>
      <c r="I20" s="16"/>
      <c r="J20" s="16"/>
      <c r="K20" s="16"/>
      <c r="L20" s="16"/>
      <c r="M20" s="24"/>
    </row>
    <row r="21" spans="1:13" s="2" customFormat="1" ht="14.1" customHeight="1" x14ac:dyDescent="0.3">
      <c r="A21" s="7">
        <v>10</v>
      </c>
      <c r="B21" s="20" t="s">
        <v>7</v>
      </c>
      <c r="C21" s="20"/>
      <c r="D21" s="21" t="s">
        <v>8</v>
      </c>
      <c r="E21" s="22"/>
      <c r="F21" s="22"/>
      <c r="G21" s="23"/>
      <c r="H21" s="14">
        <v>39.299999999999997</v>
      </c>
      <c r="I21" s="16">
        <f>SUM(H21)+2</f>
        <v>41.3</v>
      </c>
      <c r="J21" s="16">
        <f>SUM(I21)+2</f>
        <v>43.3</v>
      </c>
      <c r="K21" s="16"/>
      <c r="L21" s="16"/>
      <c r="M21" s="24"/>
    </row>
    <row r="22" spans="1:13" s="2" customFormat="1" ht="14.1" customHeight="1" x14ac:dyDescent="0.3">
      <c r="A22" s="7"/>
      <c r="B22" s="25" t="s">
        <v>18</v>
      </c>
      <c r="C22" s="25"/>
      <c r="D22" s="26" t="s">
        <v>36</v>
      </c>
      <c r="E22" s="27"/>
      <c r="F22" s="27"/>
      <c r="G22" s="28"/>
      <c r="H22" s="14"/>
      <c r="I22" s="16"/>
      <c r="J22" s="16"/>
      <c r="K22" s="16"/>
      <c r="L22" s="16"/>
      <c r="M22" s="24"/>
    </row>
    <row r="23" spans="1:13" s="2" customFormat="1" ht="14.1" customHeight="1" x14ac:dyDescent="0.3">
      <c r="A23" s="7">
        <v>11</v>
      </c>
      <c r="B23" s="9" t="s">
        <v>59</v>
      </c>
      <c r="C23" s="10"/>
      <c r="D23" s="36" t="s">
        <v>37</v>
      </c>
      <c r="E23" s="36"/>
      <c r="F23" s="36"/>
      <c r="G23" s="36"/>
      <c r="H23" s="14">
        <v>18</v>
      </c>
      <c r="I23" s="16">
        <f>SUM(H23)+0.8</f>
        <v>18.8</v>
      </c>
      <c r="J23" s="16">
        <f>SUM(I23)+0.8</f>
        <v>19.600000000000001</v>
      </c>
      <c r="K23" s="16"/>
      <c r="L23" s="16"/>
      <c r="M23" s="24"/>
    </row>
    <row r="24" spans="1:13" s="2" customFormat="1" ht="14.1" customHeight="1" x14ac:dyDescent="0.3">
      <c r="A24" s="7"/>
      <c r="B24" s="25" t="s">
        <v>19</v>
      </c>
      <c r="C24" s="25"/>
      <c r="D24" s="26" t="s">
        <v>38</v>
      </c>
      <c r="E24" s="27"/>
      <c r="F24" s="27"/>
      <c r="G24" s="28"/>
      <c r="H24" s="14"/>
      <c r="I24" s="16"/>
      <c r="J24" s="16"/>
      <c r="K24" s="16"/>
      <c r="L24" s="16"/>
      <c r="M24" s="24"/>
    </row>
    <row r="25" spans="1:13" s="2" customFormat="1" ht="14.1" customHeight="1" x14ac:dyDescent="0.3">
      <c r="A25" s="7">
        <v>12</v>
      </c>
      <c r="B25" s="9" t="s">
        <v>147</v>
      </c>
      <c r="C25" s="10"/>
      <c r="D25" s="11" t="s">
        <v>90</v>
      </c>
      <c r="E25" s="12"/>
      <c r="F25" s="12"/>
      <c r="G25" s="13"/>
      <c r="H25" s="14">
        <v>6</v>
      </c>
      <c r="I25" s="16">
        <f>SUM(H25)+0.3</f>
        <v>6.3</v>
      </c>
      <c r="J25" s="16">
        <f>SUM(I25)+0.3</f>
        <v>6.6</v>
      </c>
      <c r="K25" s="17"/>
      <c r="L25" s="17"/>
      <c r="M25" s="29"/>
    </row>
    <row r="26" spans="1:13" s="2" customFormat="1" ht="14.1" customHeight="1" thickBot="1" x14ac:dyDescent="0.35">
      <c r="A26" s="8"/>
      <c r="B26" s="31" t="s">
        <v>146</v>
      </c>
      <c r="C26" s="32"/>
      <c r="D26" s="33" t="s">
        <v>89</v>
      </c>
      <c r="E26" s="34"/>
      <c r="F26" s="34"/>
      <c r="G26" s="35"/>
      <c r="H26" s="15"/>
      <c r="I26" s="19"/>
      <c r="J26" s="19"/>
      <c r="K26" s="18"/>
      <c r="L26" s="18"/>
      <c r="M26" s="30"/>
    </row>
    <row r="27" spans="1:13" s="2" customFormat="1" ht="14.1" customHeight="1" x14ac:dyDescent="0.3"/>
    <row r="28" spans="1:13" s="2" customFormat="1" ht="14.1" customHeight="1" x14ac:dyDescent="0.3"/>
    <row r="29" spans="1:13" s="2" customFormat="1" ht="14.1" customHeight="1" x14ac:dyDescent="0.3"/>
    <row r="30" spans="1:13" s="2" customFormat="1" ht="14.1" customHeight="1" x14ac:dyDescent="0.3"/>
    <row r="31" spans="1:13" s="2" customFormat="1" ht="14.1" customHeight="1" x14ac:dyDescent="0.3"/>
    <row r="32" spans="1:13" s="2" customFormat="1" ht="14.1" customHeight="1" x14ac:dyDescent="0.3"/>
    <row r="33" spans="2:7" s="2" customFormat="1" ht="14.1" customHeight="1" x14ac:dyDescent="0.3"/>
    <row r="34" spans="2:7" s="2" customFormat="1" ht="14.1" customHeight="1" x14ac:dyDescent="0.3"/>
    <row r="35" spans="2:7" s="2" customFormat="1" ht="14.1" customHeight="1" x14ac:dyDescent="0.3"/>
    <row r="36" spans="2:7" s="2" customFormat="1" ht="14.1" customHeight="1" x14ac:dyDescent="0.3"/>
    <row r="37" spans="2:7" ht="14.1" customHeight="1" x14ac:dyDescent="0.3"/>
    <row r="38" spans="2:7" ht="14.1" customHeight="1" x14ac:dyDescent="0.3"/>
    <row r="39" spans="2:7" ht="14.1" customHeight="1" x14ac:dyDescent="0.3"/>
    <row r="40" spans="2:7" ht="14.1" customHeight="1" x14ac:dyDescent="0.3"/>
    <row r="41" spans="2:7" ht="14.1" customHeight="1" x14ac:dyDescent="0.3"/>
    <row r="42" spans="2:7" ht="14.1" customHeight="1" x14ac:dyDescent="0.3"/>
    <row r="43" spans="2:7" ht="14.1" customHeight="1" x14ac:dyDescent="0.3"/>
    <row r="44" spans="2:7" ht="14.1" customHeight="1" x14ac:dyDescent="0.3"/>
    <row r="45" spans="2:7" ht="14.1" customHeight="1" x14ac:dyDescent="0.3">
      <c r="B45" s="1"/>
      <c r="C45" s="1"/>
      <c r="D45" s="1"/>
      <c r="E45" s="1"/>
      <c r="F45" s="1"/>
      <c r="G45" s="1"/>
    </row>
    <row r="46" spans="2:7" ht="14.1" customHeight="1" x14ac:dyDescent="0.3">
      <c r="B46" s="1"/>
      <c r="C46" s="1"/>
      <c r="D46" s="1"/>
      <c r="E46" s="1"/>
      <c r="F46" s="1"/>
      <c r="G46" s="1"/>
    </row>
    <row r="47" spans="2:7" ht="14.1" customHeight="1" x14ac:dyDescent="0.3">
      <c r="B47" s="1"/>
      <c r="C47" s="1"/>
      <c r="D47" s="1"/>
      <c r="E47" s="1"/>
      <c r="F47" s="1"/>
      <c r="G47" s="1"/>
    </row>
    <row r="48" spans="2:7" x14ac:dyDescent="0.3">
      <c r="B48" s="1"/>
      <c r="C48" s="1"/>
      <c r="D48" s="1"/>
      <c r="E48" s="1"/>
      <c r="F48" s="1"/>
      <c r="G48" s="1"/>
    </row>
  </sheetData>
  <mergeCells count="135">
    <mergeCell ref="A1:M1"/>
    <mergeCell ref="B2:C2"/>
    <mergeCell ref="D2:G2"/>
    <mergeCell ref="A3:A4"/>
    <mergeCell ref="B3:C3"/>
    <mergeCell ref="D3:G3"/>
    <mergeCell ref="H3:H4"/>
    <mergeCell ref="I3:I4"/>
    <mergeCell ref="J3:J4"/>
    <mergeCell ref="K3:K4"/>
    <mergeCell ref="L3:L4"/>
    <mergeCell ref="M3:M4"/>
    <mergeCell ref="B4:C4"/>
    <mergeCell ref="D4:G4"/>
    <mergeCell ref="J7:J8"/>
    <mergeCell ref="K7:K8"/>
    <mergeCell ref="L7:L8"/>
    <mergeCell ref="M7:M8"/>
    <mergeCell ref="B8:C8"/>
    <mergeCell ref="D8:G8"/>
    <mergeCell ref="K5:K6"/>
    <mergeCell ref="L5:L6"/>
    <mergeCell ref="M5:M6"/>
    <mergeCell ref="A5:A6"/>
    <mergeCell ref="B5:C5"/>
    <mergeCell ref="D5:G5"/>
    <mergeCell ref="H5:H6"/>
    <mergeCell ref="I5:I6"/>
    <mergeCell ref="J5:J6"/>
    <mergeCell ref="B6:C6"/>
    <mergeCell ref="D6:G6"/>
    <mergeCell ref="A11:A12"/>
    <mergeCell ref="B11:C11"/>
    <mergeCell ref="D11:G11"/>
    <mergeCell ref="H11:H12"/>
    <mergeCell ref="I11:I12"/>
    <mergeCell ref="A9:A10"/>
    <mergeCell ref="B9:C9"/>
    <mergeCell ref="D9:G9"/>
    <mergeCell ref="H9:H10"/>
    <mergeCell ref="I9:I10"/>
    <mergeCell ref="A7:A8"/>
    <mergeCell ref="B7:C7"/>
    <mergeCell ref="D7:G7"/>
    <mergeCell ref="H7:H8"/>
    <mergeCell ref="I7:I8"/>
    <mergeCell ref="J11:J12"/>
    <mergeCell ref="K11:K12"/>
    <mergeCell ref="L11:L12"/>
    <mergeCell ref="M11:M12"/>
    <mergeCell ref="B12:C12"/>
    <mergeCell ref="D12:G12"/>
    <mergeCell ref="K9:K10"/>
    <mergeCell ref="L9:L10"/>
    <mergeCell ref="M9:M10"/>
    <mergeCell ref="B10:C10"/>
    <mergeCell ref="D10:G10"/>
    <mergeCell ref="J9:J10"/>
    <mergeCell ref="A15:A16"/>
    <mergeCell ref="B15:C15"/>
    <mergeCell ref="D15:G15"/>
    <mergeCell ref="H15:H16"/>
    <mergeCell ref="I15:I16"/>
    <mergeCell ref="A13:A14"/>
    <mergeCell ref="B13:C13"/>
    <mergeCell ref="D13:G13"/>
    <mergeCell ref="H13:H14"/>
    <mergeCell ref="I13:I14"/>
    <mergeCell ref="J15:J16"/>
    <mergeCell ref="K15:K16"/>
    <mergeCell ref="L15:L16"/>
    <mergeCell ref="M15:M16"/>
    <mergeCell ref="B16:C16"/>
    <mergeCell ref="D16:G16"/>
    <mergeCell ref="K13:K14"/>
    <mergeCell ref="L13:L14"/>
    <mergeCell ref="M13:M14"/>
    <mergeCell ref="B14:C14"/>
    <mergeCell ref="D14:G14"/>
    <mergeCell ref="J13:J14"/>
    <mergeCell ref="A19:A20"/>
    <mergeCell ref="B19:C19"/>
    <mergeCell ref="D19:G19"/>
    <mergeCell ref="H19:H20"/>
    <mergeCell ref="I19:I20"/>
    <mergeCell ref="A17:A18"/>
    <mergeCell ref="B17:C17"/>
    <mergeCell ref="D17:G17"/>
    <mergeCell ref="H17:H18"/>
    <mergeCell ref="I17:I18"/>
    <mergeCell ref="J19:J20"/>
    <mergeCell ref="K19:K20"/>
    <mergeCell ref="L19:L20"/>
    <mergeCell ref="M19:M20"/>
    <mergeCell ref="B20:C20"/>
    <mergeCell ref="D20:G20"/>
    <mergeCell ref="K17:K18"/>
    <mergeCell ref="L17:L18"/>
    <mergeCell ref="M17:M18"/>
    <mergeCell ref="B18:C18"/>
    <mergeCell ref="D18:G18"/>
    <mergeCell ref="J17:J18"/>
    <mergeCell ref="A23:A24"/>
    <mergeCell ref="B23:C23"/>
    <mergeCell ref="D23:G23"/>
    <mergeCell ref="H23:H24"/>
    <mergeCell ref="I23:I24"/>
    <mergeCell ref="A21:A22"/>
    <mergeCell ref="B21:C21"/>
    <mergeCell ref="D21:G21"/>
    <mergeCell ref="H21:H22"/>
    <mergeCell ref="I21:I22"/>
    <mergeCell ref="J23:J24"/>
    <mergeCell ref="K23:K24"/>
    <mergeCell ref="L23:L24"/>
    <mergeCell ref="M23:M24"/>
    <mergeCell ref="B24:C24"/>
    <mergeCell ref="D24:G24"/>
    <mergeCell ref="K21:K22"/>
    <mergeCell ref="L21:L22"/>
    <mergeCell ref="M21:M22"/>
    <mergeCell ref="B22:C22"/>
    <mergeCell ref="D22:G22"/>
    <mergeCell ref="J21:J22"/>
    <mergeCell ref="K25:K26"/>
    <mergeCell ref="L25:L26"/>
    <mergeCell ref="M25:M26"/>
    <mergeCell ref="B26:C26"/>
    <mergeCell ref="D26:G26"/>
    <mergeCell ref="A25:A26"/>
    <mergeCell ref="B25:C25"/>
    <mergeCell ref="D25:G25"/>
    <mergeCell ref="H25:H26"/>
    <mergeCell ref="I25:I26"/>
    <mergeCell ref="J25:J26"/>
  </mergeCells>
  <phoneticPr fontId="21" type="noConversion"/>
  <pageMargins left="0.46875" right="0.46875" top="0.75" bottom="0.75" header="0.3" footer="0.3"/>
  <pageSetup paperSize="9" scale="9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87C52-2301-431E-9DFE-0E261CE41AA6}">
  <sheetPr>
    <tabColor theme="9"/>
  </sheetPr>
  <dimension ref="A1:M48"/>
  <sheetViews>
    <sheetView zoomScale="110" zoomScaleNormal="110" zoomScalePageLayoutView="110" workbookViewId="0">
      <selection activeCell="M25" sqref="A1:M26"/>
    </sheetView>
  </sheetViews>
  <sheetFormatPr defaultColWidth="8.75" defaultRowHeight="16.5" x14ac:dyDescent="0.3"/>
  <cols>
    <col min="1" max="1" width="3.25" bestFit="1" customWidth="1"/>
    <col min="2" max="3" width="8.75" customWidth="1"/>
    <col min="4" max="7" width="8.125" customWidth="1"/>
    <col min="8" max="13" width="5.5" customWidth="1"/>
  </cols>
  <sheetData>
    <row r="1" spans="1:13" ht="16.5" customHeight="1" thickBot="1" x14ac:dyDescent="0.35">
      <c r="A1" s="40" t="s">
        <v>300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2"/>
    </row>
    <row r="2" spans="1:13" ht="16.5" customHeight="1" thickBot="1" x14ac:dyDescent="0.35">
      <c r="A2" s="3" t="s">
        <v>30</v>
      </c>
      <c r="B2" s="43" t="s">
        <v>31</v>
      </c>
      <c r="C2" s="43"/>
      <c r="D2" s="43" t="s">
        <v>32</v>
      </c>
      <c r="E2" s="43"/>
      <c r="F2" s="43"/>
      <c r="G2" s="43"/>
      <c r="H2" s="4" t="s">
        <v>33</v>
      </c>
      <c r="I2" s="5" t="s">
        <v>34</v>
      </c>
      <c r="J2" s="5" t="s">
        <v>35</v>
      </c>
      <c r="K2" s="5"/>
      <c r="L2" s="5"/>
      <c r="M2" s="5"/>
    </row>
    <row r="3" spans="1:13" s="2" customFormat="1" ht="14.1" customHeight="1" x14ac:dyDescent="0.3">
      <c r="A3" s="44">
        <v>1</v>
      </c>
      <c r="B3" s="45" t="s">
        <v>64</v>
      </c>
      <c r="C3" s="45"/>
      <c r="D3" s="48" t="s">
        <v>63</v>
      </c>
      <c r="E3" s="48"/>
      <c r="F3" s="48"/>
      <c r="G3" s="49"/>
      <c r="H3" s="50">
        <v>54.4</v>
      </c>
      <c r="I3" s="51">
        <f>SUM(H3)+3</f>
        <v>57.4</v>
      </c>
      <c r="J3" s="51">
        <f>SUM(I3)+3</f>
        <v>60.4</v>
      </c>
      <c r="K3" s="52"/>
      <c r="L3" s="52"/>
      <c r="M3" s="46"/>
    </row>
    <row r="4" spans="1:13" s="2" customFormat="1" ht="14.1" customHeight="1" x14ac:dyDescent="0.3">
      <c r="A4" s="7"/>
      <c r="B4" s="25" t="s">
        <v>62</v>
      </c>
      <c r="C4" s="25"/>
      <c r="D4" s="26" t="s">
        <v>61</v>
      </c>
      <c r="E4" s="27"/>
      <c r="F4" s="27"/>
      <c r="G4" s="27"/>
      <c r="H4" s="14"/>
      <c r="I4" s="16"/>
      <c r="J4" s="16"/>
      <c r="K4" s="39"/>
      <c r="L4" s="39"/>
      <c r="M4" s="47"/>
    </row>
    <row r="5" spans="1:13" s="2" customFormat="1" ht="14.1" customHeight="1" x14ac:dyDescent="0.3">
      <c r="A5" s="7">
        <v>2</v>
      </c>
      <c r="B5" s="55" t="s">
        <v>207</v>
      </c>
      <c r="C5" s="56"/>
      <c r="D5" s="57" t="s">
        <v>208</v>
      </c>
      <c r="E5" s="58"/>
      <c r="F5" s="58"/>
      <c r="G5" s="59"/>
      <c r="H5" s="37">
        <v>71</v>
      </c>
      <c r="I5" s="17">
        <f>SUM(H5)+4</f>
        <v>75</v>
      </c>
      <c r="J5" s="17">
        <f>SUM(I5)+4</f>
        <v>79</v>
      </c>
      <c r="K5" s="16"/>
      <c r="L5" s="16"/>
      <c r="M5" s="24"/>
    </row>
    <row r="6" spans="1:13" s="2" customFormat="1" ht="14.1" customHeight="1" x14ac:dyDescent="0.3">
      <c r="A6" s="7"/>
      <c r="B6" s="53" t="s">
        <v>209</v>
      </c>
      <c r="C6" s="54"/>
      <c r="D6" s="26" t="s">
        <v>210</v>
      </c>
      <c r="E6" s="27"/>
      <c r="F6" s="27"/>
      <c r="G6" s="28"/>
      <c r="H6" s="38"/>
      <c r="I6" s="39"/>
      <c r="J6" s="39"/>
      <c r="K6" s="16"/>
      <c r="L6" s="16"/>
      <c r="M6" s="24"/>
    </row>
    <row r="7" spans="1:13" s="2" customFormat="1" ht="14.1" customHeight="1" x14ac:dyDescent="0.3">
      <c r="A7" s="7">
        <v>3</v>
      </c>
      <c r="B7" s="20" t="s">
        <v>20</v>
      </c>
      <c r="C7" s="20"/>
      <c r="D7" s="36" t="s">
        <v>11</v>
      </c>
      <c r="E7" s="36"/>
      <c r="F7" s="36"/>
      <c r="G7" s="36"/>
      <c r="H7" s="37">
        <v>41</v>
      </c>
      <c r="I7" s="17">
        <f>SUM(H7)+3</f>
        <v>44</v>
      </c>
      <c r="J7" s="17">
        <f>SUM(I7)+3</f>
        <v>47</v>
      </c>
      <c r="K7" s="16"/>
      <c r="L7" s="16"/>
      <c r="M7" s="24"/>
    </row>
    <row r="8" spans="1:13" s="2" customFormat="1" ht="14.1" customHeight="1" x14ac:dyDescent="0.3">
      <c r="A8" s="7"/>
      <c r="B8" s="25" t="s">
        <v>23</v>
      </c>
      <c r="C8" s="25"/>
      <c r="D8" s="26" t="s">
        <v>26</v>
      </c>
      <c r="E8" s="27"/>
      <c r="F8" s="27"/>
      <c r="G8" s="28"/>
      <c r="H8" s="38"/>
      <c r="I8" s="39"/>
      <c r="J8" s="39"/>
      <c r="K8" s="16"/>
      <c r="L8" s="16"/>
      <c r="M8" s="24"/>
    </row>
    <row r="9" spans="1:13" s="2" customFormat="1" ht="14.1" customHeight="1" x14ac:dyDescent="0.3">
      <c r="A9" s="7">
        <v>4</v>
      </c>
      <c r="B9" s="20" t="s">
        <v>24</v>
      </c>
      <c r="C9" s="20"/>
      <c r="D9" s="36" t="s">
        <v>9</v>
      </c>
      <c r="E9" s="36"/>
      <c r="F9" s="36"/>
      <c r="G9" s="36"/>
      <c r="H9" s="37">
        <v>40</v>
      </c>
      <c r="I9" s="17">
        <f>SUM(H9)+3</f>
        <v>43</v>
      </c>
      <c r="J9" s="17">
        <f>SUM(I9)+3</f>
        <v>46</v>
      </c>
      <c r="K9" s="16"/>
      <c r="L9" s="16"/>
      <c r="M9" s="24"/>
    </row>
    <row r="10" spans="1:13" s="2" customFormat="1" ht="14.1" customHeight="1" x14ac:dyDescent="0.3">
      <c r="A10" s="7"/>
      <c r="B10" s="25" t="s">
        <v>13</v>
      </c>
      <c r="C10" s="25"/>
      <c r="D10" s="26" t="s">
        <v>27</v>
      </c>
      <c r="E10" s="27"/>
      <c r="F10" s="27"/>
      <c r="G10" s="28"/>
      <c r="H10" s="38"/>
      <c r="I10" s="39"/>
      <c r="J10" s="39"/>
      <c r="K10" s="16"/>
      <c r="L10" s="16"/>
      <c r="M10" s="24"/>
    </row>
    <row r="11" spans="1:13" s="2" customFormat="1" ht="14.1" customHeight="1" x14ac:dyDescent="0.3">
      <c r="A11" s="7">
        <v>5</v>
      </c>
      <c r="B11" s="20" t="s">
        <v>10</v>
      </c>
      <c r="C11" s="20"/>
      <c r="D11" s="36" t="s">
        <v>0</v>
      </c>
      <c r="E11" s="36"/>
      <c r="F11" s="36"/>
      <c r="G11" s="36"/>
      <c r="H11" s="14"/>
      <c r="I11" s="16"/>
      <c r="J11" s="16"/>
      <c r="K11" s="16"/>
      <c r="L11" s="16"/>
      <c r="M11" s="24"/>
    </row>
    <row r="12" spans="1:13" s="2" customFormat="1" ht="14.1" customHeight="1" x14ac:dyDescent="0.3">
      <c r="A12" s="7"/>
      <c r="B12" s="25" t="s">
        <v>14</v>
      </c>
      <c r="C12" s="25"/>
      <c r="D12" s="26" t="s">
        <v>28</v>
      </c>
      <c r="E12" s="27"/>
      <c r="F12" s="27"/>
      <c r="G12" s="28"/>
      <c r="H12" s="14"/>
      <c r="I12" s="16"/>
      <c r="J12" s="16"/>
      <c r="K12" s="16"/>
      <c r="L12" s="16"/>
      <c r="M12" s="24"/>
    </row>
    <row r="13" spans="1:13" s="2" customFormat="1" ht="14.1" customHeight="1" x14ac:dyDescent="0.3">
      <c r="A13" s="7">
        <v>6</v>
      </c>
      <c r="B13" s="20" t="s">
        <v>1</v>
      </c>
      <c r="C13" s="20"/>
      <c r="D13" s="36" t="s">
        <v>149</v>
      </c>
      <c r="E13" s="36"/>
      <c r="F13" s="36"/>
      <c r="G13" s="36"/>
      <c r="H13" s="14">
        <v>18</v>
      </c>
      <c r="I13" s="16">
        <f>SUM(H13)+0.6</f>
        <v>18.600000000000001</v>
      </c>
      <c r="J13" s="16">
        <f>SUM(I13)+0.6</f>
        <v>19.200000000000003</v>
      </c>
      <c r="K13" s="16"/>
      <c r="L13" s="16"/>
      <c r="M13" s="24"/>
    </row>
    <row r="14" spans="1:13" s="2" customFormat="1" ht="14.1" customHeight="1" x14ac:dyDescent="0.3">
      <c r="A14" s="7"/>
      <c r="B14" s="25" t="s">
        <v>15</v>
      </c>
      <c r="C14" s="25"/>
      <c r="D14" s="26" t="s">
        <v>140</v>
      </c>
      <c r="E14" s="27"/>
      <c r="F14" s="27"/>
      <c r="G14" s="28"/>
      <c r="H14" s="14"/>
      <c r="I14" s="16"/>
      <c r="J14" s="16"/>
      <c r="K14" s="16"/>
      <c r="L14" s="16"/>
      <c r="M14" s="24"/>
    </row>
    <row r="15" spans="1:13" s="2" customFormat="1" ht="14.1" customHeight="1" x14ac:dyDescent="0.3">
      <c r="A15" s="7">
        <v>7</v>
      </c>
      <c r="B15" s="20" t="s">
        <v>3</v>
      </c>
      <c r="C15" s="20"/>
      <c r="D15" s="36" t="s">
        <v>4</v>
      </c>
      <c r="E15" s="36"/>
      <c r="F15" s="36"/>
      <c r="G15" s="36"/>
      <c r="H15" s="14">
        <v>9</v>
      </c>
      <c r="I15" s="16">
        <f>SUM(H15)+0.3</f>
        <v>9.3000000000000007</v>
      </c>
      <c r="J15" s="16">
        <f>SUM(I15)+0.3</f>
        <v>9.6000000000000014</v>
      </c>
      <c r="K15" s="16"/>
      <c r="L15" s="16"/>
      <c r="M15" s="24"/>
    </row>
    <row r="16" spans="1:13" s="2" customFormat="1" ht="14.1" customHeight="1" x14ac:dyDescent="0.3">
      <c r="A16" s="7"/>
      <c r="B16" s="25" t="s">
        <v>16</v>
      </c>
      <c r="C16" s="25"/>
      <c r="D16" s="26" t="s">
        <v>139</v>
      </c>
      <c r="E16" s="27"/>
      <c r="F16" s="27"/>
      <c r="G16" s="28"/>
      <c r="H16" s="14"/>
      <c r="I16" s="16"/>
      <c r="J16" s="16"/>
      <c r="K16" s="16"/>
      <c r="L16" s="16"/>
      <c r="M16" s="24"/>
    </row>
    <row r="17" spans="1:13" s="2" customFormat="1" ht="14.1" customHeight="1" x14ac:dyDescent="0.3">
      <c r="A17" s="7">
        <v>8</v>
      </c>
      <c r="B17" s="9" t="s">
        <v>56</v>
      </c>
      <c r="C17" s="10"/>
      <c r="D17" s="21" t="s">
        <v>58</v>
      </c>
      <c r="E17" s="22"/>
      <c r="F17" s="22"/>
      <c r="G17" s="23"/>
      <c r="H17" s="14">
        <v>51</v>
      </c>
      <c r="I17" s="16">
        <f>SUM(H17)+1.6</f>
        <v>52.6</v>
      </c>
      <c r="J17" s="16">
        <f>SUM(I17)+1.6</f>
        <v>54.2</v>
      </c>
      <c r="K17" s="16"/>
      <c r="L17" s="16"/>
      <c r="M17" s="24"/>
    </row>
    <row r="18" spans="1:13" s="2" customFormat="1" ht="14.1" customHeight="1" x14ac:dyDescent="0.3">
      <c r="A18" s="7"/>
      <c r="B18" s="25" t="s">
        <v>57</v>
      </c>
      <c r="C18" s="25"/>
      <c r="D18" s="26" t="s">
        <v>138</v>
      </c>
      <c r="E18" s="27"/>
      <c r="F18" s="27"/>
      <c r="G18" s="28"/>
      <c r="H18" s="14"/>
      <c r="I18" s="16"/>
      <c r="J18" s="16"/>
      <c r="K18" s="16"/>
      <c r="L18" s="16"/>
      <c r="M18" s="24"/>
    </row>
    <row r="19" spans="1:13" s="2" customFormat="1" ht="14.1" customHeight="1" x14ac:dyDescent="0.3">
      <c r="A19" s="7">
        <v>9</v>
      </c>
      <c r="B19" s="20" t="s">
        <v>5</v>
      </c>
      <c r="C19" s="20"/>
      <c r="D19" s="36" t="s">
        <v>6</v>
      </c>
      <c r="E19" s="36"/>
      <c r="F19" s="36"/>
      <c r="G19" s="36"/>
      <c r="H19" s="14"/>
      <c r="I19" s="16"/>
      <c r="J19" s="16"/>
      <c r="K19" s="16"/>
      <c r="L19" s="16"/>
      <c r="M19" s="24"/>
    </row>
    <row r="20" spans="1:13" s="2" customFormat="1" ht="14.1" customHeight="1" x14ac:dyDescent="0.3">
      <c r="A20" s="7"/>
      <c r="B20" s="25" t="s">
        <v>17</v>
      </c>
      <c r="C20" s="25"/>
      <c r="D20" s="26" t="s">
        <v>29</v>
      </c>
      <c r="E20" s="27"/>
      <c r="F20" s="27"/>
      <c r="G20" s="28"/>
      <c r="H20" s="14"/>
      <c r="I20" s="16"/>
      <c r="J20" s="16"/>
      <c r="K20" s="16"/>
      <c r="L20" s="16"/>
      <c r="M20" s="24"/>
    </row>
    <row r="21" spans="1:13" s="2" customFormat="1" ht="14.1" customHeight="1" x14ac:dyDescent="0.3">
      <c r="A21" s="7">
        <v>10</v>
      </c>
      <c r="B21" s="20" t="s">
        <v>7</v>
      </c>
      <c r="C21" s="20"/>
      <c r="D21" s="21" t="s">
        <v>8</v>
      </c>
      <c r="E21" s="22"/>
      <c r="F21" s="22"/>
      <c r="G21" s="23"/>
      <c r="H21" s="14">
        <v>33.5</v>
      </c>
      <c r="I21" s="16">
        <f>SUM(H21)+2</f>
        <v>35.5</v>
      </c>
      <c r="J21" s="16">
        <f>SUM(I21)+2</f>
        <v>37.5</v>
      </c>
      <c r="K21" s="16"/>
      <c r="L21" s="16"/>
      <c r="M21" s="24"/>
    </row>
    <row r="22" spans="1:13" s="2" customFormat="1" ht="14.1" customHeight="1" x14ac:dyDescent="0.3">
      <c r="A22" s="7"/>
      <c r="B22" s="25" t="s">
        <v>18</v>
      </c>
      <c r="C22" s="25"/>
      <c r="D22" s="26" t="s">
        <v>36</v>
      </c>
      <c r="E22" s="27"/>
      <c r="F22" s="27"/>
      <c r="G22" s="28"/>
      <c r="H22" s="14"/>
      <c r="I22" s="16"/>
      <c r="J22" s="16"/>
      <c r="K22" s="16"/>
      <c r="L22" s="16"/>
      <c r="M22" s="24"/>
    </row>
    <row r="23" spans="1:13" s="2" customFormat="1" ht="14.1" customHeight="1" x14ac:dyDescent="0.3">
      <c r="A23" s="7">
        <v>11</v>
      </c>
      <c r="B23" s="9" t="s">
        <v>59</v>
      </c>
      <c r="C23" s="10"/>
      <c r="D23" s="36" t="s">
        <v>37</v>
      </c>
      <c r="E23" s="36"/>
      <c r="F23" s="36"/>
      <c r="G23" s="36"/>
      <c r="H23" s="14">
        <v>21</v>
      </c>
      <c r="I23" s="16">
        <f>SUM(H23)+1</f>
        <v>22</v>
      </c>
      <c r="J23" s="16">
        <f>SUM(I23)+1</f>
        <v>23</v>
      </c>
      <c r="K23" s="16"/>
      <c r="L23" s="16"/>
      <c r="M23" s="24"/>
    </row>
    <row r="24" spans="1:13" s="2" customFormat="1" ht="14.1" customHeight="1" x14ac:dyDescent="0.3">
      <c r="A24" s="7"/>
      <c r="B24" s="25" t="s">
        <v>19</v>
      </c>
      <c r="C24" s="25"/>
      <c r="D24" s="26" t="s">
        <v>38</v>
      </c>
      <c r="E24" s="27"/>
      <c r="F24" s="27"/>
      <c r="G24" s="28"/>
      <c r="H24" s="14"/>
      <c r="I24" s="16"/>
      <c r="J24" s="16"/>
      <c r="K24" s="16"/>
      <c r="L24" s="16"/>
      <c r="M24" s="24"/>
    </row>
    <row r="25" spans="1:13" s="2" customFormat="1" ht="14.1" customHeight="1" x14ac:dyDescent="0.3">
      <c r="A25" s="7">
        <v>12</v>
      </c>
      <c r="B25" s="9" t="s">
        <v>147</v>
      </c>
      <c r="C25" s="10"/>
      <c r="D25" s="11" t="s">
        <v>90</v>
      </c>
      <c r="E25" s="12"/>
      <c r="F25" s="12"/>
      <c r="G25" s="13"/>
      <c r="H25" s="14">
        <v>6.5</v>
      </c>
      <c r="I25" s="16">
        <f>SUM(H25)+0.4</f>
        <v>6.9</v>
      </c>
      <c r="J25" s="16">
        <f>SUM(I25)+0.4</f>
        <v>7.3000000000000007</v>
      </c>
      <c r="K25" s="17"/>
      <c r="L25" s="17"/>
      <c r="M25" s="29"/>
    </row>
    <row r="26" spans="1:13" s="2" customFormat="1" ht="14.1" customHeight="1" thickBot="1" x14ac:dyDescent="0.35">
      <c r="A26" s="8"/>
      <c r="B26" s="31" t="s">
        <v>146</v>
      </c>
      <c r="C26" s="32"/>
      <c r="D26" s="33" t="s">
        <v>89</v>
      </c>
      <c r="E26" s="34"/>
      <c r="F26" s="34"/>
      <c r="G26" s="35"/>
      <c r="H26" s="15"/>
      <c r="I26" s="19"/>
      <c r="J26" s="19"/>
      <c r="K26" s="18"/>
      <c r="L26" s="18"/>
      <c r="M26" s="30"/>
    </row>
    <row r="27" spans="1:13" s="2" customFormat="1" ht="14.1" customHeight="1" x14ac:dyDescent="0.3"/>
    <row r="28" spans="1:13" s="2" customFormat="1" ht="14.1" customHeight="1" x14ac:dyDescent="0.3"/>
    <row r="29" spans="1:13" s="2" customFormat="1" ht="14.1" customHeight="1" x14ac:dyDescent="0.3"/>
    <row r="30" spans="1:13" s="2" customFormat="1" ht="14.1" customHeight="1" x14ac:dyDescent="0.3"/>
    <row r="31" spans="1:13" s="2" customFormat="1" ht="14.1" customHeight="1" x14ac:dyDescent="0.3"/>
    <row r="32" spans="1:13" s="2" customFormat="1" ht="14.1" customHeight="1" x14ac:dyDescent="0.3"/>
    <row r="33" spans="2:7" s="2" customFormat="1" ht="14.1" customHeight="1" x14ac:dyDescent="0.3"/>
    <row r="34" spans="2:7" s="2" customFormat="1" ht="14.1" customHeight="1" x14ac:dyDescent="0.3"/>
    <row r="35" spans="2:7" s="2" customFormat="1" ht="14.1" customHeight="1" x14ac:dyDescent="0.3"/>
    <row r="36" spans="2:7" s="2" customFormat="1" ht="14.1" customHeight="1" x14ac:dyDescent="0.3"/>
    <row r="37" spans="2:7" ht="14.1" customHeight="1" x14ac:dyDescent="0.3"/>
    <row r="38" spans="2:7" ht="14.1" customHeight="1" x14ac:dyDescent="0.3"/>
    <row r="39" spans="2:7" ht="14.1" customHeight="1" x14ac:dyDescent="0.3"/>
    <row r="40" spans="2:7" ht="14.1" customHeight="1" x14ac:dyDescent="0.3"/>
    <row r="41" spans="2:7" ht="14.1" customHeight="1" x14ac:dyDescent="0.3"/>
    <row r="42" spans="2:7" ht="14.1" customHeight="1" x14ac:dyDescent="0.3"/>
    <row r="43" spans="2:7" ht="14.1" customHeight="1" x14ac:dyDescent="0.3"/>
    <row r="44" spans="2:7" ht="14.1" customHeight="1" x14ac:dyDescent="0.3"/>
    <row r="45" spans="2:7" ht="14.1" customHeight="1" x14ac:dyDescent="0.3">
      <c r="B45" s="1"/>
      <c r="C45" s="1"/>
      <c r="D45" s="1"/>
      <c r="E45" s="1"/>
      <c r="F45" s="1"/>
      <c r="G45" s="1"/>
    </row>
    <row r="46" spans="2:7" ht="14.1" customHeight="1" x14ac:dyDescent="0.3">
      <c r="B46" s="1"/>
      <c r="C46" s="1"/>
      <c r="D46" s="1"/>
      <c r="E46" s="1"/>
      <c r="F46" s="1"/>
      <c r="G46" s="1"/>
    </row>
    <row r="47" spans="2:7" ht="14.1" customHeight="1" x14ac:dyDescent="0.3">
      <c r="B47" s="1"/>
      <c r="C47" s="1"/>
      <c r="D47" s="1"/>
      <c r="E47" s="1"/>
      <c r="F47" s="1"/>
      <c r="G47" s="1"/>
    </row>
    <row r="48" spans="2:7" x14ac:dyDescent="0.3">
      <c r="B48" s="1"/>
      <c r="C48" s="1"/>
      <c r="D48" s="1"/>
      <c r="E48" s="1"/>
      <c r="F48" s="1"/>
      <c r="G48" s="1"/>
    </row>
  </sheetData>
  <mergeCells count="135">
    <mergeCell ref="K25:K26"/>
    <mergeCell ref="L25:L26"/>
    <mergeCell ref="M25:M26"/>
    <mergeCell ref="B26:C26"/>
    <mergeCell ref="D26:G26"/>
    <mergeCell ref="A25:A26"/>
    <mergeCell ref="B25:C25"/>
    <mergeCell ref="D25:G25"/>
    <mergeCell ref="H25:H26"/>
    <mergeCell ref="I25:I26"/>
    <mergeCell ref="J25:J26"/>
    <mergeCell ref="J23:J24"/>
    <mergeCell ref="K23:K24"/>
    <mergeCell ref="L23:L24"/>
    <mergeCell ref="M23:M24"/>
    <mergeCell ref="B24:C24"/>
    <mergeCell ref="D24:G24"/>
    <mergeCell ref="K21:K22"/>
    <mergeCell ref="L21:L22"/>
    <mergeCell ref="M21:M22"/>
    <mergeCell ref="B22:C22"/>
    <mergeCell ref="D22:G22"/>
    <mergeCell ref="J21:J22"/>
    <mergeCell ref="A23:A24"/>
    <mergeCell ref="B23:C23"/>
    <mergeCell ref="D23:G23"/>
    <mergeCell ref="H23:H24"/>
    <mergeCell ref="I23:I24"/>
    <mergeCell ref="A21:A22"/>
    <mergeCell ref="B21:C21"/>
    <mergeCell ref="D21:G21"/>
    <mergeCell ref="H21:H22"/>
    <mergeCell ref="I21:I22"/>
    <mergeCell ref="J19:J20"/>
    <mergeCell ref="K19:K20"/>
    <mergeCell ref="L19:L20"/>
    <mergeCell ref="M19:M20"/>
    <mergeCell ref="B20:C20"/>
    <mergeCell ref="D20:G20"/>
    <mergeCell ref="K17:K18"/>
    <mergeCell ref="L17:L18"/>
    <mergeCell ref="M17:M18"/>
    <mergeCell ref="B18:C18"/>
    <mergeCell ref="D18:G18"/>
    <mergeCell ref="J17:J18"/>
    <mergeCell ref="A19:A20"/>
    <mergeCell ref="B19:C19"/>
    <mergeCell ref="D19:G19"/>
    <mergeCell ref="H19:H20"/>
    <mergeCell ref="I19:I20"/>
    <mergeCell ref="A17:A18"/>
    <mergeCell ref="B17:C17"/>
    <mergeCell ref="D17:G17"/>
    <mergeCell ref="H17:H18"/>
    <mergeCell ref="I17:I18"/>
    <mergeCell ref="J15:J16"/>
    <mergeCell ref="K15:K16"/>
    <mergeCell ref="L15:L16"/>
    <mergeCell ref="M15:M16"/>
    <mergeCell ref="B16:C16"/>
    <mergeCell ref="D16:G16"/>
    <mergeCell ref="K13:K14"/>
    <mergeCell ref="L13:L14"/>
    <mergeCell ref="M13:M14"/>
    <mergeCell ref="B14:C14"/>
    <mergeCell ref="D14:G14"/>
    <mergeCell ref="J13:J14"/>
    <mergeCell ref="A15:A16"/>
    <mergeCell ref="B15:C15"/>
    <mergeCell ref="D15:G15"/>
    <mergeCell ref="H15:H16"/>
    <mergeCell ref="I15:I16"/>
    <mergeCell ref="A13:A14"/>
    <mergeCell ref="B13:C13"/>
    <mergeCell ref="D13:G13"/>
    <mergeCell ref="H13:H14"/>
    <mergeCell ref="I13:I14"/>
    <mergeCell ref="K11:K12"/>
    <mergeCell ref="L11:L12"/>
    <mergeCell ref="M11:M12"/>
    <mergeCell ref="B12:C12"/>
    <mergeCell ref="D12:G12"/>
    <mergeCell ref="K9:K10"/>
    <mergeCell ref="L9:L10"/>
    <mergeCell ref="M9:M10"/>
    <mergeCell ref="B10:C10"/>
    <mergeCell ref="D10:G10"/>
    <mergeCell ref="J9:J10"/>
    <mergeCell ref="A5:A6"/>
    <mergeCell ref="B5:C5"/>
    <mergeCell ref="D5:G5"/>
    <mergeCell ref="H5:H6"/>
    <mergeCell ref="I5:I6"/>
    <mergeCell ref="J5:J6"/>
    <mergeCell ref="B6:C6"/>
    <mergeCell ref="D6:G6"/>
    <mergeCell ref="A11:A12"/>
    <mergeCell ref="B11:C11"/>
    <mergeCell ref="D11:G11"/>
    <mergeCell ref="H11:H12"/>
    <mergeCell ref="I11:I12"/>
    <mergeCell ref="A9:A10"/>
    <mergeCell ref="B9:C9"/>
    <mergeCell ref="D9:G9"/>
    <mergeCell ref="H9:H10"/>
    <mergeCell ref="I9:I10"/>
    <mergeCell ref="A7:A8"/>
    <mergeCell ref="B7:C7"/>
    <mergeCell ref="D7:G7"/>
    <mergeCell ref="H7:H8"/>
    <mergeCell ref="I7:I8"/>
    <mergeCell ref="J11:J12"/>
    <mergeCell ref="J7:J8"/>
    <mergeCell ref="K7:K8"/>
    <mergeCell ref="L7:L8"/>
    <mergeCell ref="M7:M8"/>
    <mergeCell ref="B8:C8"/>
    <mergeCell ref="D8:G8"/>
    <mergeCell ref="K5:K6"/>
    <mergeCell ref="L5:L6"/>
    <mergeCell ref="M5:M6"/>
    <mergeCell ref="A1:M1"/>
    <mergeCell ref="B2:C2"/>
    <mergeCell ref="D2:G2"/>
    <mergeCell ref="A3:A4"/>
    <mergeCell ref="B3:C3"/>
    <mergeCell ref="D3:G3"/>
    <mergeCell ref="H3:H4"/>
    <mergeCell ref="I3:I4"/>
    <mergeCell ref="J3:J4"/>
    <mergeCell ref="K3:K4"/>
    <mergeCell ref="L3:L4"/>
    <mergeCell ref="M3:M4"/>
    <mergeCell ref="B4:C4"/>
    <mergeCell ref="D4:G4"/>
  </mergeCells>
  <phoneticPr fontId="21" type="noConversion"/>
  <pageMargins left="0.46875" right="0.46875" top="0.75" bottom="0.75" header="0.3" footer="0.3"/>
  <pageSetup paperSize="9" scale="9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36</vt:i4>
      </vt:variant>
      <vt:variant>
        <vt:lpstr>이름 지정된 범위</vt:lpstr>
      </vt:variant>
      <vt:variant>
        <vt:i4>34</vt:i4>
      </vt:variant>
    </vt:vector>
  </HeadingPairs>
  <TitlesOfParts>
    <vt:vector size="70" baseType="lpstr">
      <vt:lpstr>TO01</vt:lpstr>
      <vt:lpstr>TO02</vt:lpstr>
      <vt:lpstr>TO03</vt:lpstr>
      <vt:lpstr>TO04</vt:lpstr>
      <vt:lpstr>TO05</vt:lpstr>
      <vt:lpstr>TO06</vt:lpstr>
      <vt:lpstr>TO07</vt:lpstr>
      <vt:lpstr>TO08</vt:lpstr>
      <vt:lpstr>TO09</vt:lpstr>
      <vt:lpstr>TO10</vt:lpstr>
      <vt:lpstr>TO11</vt:lpstr>
      <vt:lpstr>TO12(니트)</vt:lpstr>
      <vt:lpstr>TO13</vt:lpstr>
      <vt:lpstr>TO14</vt:lpstr>
      <vt:lpstr>PT01</vt:lpstr>
      <vt:lpstr>PT02</vt:lpstr>
      <vt:lpstr>PT03</vt:lpstr>
      <vt:lpstr>PT04</vt:lpstr>
      <vt:lpstr>PT05(완사입)</vt:lpstr>
      <vt:lpstr>PT06(완사입)</vt:lpstr>
      <vt:lpstr>PT07</vt:lpstr>
      <vt:lpstr>PT08(완사입)</vt:lpstr>
      <vt:lpstr>PT09(완사입) </vt:lpstr>
      <vt:lpstr>OU01</vt:lpstr>
      <vt:lpstr>OU03</vt:lpstr>
      <vt:lpstr>OU04</vt:lpstr>
      <vt:lpstr>OU02</vt:lpstr>
      <vt:lpstr>OU05</vt:lpstr>
      <vt:lpstr>OU06(니트)</vt:lpstr>
      <vt:lpstr>OU07(니트)</vt:lpstr>
      <vt:lpstr>OU03(니트)</vt:lpstr>
      <vt:lpstr>OU08(패턴사이즈)</vt:lpstr>
      <vt:lpstr>TO03(니트)</vt:lpstr>
      <vt:lpstr>TO13(니트)</vt:lpstr>
      <vt:lpstr>Sheet1</vt:lpstr>
      <vt:lpstr>Sheet2</vt:lpstr>
      <vt:lpstr>'OU01'!Print_Area</vt:lpstr>
      <vt:lpstr>'OU02'!Print_Area</vt:lpstr>
      <vt:lpstr>'OU03'!Print_Area</vt:lpstr>
      <vt:lpstr>'OU03(니트)'!Print_Area</vt:lpstr>
      <vt:lpstr>'OU04'!Print_Area</vt:lpstr>
      <vt:lpstr>'OU05'!Print_Area</vt:lpstr>
      <vt:lpstr>'OU06(니트)'!Print_Area</vt:lpstr>
      <vt:lpstr>'OU07(니트)'!Print_Area</vt:lpstr>
      <vt:lpstr>'OU08(패턴사이즈)'!Print_Area</vt:lpstr>
      <vt:lpstr>'PT01'!Print_Area</vt:lpstr>
      <vt:lpstr>'PT02'!Print_Area</vt:lpstr>
      <vt:lpstr>'PT03'!Print_Area</vt:lpstr>
      <vt:lpstr>'PT04'!Print_Area</vt:lpstr>
      <vt:lpstr>'PT05(완사입)'!Print_Area</vt:lpstr>
      <vt:lpstr>'PT06(완사입)'!Print_Area</vt:lpstr>
      <vt:lpstr>'PT07'!Print_Area</vt:lpstr>
      <vt:lpstr>'PT08(완사입)'!Print_Area</vt:lpstr>
      <vt:lpstr>'PT09(완사입) '!Print_Area</vt:lpstr>
      <vt:lpstr>'TO01'!Print_Area</vt:lpstr>
      <vt:lpstr>'TO02'!Print_Area</vt:lpstr>
      <vt:lpstr>'TO03'!Print_Area</vt:lpstr>
      <vt:lpstr>'TO03(니트)'!Print_Area</vt:lpstr>
      <vt:lpstr>'TO04'!Print_Area</vt:lpstr>
      <vt:lpstr>'TO05'!Print_Area</vt:lpstr>
      <vt:lpstr>'TO06'!Print_Area</vt:lpstr>
      <vt:lpstr>'TO07'!Print_Area</vt:lpstr>
      <vt:lpstr>'TO08'!Print_Area</vt:lpstr>
      <vt:lpstr>'TO09'!Print_Area</vt:lpstr>
      <vt:lpstr>'TO10'!Print_Area</vt:lpstr>
      <vt:lpstr>'TO11'!Print_Area</vt:lpstr>
      <vt:lpstr>'TO12(니트)'!Print_Area</vt:lpstr>
      <vt:lpstr>'TO13'!Print_Area</vt:lpstr>
      <vt:lpstr>'TO13(니트)'!Print_Area</vt:lpstr>
      <vt:lpstr>'TO14'!Print_Area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지동호</dc:creator>
  <cp:lastModifiedBy>sc240610</cp:lastModifiedBy>
  <cp:lastPrinted>2025-10-13T08:00:06Z</cp:lastPrinted>
  <dcterms:created xsi:type="dcterms:W3CDTF">2018-05-14T06:17:18Z</dcterms:created>
  <dcterms:modified xsi:type="dcterms:W3CDTF">2025-10-13T08:04:07Z</dcterms:modified>
</cp:coreProperties>
</file>