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o/Desktop/"/>
    </mc:Choice>
  </mc:AlternateContent>
  <bookViews>
    <workbookView xWindow="0" yWindow="440" windowWidth="28800" windowHeight="165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K4" i="1"/>
  <c r="L4" i="1"/>
  <c r="M4" i="1"/>
  <c r="N4" i="1"/>
  <c r="O4" i="1"/>
  <c r="P4" i="1"/>
  <c r="Q4" i="1"/>
  <c r="K5" i="1"/>
  <c r="L5" i="1"/>
  <c r="M5" i="1"/>
  <c r="N5" i="1"/>
  <c r="O5" i="1"/>
  <c r="P5" i="1"/>
  <c r="Q5" i="1"/>
  <c r="G3" i="1"/>
  <c r="K6" i="1"/>
  <c r="L6" i="1"/>
  <c r="M6" i="1"/>
  <c r="N6" i="1"/>
  <c r="O6" i="1"/>
  <c r="P6" i="1"/>
  <c r="Q6" i="1"/>
  <c r="K8" i="1"/>
  <c r="L8" i="1"/>
  <c r="M8" i="1"/>
  <c r="N8" i="1"/>
  <c r="O8" i="1"/>
  <c r="P8" i="1"/>
  <c r="K9" i="1"/>
  <c r="L9" i="1"/>
  <c r="Q9" i="1"/>
  <c r="M9" i="1"/>
  <c r="N9" i="1"/>
  <c r="O9" i="1"/>
  <c r="P9" i="1"/>
  <c r="G5" i="1"/>
  <c r="K10" i="1"/>
  <c r="L10" i="1"/>
  <c r="Q10" i="1"/>
  <c r="M10" i="1"/>
  <c r="N10" i="1"/>
  <c r="O10" i="1"/>
  <c r="P10" i="1"/>
  <c r="Q8" i="1"/>
  <c r="K11" i="1"/>
  <c r="L11" i="1"/>
  <c r="M11" i="1"/>
  <c r="N11" i="1"/>
  <c r="O11" i="1"/>
  <c r="P11" i="1"/>
  <c r="Q11" i="1"/>
  <c r="K13" i="1"/>
  <c r="L13" i="1"/>
  <c r="M13" i="1"/>
  <c r="N13" i="1"/>
  <c r="O13" i="1"/>
  <c r="P13" i="1"/>
  <c r="Q13" i="1"/>
  <c r="K14" i="1"/>
  <c r="L14" i="1"/>
  <c r="M14" i="1"/>
  <c r="N14" i="1"/>
  <c r="O14" i="1"/>
  <c r="P14" i="1"/>
  <c r="Q14" i="1"/>
  <c r="K15" i="1"/>
  <c r="L15" i="1"/>
  <c r="M15" i="1"/>
  <c r="N15" i="1"/>
  <c r="O15" i="1"/>
  <c r="P15" i="1"/>
  <c r="Q15" i="1"/>
  <c r="K16" i="1"/>
  <c r="L16" i="1"/>
  <c r="M16" i="1"/>
  <c r="N16" i="1"/>
  <c r="O16" i="1"/>
  <c r="P16" i="1"/>
  <c r="Q16" i="1"/>
  <c r="K18" i="1"/>
  <c r="L18" i="1"/>
  <c r="M18" i="1"/>
  <c r="N18" i="1"/>
  <c r="O18" i="1"/>
  <c r="P18" i="1"/>
  <c r="Q18" i="1"/>
  <c r="K19" i="1"/>
  <c r="L19" i="1"/>
  <c r="M19" i="1"/>
  <c r="N19" i="1"/>
  <c r="O19" i="1"/>
  <c r="P19" i="1"/>
  <c r="Q19" i="1"/>
  <c r="K20" i="1"/>
  <c r="L20" i="1"/>
  <c r="M20" i="1"/>
  <c r="N20" i="1"/>
  <c r="O20" i="1"/>
  <c r="P20" i="1"/>
  <c r="Q20" i="1"/>
  <c r="K21" i="1"/>
  <c r="L21" i="1"/>
  <c r="M21" i="1"/>
  <c r="N21" i="1"/>
  <c r="O21" i="1"/>
  <c r="P21" i="1"/>
  <c r="Q21" i="1"/>
  <c r="K23" i="1"/>
  <c r="L23" i="1"/>
  <c r="M23" i="1"/>
  <c r="N23" i="1"/>
  <c r="O23" i="1"/>
  <c r="P23" i="1"/>
  <c r="Q23" i="1"/>
  <c r="K24" i="1"/>
  <c r="L24" i="1"/>
  <c r="M24" i="1"/>
  <c r="N24" i="1"/>
  <c r="O24" i="1"/>
  <c r="P24" i="1"/>
  <c r="Q24" i="1"/>
  <c r="K25" i="1"/>
  <c r="L25" i="1"/>
  <c r="M25" i="1"/>
  <c r="N25" i="1"/>
  <c r="O25" i="1"/>
  <c r="P25" i="1"/>
  <c r="Q25" i="1"/>
  <c r="K26" i="1"/>
  <c r="L26" i="1"/>
  <c r="M26" i="1"/>
  <c r="N26" i="1"/>
  <c r="O26" i="1"/>
  <c r="P26" i="1"/>
  <c r="Q26" i="1"/>
  <c r="K28" i="1"/>
  <c r="L28" i="1"/>
  <c r="M28" i="1"/>
  <c r="N28" i="1"/>
  <c r="O28" i="1"/>
  <c r="P28" i="1"/>
  <c r="Q28" i="1"/>
  <c r="K29" i="1"/>
  <c r="L29" i="1"/>
  <c r="M29" i="1"/>
  <c r="N29" i="1"/>
  <c r="O29" i="1"/>
  <c r="P29" i="1"/>
  <c r="Q29" i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K33" i="1"/>
  <c r="L33" i="1"/>
  <c r="M33" i="1"/>
  <c r="N33" i="1"/>
  <c r="O33" i="1"/>
  <c r="P33" i="1"/>
  <c r="Q33" i="1"/>
  <c r="K34" i="1"/>
  <c r="L34" i="1"/>
  <c r="M34" i="1"/>
  <c r="N34" i="1"/>
  <c r="O34" i="1"/>
  <c r="P34" i="1"/>
  <c r="Q34" i="1"/>
  <c r="K35" i="1"/>
  <c r="L35" i="1"/>
  <c r="M35" i="1"/>
  <c r="N35" i="1"/>
  <c r="O35" i="1"/>
  <c r="P35" i="1"/>
  <c r="Q35" i="1"/>
  <c r="K36" i="1"/>
  <c r="L36" i="1"/>
  <c r="M36" i="1"/>
  <c r="N36" i="1"/>
  <c r="O36" i="1"/>
  <c r="P36" i="1"/>
  <c r="Q36" i="1"/>
  <c r="K38" i="1"/>
  <c r="L38" i="1"/>
  <c r="M38" i="1"/>
  <c r="N38" i="1"/>
  <c r="O38" i="1"/>
  <c r="P38" i="1"/>
  <c r="Q38" i="1"/>
  <c r="K39" i="1"/>
  <c r="L39" i="1"/>
  <c r="M39" i="1"/>
  <c r="N39" i="1"/>
  <c r="O39" i="1"/>
  <c r="P39" i="1"/>
  <c r="Q39" i="1"/>
  <c r="K40" i="1"/>
  <c r="L40" i="1"/>
  <c r="M40" i="1"/>
  <c r="N40" i="1"/>
  <c r="O40" i="1"/>
  <c r="P40" i="1"/>
  <c r="Q40" i="1"/>
  <c r="K41" i="1"/>
  <c r="L41" i="1"/>
  <c r="M41" i="1"/>
  <c r="N41" i="1"/>
  <c r="O41" i="1"/>
  <c r="P41" i="1"/>
  <c r="Q41" i="1"/>
  <c r="N3" i="1"/>
  <c r="O3" i="1"/>
  <c r="P3" i="1"/>
  <c r="M3" i="1"/>
  <c r="L3" i="1"/>
  <c r="K3" i="1"/>
  <c r="Q3" i="1"/>
</calcChain>
</file>

<file path=xl/sharedStrings.xml><?xml version="1.0" encoding="utf-8"?>
<sst xmlns="http://schemas.openxmlformats.org/spreadsheetml/2006/main" count="195" uniqueCount="120">
  <si>
    <t>A组</t>
    <rPh sb="1" eb="2">
      <t>zu</t>
    </rPh>
    <phoneticPr fontId="1" type="noConversion"/>
  </si>
  <si>
    <t>胜</t>
    <rPh sb="0" eb="1">
      <t>sheng</t>
    </rPh>
    <phoneticPr fontId="1" type="noConversion"/>
  </si>
  <si>
    <t>负</t>
    <rPh sb="0" eb="1">
      <t>fu</t>
    </rPh>
    <phoneticPr fontId="1" type="noConversion"/>
  </si>
  <si>
    <t>平</t>
    <rPh sb="0" eb="1">
      <t>ping</t>
    </rPh>
    <phoneticPr fontId="1" type="noConversion"/>
  </si>
  <si>
    <t>积分</t>
    <rPh sb="0" eb="1">
      <t>ji'fen</t>
    </rPh>
    <phoneticPr fontId="1" type="noConversion"/>
  </si>
  <si>
    <t>B组</t>
    <rPh sb="1" eb="2">
      <t>zu</t>
    </rPh>
    <phoneticPr fontId="1" type="noConversion"/>
  </si>
  <si>
    <t>🇵🇹葡萄牙</t>
  </si>
  <si>
    <t>🇵🇹葡萄牙</t>
    <rPh sb="4" eb="5">
      <t>pu'tao'ya</t>
    </rPh>
    <phoneticPr fontId="1" type="noConversion"/>
  </si>
  <si>
    <t>🇪🇸西班牙</t>
  </si>
  <si>
    <t>🇪🇸西班牙</t>
    <rPh sb="4" eb="5">
      <t>xi'ban'ya</t>
    </rPh>
    <phoneticPr fontId="1" type="noConversion"/>
  </si>
  <si>
    <t>🇲🇦摩洛哥</t>
  </si>
  <si>
    <t>🇲🇦摩洛哥</t>
    <rPh sb="4" eb="5">
      <t>mo'luo'g</t>
    </rPh>
    <phoneticPr fontId="1" type="noConversion"/>
  </si>
  <si>
    <t>🇮🇷伊朗</t>
  </si>
  <si>
    <t>🇮🇷伊朗</t>
    <rPh sb="4" eb="5">
      <t>y'lang</t>
    </rPh>
    <phoneticPr fontId="1" type="noConversion"/>
  </si>
  <si>
    <t>🇸🇦沙特阿拉伯</t>
  </si>
  <si>
    <t>🇸🇦沙特阿拉伯</t>
    <rPh sb="4" eb="5">
      <t>sha'te'a'la</t>
    </rPh>
    <phoneticPr fontId="1" type="noConversion"/>
  </si>
  <si>
    <t>🇪🇬埃及</t>
  </si>
  <si>
    <t>🇪🇬埃及</t>
    <rPh sb="4" eb="5">
      <t>ai'ji</t>
    </rPh>
    <phoneticPr fontId="1" type="noConversion"/>
  </si>
  <si>
    <t>🇺🇾乌拉圭</t>
    <rPh sb="4" eb="5">
      <t>wu'la'gui</t>
    </rPh>
    <phoneticPr fontId="1" type="noConversion"/>
  </si>
  <si>
    <t>🇷🇺俄罗斯</t>
  </si>
  <si>
    <t>🇷🇺俄罗斯</t>
    <rPh sb="4" eb="5">
      <t>e'luo'si</t>
    </rPh>
    <phoneticPr fontId="1" type="noConversion"/>
  </si>
  <si>
    <t>🇲🇦摩洛哥</t>
    <rPh sb="4" eb="5">
      <t>mo'luo'ge</t>
    </rPh>
    <phoneticPr fontId="1" type="noConversion"/>
  </si>
  <si>
    <t>🇸🇦沙特阿拉伯</t>
    <rPh sb="4" eb="5">
      <t>sha'te'a'la'bo</t>
    </rPh>
    <phoneticPr fontId="1" type="noConversion"/>
  </si>
  <si>
    <t>🇮🇷伊朗</t>
    <rPh sb="4" eb="5">
      <t>yi'lang</t>
    </rPh>
    <phoneticPr fontId="1" type="noConversion"/>
  </si>
  <si>
    <t>C组</t>
    <rPh sb="1" eb="2">
      <t>zu</t>
    </rPh>
    <phoneticPr fontId="1" type="noConversion"/>
  </si>
  <si>
    <t>🇫🇷法国</t>
  </si>
  <si>
    <t>🇫🇷法国</t>
    <rPh sb="4" eb="5">
      <t>fa'guo</t>
    </rPh>
    <phoneticPr fontId="1" type="noConversion"/>
  </si>
  <si>
    <t>🇦🇺澳大利亚</t>
  </si>
  <si>
    <t>🇦🇺澳大利亚</t>
    <rPh sb="4" eb="5">
      <t>ao'da'li'ya</t>
    </rPh>
    <phoneticPr fontId="1" type="noConversion"/>
  </si>
  <si>
    <t>🇩🇰丹麦</t>
  </si>
  <si>
    <t>🇩🇰丹麦</t>
    <rPh sb="4" eb="5">
      <t>dan'mai</t>
    </rPh>
    <phoneticPr fontId="1" type="noConversion"/>
  </si>
  <si>
    <t>🇵🇪秘鲁</t>
  </si>
  <si>
    <t>🇵🇪秘鲁</t>
    <rPh sb="4" eb="5">
      <t>bi'lu</t>
    </rPh>
    <phoneticPr fontId="1" type="noConversion"/>
  </si>
  <si>
    <t>D组</t>
    <rPh sb="1" eb="2">
      <t>zu</t>
    </rPh>
    <phoneticPr fontId="1" type="noConversion"/>
  </si>
  <si>
    <t>🇦🇷阿根廷</t>
  </si>
  <si>
    <t>🇦🇷阿根廷</t>
    <rPh sb="4" eb="5">
      <t>a'gen't</t>
    </rPh>
    <phoneticPr fontId="1" type="noConversion"/>
  </si>
  <si>
    <t>🇳🇬尼日利亚</t>
  </si>
  <si>
    <t>🇳🇬尼日利亚</t>
    <rPh sb="4" eb="5">
      <t>ni'ri'li'ya</t>
    </rPh>
    <phoneticPr fontId="1" type="noConversion"/>
  </si>
  <si>
    <t>🇭🇷克罗地亚</t>
  </si>
  <si>
    <t>🇭🇷克罗地亚</t>
    <rPh sb="4" eb="5">
      <t>ke'luo'di'ya</t>
    </rPh>
    <phoneticPr fontId="1" type="noConversion"/>
  </si>
  <si>
    <t>🇮🇸冰岛</t>
  </si>
  <si>
    <t>🇮🇸冰岛</t>
    <rPh sb="4" eb="5">
      <t>bing'dao</t>
    </rPh>
    <phoneticPr fontId="1" type="noConversion"/>
  </si>
  <si>
    <t>E组</t>
    <rPh sb="1" eb="2">
      <t>zu</t>
    </rPh>
    <phoneticPr fontId="1" type="noConversion"/>
  </si>
  <si>
    <t>🇨🇭瑞士</t>
  </si>
  <si>
    <t>🇨🇭瑞士</t>
    <rPh sb="4" eb="5">
      <t>rui'shi</t>
    </rPh>
    <phoneticPr fontId="1" type="noConversion"/>
  </si>
  <si>
    <t>🇷🇸塞尔维亚</t>
  </si>
  <si>
    <t>🇷🇸塞尔维亚</t>
    <rPh sb="4" eb="5">
      <t>sai'er'wei'ya</t>
    </rPh>
    <phoneticPr fontId="1" type="noConversion"/>
  </si>
  <si>
    <t>🇧🇷巴西</t>
  </si>
  <si>
    <t>🇧🇷巴西</t>
    <rPh sb="4" eb="5">
      <t>ba'xi</t>
    </rPh>
    <phoneticPr fontId="1" type="noConversion"/>
  </si>
  <si>
    <t>🇨🇷哥斯达黎加</t>
  </si>
  <si>
    <t>🇨🇷哥斯达黎加</t>
    <rPh sb="4" eb="5">
      <t>ge'si'da'li'jia</t>
    </rPh>
    <phoneticPr fontId="1" type="noConversion"/>
  </si>
  <si>
    <t>F组</t>
    <rPh sb="1" eb="2">
      <t>zu</t>
    </rPh>
    <phoneticPr fontId="1" type="noConversion"/>
  </si>
  <si>
    <t>🇩🇪德国</t>
  </si>
  <si>
    <t>🇩🇪德国</t>
    <rPh sb="4" eb="5">
      <t>de'guo</t>
    </rPh>
    <phoneticPr fontId="1" type="noConversion"/>
  </si>
  <si>
    <t>🇸🇪瑞典</t>
    <rPh sb="4" eb="5">
      <t>rui'dian</t>
    </rPh>
    <phoneticPr fontId="1" type="noConversion"/>
  </si>
  <si>
    <t>🇰🇷韩国</t>
  </si>
  <si>
    <t>🇰🇷韩国</t>
    <rPh sb="4" eb="5">
      <t>han'guo</t>
    </rPh>
    <phoneticPr fontId="1" type="noConversion"/>
  </si>
  <si>
    <t>🇲🇽墨西哥</t>
    <rPh sb="4" eb="5">
      <t>mo'xi'ge</t>
    </rPh>
    <phoneticPr fontId="1" type="noConversion"/>
  </si>
  <si>
    <t>G组</t>
    <rPh sb="1" eb="2">
      <t>zu</t>
    </rPh>
    <phoneticPr fontId="1" type="noConversion"/>
  </si>
  <si>
    <t>🏴󠁧󠁢󠁥󠁮󠁧󠁿英格兰</t>
    <rPh sb="14" eb="15">
      <t>ying'ge'lan</t>
    </rPh>
    <phoneticPr fontId="1" type="noConversion"/>
  </si>
  <si>
    <t>🇧🇪比利时</t>
  </si>
  <si>
    <t>🇧🇪比利时</t>
    <rPh sb="4" eb="5">
      <t>bi'li'shi</t>
    </rPh>
    <phoneticPr fontId="1" type="noConversion"/>
  </si>
  <si>
    <t>🇵🇦巴拿马</t>
  </si>
  <si>
    <t>🇵🇦巴拿马</t>
    <rPh sb="4" eb="5">
      <t>ba'na'ma</t>
    </rPh>
    <phoneticPr fontId="1" type="noConversion"/>
  </si>
  <si>
    <t>🇹🇳突尼斯</t>
  </si>
  <si>
    <t>🇹🇳突尼斯</t>
    <rPh sb="4" eb="5">
      <t>tu'ni'si</t>
    </rPh>
    <phoneticPr fontId="1" type="noConversion"/>
  </si>
  <si>
    <t>H组</t>
    <rPh sb="1" eb="2">
      <t>zu</t>
    </rPh>
    <phoneticPr fontId="1" type="noConversion"/>
  </si>
  <si>
    <t>🇯🇵日本</t>
  </si>
  <si>
    <t>🇯🇵日本</t>
    <rPh sb="4" eb="5">
      <t>ri'ben</t>
    </rPh>
    <phoneticPr fontId="1" type="noConversion"/>
  </si>
  <si>
    <t>🇵🇱波兰</t>
  </si>
  <si>
    <t>🇵🇱波兰</t>
    <rPh sb="4" eb="5">
      <t>bo'lan</t>
    </rPh>
    <phoneticPr fontId="1" type="noConversion"/>
  </si>
  <si>
    <t>🇸🇳塞内加尔</t>
  </si>
  <si>
    <t>🇸🇳塞内加尔</t>
    <rPh sb="4" eb="5">
      <t>sai'nei'jia'er</t>
    </rPh>
    <phoneticPr fontId="1" type="noConversion"/>
  </si>
  <si>
    <t>🇨🇴哥伦比亚</t>
  </si>
  <si>
    <t>🇨🇴哥伦比亚</t>
    <rPh sb="4" eb="5">
      <t>ge'lun'bi'ya</t>
    </rPh>
    <phoneticPr fontId="1" type="noConversion"/>
  </si>
  <si>
    <t>🇵🇹葡萄牙</t>
    <phoneticPr fontId="1" type="noConversion"/>
  </si>
  <si>
    <t>🇪🇸西班牙</t>
    <phoneticPr fontId="1" type="noConversion"/>
  </si>
  <si>
    <t>A</t>
    <phoneticPr fontId="1" type="noConversion"/>
  </si>
  <si>
    <t>B</t>
    <phoneticPr fontId="1" type="noConversion"/>
  </si>
  <si>
    <t>🇫🇷法国</t>
    <phoneticPr fontId="1" type="noConversion"/>
  </si>
  <si>
    <t>🇦🇺澳大利亚</t>
    <phoneticPr fontId="1" type="noConversion"/>
  </si>
  <si>
    <t>C</t>
    <phoneticPr fontId="1" type="noConversion"/>
  </si>
  <si>
    <t>🇦🇷阿根廷</t>
    <phoneticPr fontId="1" type="noConversion"/>
  </si>
  <si>
    <t>🇮🇸冰岛</t>
    <phoneticPr fontId="1" type="noConversion"/>
  </si>
  <si>
    <t>D</t>
    <phoneticPr fontId="1" type="noConversion"/>
  </si>
  <si>
    <t>比</t>
    <rPh sb="0" eb="1">
      <t>bi</t>
    </rPh>
    <phoneticPr fontId="1" type="noConversion"/>
  </si>
  <si>
    <t>分</t>
    <rPh sb="0" eb="1">
      <t>fen</t>
    </rPh>
    <phoneticPr fontId="1" type="noConversion"/>
  </si>
  <si>
    <t>进球</t>
    <rPh sb="0" eb="1">
      <t>jin</t>
    </rPh>
    <rPh sb="1" eb="2">
      <t>qiu</t>
    </rPh>
    <phoneticPr fontId="1" type="noConversion"/>
  </si>
  <si>
    <t>失球</t>
    <rPh sb="0" eb="1">
      <t>shi'qiu</t>
    </rPh>
    <phoneticPr fontId="1" type="noConversion"/>
  </si>
  <si>
    <t>净胜球</t>
    <rPh sb="0" eb="1">
      <t>jing'sheng'qiu</t>
    </rPh>
    <phoneticPr fontId="1" type="noConversion"/>
  </si>
  <si>
    <t>🇵🇪秘鲁</t>
    <phoneticPr fontId="1" type="noConversion"/>
  </si>
  <si>
    <t>🇭🇷克罗地亚</t>
    <phoneticPr fontId="1" type="noConversion"/>
  </si>
  <si>
    <t>🇳🇬尼日利亚</t>
    <phoneticPr fontId="1" type="noConversion"/>
  </si>
  <si>
    <t>🇨🇷哥斯达黎加</t>
    <phoneticPr fontId="1" type="noConversion"/>
  </si>
  <si>
    <t>🇷🇸塞尔维亚</t>
    <phoneticPr fontId="1" type="noConversion"/>
  </si>
  <si>
    <t>E</t>
    <phoneticPr fontId="1" type="noConversion"/>
  </si>
  <si>
    <t>F</t>
    <phoneticPr fontId="1" type="noConversion"/>
  </si>
  <si>
    <t>🇧🇷巴西</t>
    <phoneticPr fontId="1" type="noConversion"/>
  </si>
  <si>
    <t>🇨🇭瑞士</t>
    <phoneticPr fontId="1" type="noConversion"/>
  </si>
  <si>
    <t>🇸🇪瑞典</t>
    <phoneticPr fontId="1" type="noConversion"/>
  </si>
  <si>
    <t>🇧🇪比利时</t>
    <phoneticPr fontId="1" type="noConversion"/>
  </si>
  <si>
    <t>🇵🇦巴拿马</t>
    <phoneticPr fontId="1" type="noConversion"/>
  </si>
  <si>
    <t>🇹🇳突尼斯</t>
    <phoneticPr fontId="1" type="noConversion"/>
  </si>
  <si>
    <t>🏴󠁧󠁢󠁥󠁮󠁧󠁿英格兰</t>
    <phoneticPr fontId="1" type="noConversion"/>
  </si>
  <si>
    <t>G</t>
    <phoneticPr fontId="1" type="noConversion"/>
  </si>
  <si>
    <t>🇨🇴哥伦比亚</t>
    <phoneticPr fontId="1" type="noConversion"/>
  </si>
  <si>
    <t>🇯🇵日本</t>
    <phoneticPr fontId="1" type="noConversion"/>
  </si>
  <si>
    <t>🇵🇱波兰</t>
    <phoneticPr fontId="1" type="noConversion"/>
  </si>
  <si>
    <t>🇸🇳塞内加尔</t>
    <phoneticPr fontId="1" type="noConversion"/>
  </si>
  <si>
    <t>H</t>
    <phoneticPr fontId="1" type="noConversion"/>
  </si>
  <si>
    <t>🇲🇦摩洛哥</t>
    <phoneticPr fontId="1" type="noConversion"/>
  </si>
  <si>
    <t>🇺🇾乌拉圭</t>
    <phoneticPr fontId="1" type="noConversion"/>
  </si>
  <si>
    <t>🇸🇦沙特阿拉伯</t>
    <phoneticPr fontId="1" type="noConversion"/>
  </si>
  <si>
    <t>🇮🇷伊朗</t>
    <phoneticPr fontId="1" type="noConversion"/>
  </si>
  <si>
    <t>🇩🇰丹麦</t>
    <phoneticPr fontId="1" type="noConversion"/>
  </si>
  <si>
    <t>🇰🇷韩国</t>
    <phoneticPr fontId="1" type="noConversion"/>
  </si>
  <si>
    <t>🇲🇽墨西哥</t>
    <phoneticPr fontId="1" type="noConversion"/>
  </si>
  <si>
    <t>🇩🇪德国</t>
    <phoneticPr fontId="1" type="noConversion"/>
  </si>
  <si>
    <t>使用方法：直接输入/修改比分即可。</t>
    <rPh sb="0" eb="1">
      <t>shi'yong</t>
    </rPh>
    <rPh sb="2" eb="3">
      <t>fang'fa</t>
    </rPh>
    <rPh sb="5" eb="6">
      <t>zhi'jie</t>
    </rPh>
    <rPh sb="7" eb="8">
      <t>shu'ru</t>
    </rPh>
    <rPh sb="10" eb="11">
      <t>xiu'gai</t>
    </rPh>
    <rPh sb="12" eb="13">
      <t>bi'fen</t>
    </rPh>
    <rPh sb="14" eb="15">
      <t>ji'ke</t>
    </rPh>
    <phoneticPr fontId="1" type="noConversion"/>
  </si>
  <si>
    <r>
      <t xml:space="preserve">©2018 Chen Chao. All Rights Reserved. 
</t>
    </r>
    <r>
      <rPr>
        <sz val="12"/>
        <color theme="1"/>
        <rFont val="Times New Roman"/>
        <family val="1"/>
      </rPr>
      <t>E-mail: anqing_chao@163.com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</si>
</sst>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22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DengXian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0" fillId="12" borderId="0" xfId="0" applyFill="1" applyAlignment="1" applyProtection="1">
      <alignment horizontal="center"/>
      <protection hidden="1"/>
    </xf>
    <xf numFmtId="0" fontId="0" fillId="12" borderId="0" xfId="0" applyFill="1" applyProtection="1">
      <protection hidden="1"/>
    </xf>
    <xf numFmtId="0" fontId="0" fillId="10" borderId="0" xfId="0" applyFill="1" applyBorder="1" applyProtection="1">
      <protection hidden="1"/>
    </xf>
    <xf numFmtId="0" fontId="0" fillId="5" borderId="1" xfId="0" applyFill="1" applyBorder="1" applyProtection="1"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58" fontId="0" fillId="0" borderId="0" xfId="0" applyNumberFormat="1" applyAlignment="1" applyProtection="1">
      <alignment horizontal="center"/>
      <protection hidden="1"/>
    </xf>
    <xf numFmtId="20" fontId="0" fillId="3" borderId="1" xfId="0" applyNumberForma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0" fillId="3" borderId="1" xfId="0" applyFill="1" applyBorder="1" applyAlignment="1" applyProtection="1">
      <alignment horizontal="center"/>
      <protection hidden="1"/>
    </xf>
    <xf numFmtId="20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4" borderId="1" xfId="0" applyFill="1" applyBorder="1" applyAlignment="1" applyProtection="1">
      <alignment horizontal="center"/>
      <protection hidden="1"/>
    </xf>
    <xf numFmtId="20" fontId="0" fillId="9" borderId="1" xfId="0" applyNumberFormat="1" applyFill="1" applyBorder="1" applyAlignment="1" applyProtection="1">
      <alignment horizontal="center"/>
      <protection hidden="1"/>
    </xf>
    <xf numFmtId="0" fontId="0" fillId="9" borderId="1" xfId="0" applyFill="1" applyBorder="1" applyProtection="1">
      <protection hidden="1"/>
    </xf>
    <xf numFmtId="0" fontId="0" fillId="9" borderId="1" xfId="0" applyFill="1" applyBorder="1" applyAlignment="1" applyProtection="1">
      <alignment horizontal="center"/>
      <protection hidden="1"/>
    </xf>
    <xf numFmtId="0" fontId="0" fillId="7" borderId="1" xfId="0" applyFill="1" applyBorder="1" applyProtection="1">
      <protection hidden="1"/>
    </xf>
    <xf numFmtId="0" fontId="0" fillId="7" borderId="1" xfId="0" applyFill="1" applyBorder="1" applyAlignment="1" applyProtection="1">
      <alignment horizontal="center"/>
      <protection hidden="1"/>
    </xf>
    <xf numFmtId="20" fontId="0" fillId="8" borderId="1" xfId="0" applyNumberFormat="1" applyFill="1" applyBorder="1" applyAlignment="1" applyProtection="1">
      <alignment horizontal="center"/>
      <protection hidden="1"/>
    </xf>
    <xf numFmtId="0" fontId="0" fillId="8" borderId="1" xfId="0" applyFill="1" applyBorder="1" applyProtection="1">
      <protection hidden="1"/>
    </xf>
    <xf numFmtId="0" fontId="0" fillId="8" borderId="1" xfId="0" applyFill="1" applyBorder="1" applyAlignment="1" applyProtection="1">
      <alignment horizontal="center"/>
      <protection hidden="1"/>
    </xf>
    <xf numFmtId="20" fontId="0" fillId="6" borderId="1" xfId="0" applyNumberFormat="1" applyFill="1" applyBorder="1" applyAlignment="1" applyProtection="1">
      <alignment horizontal="center"/>
      <protection hidden="1"/>
    </xf>
    <xf numFmtId="0" fontId="0" fillId="6" borderId="1" xfId="0" applyFill="1" applyBorder="1" applyProtection="1">
      <protection hidden="1"/>
    </xf>
    <xf numFmtId="0" fontId="0" fillId="6" borderId="1" xfId="0" applyFill="1" applyBorder="1" applyAlignment="1" applyProtection="1">
      <alignment horizontal="center"/>
      <protection hidden="1"/>
    </xf>
    <xf numFmtId="20" fontId="0" fillId="11" borderId="1" xfId="0" applyNumberFormat="1" applyFill="1" applyBorder="1" applyAlignment="1" applyProtection="1">
      <alignment horizontal="center"/>
      <protection hidden="1"/>
    </xf>
    <xf numFmtId="0" fontId="0" fillId="11" borderId="1" xfId="0" applyFill="1" applyBorder="1" applyProtection="1">
      <protection hidden="1"/>
    </xf>
    <xf numFmtId="0" fontId="0" fillId="11" borderId="1" xfId="0" applyFill="1" applyBorder="1" applyAlignment="1" applyProtection="1">
      <alignment horizontal="center"/>
      <protection hidden="1"/>
    </xf>
    <xf numFmtId="20" fontId="4" fillId="6" borderId="1" xfId="0" applyNumberFormat="1" applyFont="1" applyFill="1" applyBorder="1" applyAlignment="1" applyProtection="1">
      <alignment horizontal="center"/>
      <protection hidden="1"/>
    </xf>
    <xf numFmtId="20" fontId="4" fillId="11" borderId="1" xfId="0" applyNumberFormat="1" applyFont="1" applyFill="1" applyBorder="1" applyAlignment="1" applyProtection="1">
      <alignment horizontal="center"/>
      <protection hidden="1"/>
    </xf>
    <xf numFmtId="20" fontId="4" fillId="3" borderId="1" xfId="0" applyNumberFormat="1" applyFont="1" applyFill="1" applyBorder="1" applyAlignment="1" applyProtection="1">
      <alignment horizontal="center"/>
      <protection hidden="1"/>
    </xf>
    <xf numFmtId="0" fontId="0" fillId="12" borderId="5" xfId="0" applyFill="1" applyBorder="1" applyAlignment="1" applyProtection="1">
      <alignment horizontal="right"/>
      <protection locked="0"/>
    </xf>
    <xf numFmtId="0" fontId="0" fillId="12" borderId="6" xfId="0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5" borderId="7" xfId="0" applyFill="1" applyBorder="1" applyProtection="1"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7" fillId="13" borderId="0" xfId="0" applyFont="1" applyFill="1" applyAlignment="1" applyProtection="1">
      <alignment horizontal="center" vertical="center"/>
      <protection hidden="1"/>
    </xf>
    <xf numFmtId="0" fontId="0" fillId="4" borderId="2" xfId="0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4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7" borderId="2" xfId="0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0" fillId="7" borderId="3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0" fillId="8" borderId="2" xfId="0" applyFill="1" applyBorder="1" applyProtection="1">
      <protection hidden="1"/>
    </xf>
    <xf numFmtId="0" fontId="0" fillId="8" borderId="4" xfId="0" applyFill="1" applyBorder="1" applyProtection="1">
      <protection hidden="1"/>
    </xf>
    <xf numFmtId="0" fontId="0" fillId="8" borderId="3" xfId="0" applyFill="1" applyBorder="1" applyProtection="1">
      <protection hidden="1"/>
    </xf>
    <xf numFmtId="0" fontId="0" fillId="9" borderId="2" xfId="0" applyFill="1" applyBorder="1" applyProtection="1">
      <protection hidden="1"/>
    </xf>
    <xf numFmtId="0" fontId="0" fillId="9" borderId="4" xfId="0" applyFill="1" applyBorder="1" applyProtection="1">
      <protection hidden="1"/>
    </xf>
    <xf numFmtId="0" fontId="0" fillId="9" borderId="3" xfId="0" applyFill="1" applyBorder="1" applyProtection="1">
      <protection hidden="1"/>
    </xf>
    <xf numFmtId="0" fontId="0" fillId="6" borderId="2" xfId="0" applyFill="1" applyBorder="1" applyProtection="1">
      <protection hidden="1"/>
    </xf>
    <xf numFmtId="0" fontId="0" fillId="6" borderId="4" xfId="0" applyFill="1" applyBorder="1" applyProtection="1">
      <protection hidden="1"/>
    </xf>
    <xf numFmtId="0" fontId="0" fillId="6" borderId="3" xfId="0" applyFill="1" applyBorder="1" applyProtection="1">
      <protection hidden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S50"/>
  <sheetViews>
    <sheetView tabSelected="1" workbookViewId="0">
      <selection activeCell="D9" sqref="D9"/>
    </sheetView>
  </sheetViews>
  <sheetFormatPr baseColWidth="10" defaultRowHeight="16" x14ac:dyDescent="0.2"/>
  <cols>
    <col min="1" max="2" width="10.83203125" style="14"/>
    <col min="3" max="3" width="16.33203125" style="6" customWidth="1"/>
    <col min="4" max="4" width="8.5" style="44" customWidth="1"/>
    <col min="5" max="5" width="8.1640625" style="44" customWidth="1"/>
    <col min="6" max="6" width="19.1640625" style="6" customWidth="1"/>
    <col min="7" max="7" width="3.83203125" style="14" customWidth="1"/>
    <col min="8" max="8" width="10.83203125" style="6"/>
    <col min="9" max="9" width="4.6640625" style="3" customWidth="1"/>
    <col min="10" max="10" width="15.83203125" style="6" customWidth="1"/>
    <col min="11" max="17" width="6.83203125" style="14" customWidth="1"/>
    <col min="18" max="18" width="10.83203125" style="6"/>
    <col min="19" max="19" width="48" style="6" customWidth="1"/>
    <col min="20" max="16384" width="10.83203125" style="6"/>
  </cols>
  <sheetData>
    <row r="1" spans="1:19" ht="50" customHeight="1" thickBot="1" x14ac:dyDescent="0.25">
      <c r="A1" s="47" t="s">
        <v>119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9"/>
    </row>
    <row r="2" spans="1:19" x14ac:dyDescent="0.2">
      <c r="A2" s="1"/>
      <c r="B2" s="1"/>
      <c r="C2" s="2"/>
      <c r="D2" s="35" t="s">
        <v>85</v>
      </c>
      <c r="E2" s="36" t="s">
        <v>86</v>
      </c>
      <c r="F2" s="2"/>
      <c r="G2" s="1"/>
      <c r="H2" s="2"/>
      <c r="J2" s="45" t="s">
        <v>0</v>
      </c>
      <c r="K2" s="46" t="s">
        <v>1</v>
      </c>
      <c r="L2" s="46" t="s">
        <v>3</v>
      </c>
      <c r="M2" s="46" t="s">
        <v>2</v>
      </c>
      <c r="N2" s="46" t="s">
        <v>87</v>
      </c>
      <c r="O2" s="46" t="s">
        <v>88</v>
      </c>
      <c r="P2" s="46" t="s">
        <v>89</v>
      </c>
      <c r="Q2" s="46" t="s">
        <v>4</v>
      </c>
      <c r="S2" s="50" t="s">
        <v>118</v>
      </c>
    </row>
    <row r="3" spans="1:19" x14ac:dyDescent="0.2">
      <c r="A3" s="7">
        <v>43265</v>
      </c>
      <c r="B3" s="8">
        <v>0.95833333333333337</v>
      </c>
      <c r="C3" s="9" t="s">
        <v>20</v>
      </c>
      <c r="D3" s="37">
        <v>5</v>
      </c>
      <c r="E3" s="37">
        <v>0</v>
      </c>
      <c r="F3" s="9" t="s">
        <v>22</v>
      </c>
      <c r="G3" s="10">
        <f>IF(D3="","",IF(D3=E3,0,IF(D3&gt;E3,1,-1)))</f>
        <v>1</v>
      </c>
      <c r="H3" s="9" t="s">
        <v>77</v>
      </c>
      <c r="J3" s="4" t="s">
        <v>20</v>
      </c>
      <c r="K3" s="5">
        <f>COUNTIFS(C:C,J3,G:G,1) + COUNTIFS(F:F,J3,G:G,-1)</f>
        <v>1</v>
      </c>
      <c r="L3" s="5">
        <f>COUNTIFS(C:C,J3,G:G,0) + COUNTIFS(F:F,J3,G:G,0)</f>
        <v>0</v>
      </c>
      <c r="M3" s="5">
        <f>COUNTIFS(C:C,J3,G:G,-1) + COUNTIFS(F:F,J3,G:G,1)</f>
        <v>0</v>
      </c>
      <c r="N3" s="5">
        <f>SUMIF(C:C,J3,D:D) + SUMIF(F:F,J3,E:E)</f>
        <v>5</v>
      </c>
      <c r="O3" s="5">
        <f>SUMIF(C:C,J3,E:E) + SUMIF(F:F,J3,D:D)</f>
        <v>0</v>
      </c>
      <c r="P3" s="5">
        <f>N3-O3</f>
        <v>5</v>
      </c>
      <c r="Q3" s="5">
        <f>K3*3+L3</f>
        <v>3</v>
      </c>
      <c r="S3" s="50"/>
    </row>
    <row r="4" spans="1:19" x14ac:dyDescent="0.2">
      <c r="A4" s="7">
        <v>43266</v>
      </c>
      <c r="B4" s="11">
        <v>0.83333333333333337</v>
      </c>
      <c r="C4" s="12" t="s">
        <v>17</v>
      </c>
      <c r="D4" s="38">
        <v>0</v>
      </c>
      <c r="E4" s="38">
        <v>1</v>
      </c>
      <c r="F4" s="12" t="s">
        <v>18</v>
      </c>
      <c r="G4" s="13">
        <f>IF(D4="","",IF(D4=E4,0,IF(D4&gt;E4,1,-1)))</f>
        <v>-1</v>
      </c>
      <c r="H4" s="12" t="s">
        <v>77</v>
      </c>
      <c r="J4" s="4" t="s">
        <v>18</v>
      </c>
      <c r="K4" s="5">
        <f>COUNTIFS(C:C,J4,G:G,1) + COUNTIFS(F:F,J4,G:G,-1)</f>
        <v>1</v>
      </c>
      <c r="L4" s="5">
        <f>COUNTIFS(C:C,J4,G:G,0) + COUNTIFS(F:F,J4,G:G,0)</f>
        <v>0</v>
      </c>
      <c r="M4" s="5">
        <f>COUNTIFS(C:C,J4,G:G,-1) + COUNTIFS(F:F,J4,G:G,1)</f>
        <v>0</v>
      </c>
      <c r="N4" s="5">
        <f>SUMIF(C:C,J4,D:D) + SUMIF(F:F,J4,E:E)</f>
        <v>1</v>
      </c>
      <c r="O4" s="5">
        <f>SUMIF(C:C,J4,E:E) + SUMIF(F:F,J4,D:D)</f>
        <v>0</v>
      </c>
      <c r="P4" s="5">
        <f t="shared" ref="P4:P41" si="0">N4-O4</f>
        <v>1</v>
      </c>
      <c r="Q4" s="5">
        <f>K4*3+L4</f>
        <v>3</v>
      </c>
    </row>
    <row r="5" spans="1:19" x14ac:dyDescent="0.2">
      <c r="B5" s="11">
        <v>0.95833333333333337</v>
      </c>
      <c r="C5" s="12" t="s">
        <v>21</v>
      </c>
      <c r="D5" s="38">
        <v>0</v>
      </c>
      <c r="E5" s="38">
        <v>1</v>
      </c>
      <c r="F5" s="12" t="s">
        <v>23</v>
      </c>
      <c r="G5" s="13">
        <f>IF(D5="","",IF(D5=E5,0,IF(D5&gt;E5,1,-1)))</f>
        <v>-1</v>
      </c>
      <c r="H5" s="12" t="s">
        <v>78</v>
      </c>
      <c r="J5" s="4" t="s">
        <v>17</v>
      </c>
      <c r="K5" s="5">
        <f>COUNTIFS(C:C,J5,G:G,1) + COUNTIFS(F:F,J5,G:G,-1)</f>
        <v>0</v>
      </c>
      <c r="L5" s="5">
        <f>COUNTIFS(C:C,J5,G:G,0) + COUNTIFS(F:F,J5,G:G,0)</f>
        <v>0</v>
      </c>
      <c r="M5" s="5">
        <f>COUNTIFS(C:C,J5,G:G,-1) + COUNTIFS(F:F,J5,G:G,1)</f>
        <v>1</v>
      </c>
      <c r="N5" s="5">
        <f>SUMIF(C:C,J5,D:D) + SUMIF(F:F,J5,E:E)</f>
        <v>0</v>
      </c>
      <c r="O5" s="5">
        <f>SUMIF(C:C,J5,E:E) + SUMIF(F:F,J5,D:D)</f>
        <v>1</v>
      </c>
      <c r="P5" s="5">
        <f t="shared" si="0"/>
        <v>-1</v>
      </c>
      <c r="Q5" s="5">
        <f>K5*3+L5</f>
        <v>0</v>
      </c>
    </row>
    <row r="6" spans="1:19" x14ac:dyDescent="0.2">
      <c r="A6" s="7">
        <v>43267</v>
      </c>
      <c r="B6" s="11">
        <v>8.3333333333333329E-2</v>
      </c>
      <c r="C6" s="12" t="s">
        <v>75</v>
      </c>
      <c r="D6" s="38">
        <v>3</v>
      </c>
      <c r="E6" s="38">
        <v>3</v>
      </c>
      <c r="F6" s="12" t="s">
        <v>76</v>
      </c>
      <c r="G6" s="13"/>
      <c r="H6" s="12" t="s">
        <v>78</v>
      </c>
      <c r="J6" s="4" t="s">
        <v>15</v>
      </c>
      <c r="K6" s="5">
        <f>COUNTIFS(C:C,J6,G:G,1) + COUNTIFS(F:F,J6,G:G,-1)</f>
        <v>0</v>
      </c>
      <c r="L6" s="5">
        <f>COUNTIFS(C:C,J6,G:G,0) + COUNTIFS(F:F,J6,G:G,0)</f>
        <v>0</v>
      </c>
      <c r="M6" s="5">
        <f>COUNTIFS(C:C,J6,G:G,-1) + COUNTIFS(F:F,J6,G:G,1)</f>
        <v>1</v>
      </c>
      <c r="N6" s="5">
        <f>SUMIF(C:C,J6,D:D) + SUMIF(F:F,J6,E:E)</f>
        <v>0</v>
      </c>
      <c r="O6" s="5">
        <f>SUMIF(C:C,J6,E:E) + SUMIF(F:F,J6,D:D)</f>
        <v>5</v>
      </c>
      <c r="P6" s="5">
        <f t="shared" si="0"/>
        <v>-5</v>
      </c>
      <c r="Q6" s="5">
        <f>K6*3+L6</f>
        <v>0</v>
      </c>
    </row>
    <row r="7" spans="1:19" x14ac:dyDescent="0.2">
      <c r="B7" s="15">
        <v>0.75</v>
      </c>
      <c r="C7" s="16" t="s">
        <v>79</v>
      </c>
      <c r="D7" s="39"/>
      <c r="E7" s="39"/>
      <c r="F7" s="16" t="s">
        <v>80</v>
      </c>
      <c r="G7" s="17"/>
      <c r="H7" s="16" t="s">
        <v>81</v>
      </c>
      <c r="J7" s="54" t="s">
        <v>5</v>
      </c>
      <c r="K7" s="55"/>
      <c r="L7" s="55"/>
      <c r="M7" s="55"/>
      <c r="N7" s="55"/>
      <c r="O7" s="55"/>
      <c r="P7" s="55"/>
      <c r="Q7" s="56"/>
    </row>
    <row r="8" spans="1:19" x14ac:dyDescent="0.2">
      <c r="B8" s="15">
        <v>0.875</v>
      </c>
      <c r="C8" s="16" t="s">
        <v>82</v>
      </c>
      <c r="D8" s="39"/>
      <c r="E8" s="39"/>
      <c r="F8" s="16" t="s">
        <v>83</v>
      </c>
      <c r="G8" s="17"/>
      <c r="H8" s="16" t="s">
        <v>84</v>
      </c>
      <c r="J8" s="9" t="s">
        <v>7</v>
      </c>
      <c r="K8" s="10">
        <f>COUNTIFS(C:C,J8,G:G,1) + COUNTIFS(F:F,J8,G:G,-1)</f>
        <v>0</v>
      </c>
      <c r="L8" s="10">
        <f>COUNTIFS(C:C,J8,G:G,0) + COUNTIFS(F:F,J8,G:G,0)</f>
        <v>0</v>
      </c>
      <c r="M8" s="10">
        <f>COUNTIFS(C:C,J8,G:G,-1) + COUNTIFS(F:F,J8,G:G,1)</f>
        <v>0</v>
      </c>
      <c r="N8" s="10">
        <f>SUMIF(C:C,J8,D:D) + SUMIF(F:F,J8,E:E)</f>
        <v>3</v>
      </c>
      <c r="O8" s="10">
        <f>SUMIF(C:C,J8,E:E) + SUMIF(F:F,J8,D:D)</f>
        <v>3</v>
      </c>
      <c r="P8" s="10">
        <f t="shared" si="0"/>
        <v>0</v>
      </c>
      <c r="Q8" s="10">
        <f>K8*3+L8</f>
        <v>0</v>
      </c>
    </row>
    <row r="9" spans="1:19" x14ac:dyDescent="0.2">
      <c r="A9" s="7">
        <v>43268</v>
      </c>
      <c r="B9" s="15">
        <v>0</v>
      </c>
      <c r="C9" s="16" t="s">
        <v>90</v>
      </c>
      <c r="D9" s="39"/>
      <c r="E9" s="39"/>
      <c r="F9" s="16" t="s">
        <v>29</v>
      </c>
      <c r="G9" s="17"/>
      <c r="H9" s="16" t="s">
        <v>81</v>
      </c>
      <c r="J9" s="9" t="s">
        <v>9</v>
      </c>
      <c r="K9" s="10">
        <f>COUNTIFS(C:C,J9,G:G,1) + COUNTIFS(F:F,J9,G:G,-1)</f>
        <v>0</v>
      </c>
      <c r="L9" s="10">
        <f>COUNTIFS(C:C,J9,G:G,0) + COUNTIFS(F:F,J9,G:G,0)</f>
        <v>0</v>
      </c>
      <c r="M9" s="10">
        <f>COUNTIFS(C:C,J9,G:G,-1) + COUNTIFS(F:F,J9,G:G,1)</f>
        <v>0</v>
      </c>
      <c r="N9" s="10">
        <f>SUMIF(C:C,J9,D:D) + SUMIF(F:F,J9,E:E)</f>
        <v>3</v>
      </c>
      <c r="O9" s="10">
        <f>SUMIF(C:C,J9,E:E) + SUMIF(F:F,J9,D:D)</f>
        <v>3</v>
      </c>
      <c r="P9" s="10">
        <f t="shared" si="0"/>
        <v>0</v>
      </c>
      <c r="Q9" s="10">
        <f>K9*3+L9</f>
        <v>0</v>
      </c>
    </row>
    <row r="10" spans="1:19" x14ac:dyDescent="0.2">
      <c r="B10" s="15">
        <v>0.125</v>
      </c>
      <c r="C10" s="16" t="s">
        <v>91</v>
      </c>
      <c r="D10" s="39"/>
      <c r="E10" s="39"/>
      <c r="F10" s="16" t="s">
        <v>92</v>
      </c>
      <c r="G10" s="17"/>
      <c r="H10" s="16" t="s">
        <v>84</v>
      </c>
      <c r="J10" s="9" t="s">
        <v>11</v>
      </c>
      <c r="K10" s="10">
        <f>COUNTIFS(C:C,J10,G:G,1) + COUNTIFS(F:F,J10,G:G,-1)</f>
        <v>0</v>
      </c>
      <c r="L10" s="10">
        <f>COUNTIFS(C:C,J10,G:G,0) + COUNTIFS(F:F,J10,G:G,0)</f>
        <v>0</v>
      </c>
      <c r="M10" s="10">
        <f>COUNTIFS(C:C,J10,G:G,-1) + COUNTIFS(F:F,J10,G:G,1)</f>
        <v>1</v>
      </c>
      <c r="N10" s="10">
        <f>SUMIF(C:C,J10,D:D) + SUMIF(F:F,J10,E:E)</f>
        <v>0</v>
      </c>
      <c r="O10" s="10">
        <f>SUMIF(C:C,J10,E:E) + SUMIF(F:F,J10,D:D)</f>
        <v>1</v>
      </c>
      <c r="P10" s="10">
        <f t="shared" si="0"/>
        <v>-1</v>
      </c>
      <c r="Q10" s="10">
        <f>K10*3+L10</f>
        <v>0</v>
      </c>
    </row>
    <row r="11" spans="1:19" x14ac:dyDescent="0.2">
      <c r="B11" s="18">
        <v>0.83333333333333337</v>
      </c>
      <c r="C11" s="19" t="s">
        <v>93</v>
      </c>
      <c r="D11" s="40"/>
      <c r="E11" s="40"/>
      <c r="F11" s="19" t="s">
        <v>94</v>
      </c>
      <c r="G11" s="20"/>
      <c r="H11" s="19" t="s">
        <v>95</v>
      </c>
      <c r="J11" s="9" t="s">
        <v>13</v>
      </c>
      <c r="K11" s="10">
        <f>COUNTIFS(C:C,J11,G:G,1) + COUNTIFS(F:F,J11,G:G,-1)</f>
        <v>1</v>
      </c>
      <c r="L11" s="10">
        <f>COUNTIFS(C:C,J11,G:G,0) + COUNTIFS(F:F,J11,G:G,0)</f>
        <v>0</v>
      </c>
      <c r="M11" s="10">
        <f>COUNTIFS(C:C,J11,G:G,-1) + COUNTIFS(F:F,J11,G:G,1)</f>
        <v>0</v>
      </c>
      <c r="N11" s="10">
        <f>SUMIF(C:C,J11,D:D) + SUMIF(F:F,J11,E:E)</f>
        <v>1</v>
      </c>
      <c r="O11" s="10">
        <f>SUMIF(C:C,J11,E:E) + SUMIF(F:F,J11,D:D)</f>
        <v>0</v>
      </c>
      <c r="P11" s="10">
        <f t="shared" si="0"/>
        <v>1</v>
      </c>
      <c r="Q11" s="10">
        <f>K11*3+L11</f>
        <v>3</v>
      </c>
    </row>
    <row r="12" spans="1:19" x14ac:dyDescent="0.2">
      <c r="B12" s="18">
        <v>0.95833333333333337</v>
      </c>
      <c r="C12" s="19" t="s">
        <v>52</v>
      </c>
      <c r="D12" s="40"/>
      <c r="E12" s="40"/>
      <c r="F12" s="19" t="s">
        <v>57</v>
      </c>
      <c r="G12" s="20"/>
      <c r="H12" s="19" t="s">
        <v>96</v>
      </c>
      <c r="J12" s="57" t="s">
        <v>24</v>
      </c>
      <c r="K12" s="58"/>
      <c r="L12" s="58"/>
      <c r="M12" s="58"/>
      <c r="N12" s="58"/>
      <c r="O12" s="58"/>
      <c r="P12" s="58"/>
      <c r="Q12" s="59"/>
    </row>
    <row r="13" spans="1:19" x14ac:dyDescent="0.2">
      <c r="A13" s="7">
        <v>43269</v>
      </c>
      <c r="B13" s="18">
        <v>8.3333333333333329E-2</v>
      </c>
      <c r="C13" s="19" t="s">
        <v>97</v>
      </c>
      <c r="D13" s="40"/>
      <c r="E13" s="40"/>
      <c r="F13" s="19" t="s">
        <v>98</v>
      </c>
      <c r="G13" s="20"/>
      <c r="H13" s="19" t="s">
        <v>95</v>
      </c>
      <c r="J13" s="21" t="s">
        <v>26</v>
      </c>
      <c r="K13" s="22">
        <f>COUNTIFS(C:C,J13,G:G,1) + COUNTIFS(F:F,J13,G:G,-1)</f>
        <v>0</v>
      </c>
      <c r="L13" s="22">
        <f>COUNTIFS(C:C,J13,G:G,0) + COUNTIFS(F:F,J13,G:G,0)</f>
        <v>0</v>
      </c>
      <c r="M13" s="22">
        <f>COUNTIFS(C:C,J13,G:G,-1) + COUNTIFS(F:F,J13,G:G,1)</f>
        <v>0</v>
      </c>
      <c r="N13" s="22">
        <f>SUMIF(C:C,J13,D:D) + SUMIF(F:F,J13,E:E)</f>
        <v>0</v>
      </c>
      <c r="O13" s="22">
        <f>SUMIF(C:C,J13,E:E) + SUMIF(F:F,J13,D:D)</f>
        <v>0</v>
      </c>
      <c r="P13" s="22">
        <f t="shared" si="0"/>
        <v>0</v>
      </c>
      <c r="Q13" s="22">
        <f t="shared" ref="Q13:Q41" si="1">K13*3+L13</f>
        <v>0</v>
      </c>
    </row>
    <row r="14" spans="1:19" x14ac:dyDescent="0.2">
      <c r="B14" s="23">
        <v>0.83333333333333337</v>
      </c>
      <c r="C14" s="24" t="s">
        <v>99</v>
      </c>
      <c r="D14" s="41"/>
      <c r="E14" s="41"/>
      <c r="F14" s="24" t="s">
        <v>55</v>
      </c>
      <c r="G14" s="25"/>
      <c r="H14" s="24" t="s">
        <v>96</v>
      </c>
      <c r="J14" s="21" t="s">
        <v>28</v>
      </c>
      <c r="K14" s="22">
        <f>COUNTIFS(C:C,J14,G:G,1) + COUNTIFS(F:F,J14,G:G,-1)</f>
        <v>0</v>
      </c>
      <c r="L14" s="22">
        <f>COUNTIFS(C:C,J14,G:G,0) + COUNTIFS(F:F,J14,G:G,0)</f>
        <v>0</v>
      </c>
      <c r="M14" s="22">
        <f>COUNTIFS(C:C,J14,G:G,-1) + COUNTIFS(F:F,J14,G:G,1)</f>
        <v>0</v>
      </c>
      <c r="N14" s="22">
        <f>SUMIF(C:C,J14,D:D) + SUMIF(F:F,J14,E:E)</f>
        <v>0</v>
      </c>
      <c r="O14" s="22">
        <f>SUMIF(C:C,J14,E:E) + SUMIF(F:F,J14,D:D)</f>
        <v>0</v>
      </c>
      <c r="P14" s="22">
        <f t="shared" si="0"/>
        <v>0</v>
      </c>
      <c r="Q14" s="22">
        <f t="shared" si="1"/>
        <v>0</v>
      </c>
    </row>
    <row r="15" spans="1:19" x14ac:dyDescent="0.2">
      <c r="B15" s="23">
        <v>0.95833333333333337</v>
      </c>
      <c r="C15" s="24" t="s">
        <v>100</v>
      </c>
      <c r="D15" s="41"/>
      <c r="E15" s="41"/>
      <c r="F15" s="24" t="s">
        <v>101</v>
      </c>
      <c r="G15" s="25"/>
      <c r="H15" s="24" t="s">
        <v>104</v>
      </c>
      <c r="J15" s="21" t="s">
        <v>30</v>
      </c>
      <c r="K15" s="22">
        <f>COUNTIFS(C:C,J15,G:G,1) + COUNTIFS(F:F,J15,G:G,-1)</f>
        <v>0</v>
      </c>
      <c r="L15" s="22">
        <f>COUNTIFS(C:C,J15,G:G,0) + COUNTIFS(F:F,J15,G:G,0)</f>
        <v>0</v>
      </c>
      <c r="M15" s="22">
        <f>COUNTIFS(C:C,J15,G:G,-1) + COUNTIFS(F:F,J15,G:G,1)</f>
        <v>0</v>
      </c>
      <c r="N15" s="22">
        <f>SUMIF(C:C,J15,D:D) + SUMIF(F:F,J15,E:E)</f>
        <v>0</v>
      </c>
      <c r="O15" s="22">
        <f>SUMIF(C:C,J15,E:E) + SUMIF(F:F,J15,D:D)</f>
        <v>0</v>
      </c>
      <c r="P15" s="22">
        <f t="shared" si="0"/>
        <v>0</v>
      </c>
      <c r="Q15" s="22">
        <f t="shared" si="1"/>
        <v>0</v>
      </c>
    </row>
    <row r="16" spans="1:19" x14ac:dyDescent="0.2">
      <c r="A16" s="7">
        <v>43270</v>
      </c>
      <c r="B16" s="23">
        <v>8.3333333333333329E-2</v>
      </c>
      <c r="C16" s="24" t="s">
        <v>102</v>
      </c>
      <c r="D16" s="41"/>
      <c r="E16" s="41"/>
      <c r="F16" s="24" t="s">
        <v>103</v>
      </c>
      <c r="G16" s="25"/>
      <c r="H16" s="24" t="s">
        <v>104</v>
      </c>
      <c r="J16" s="21" t="s">
        <v>32</v>
      </c>
      <c r="K16" s="22">
        <f>COUNTIFS(C:C,J16,G:G,1) + COUNTIFS(F:F,J16,G:G,-1)</f>
        <v>0</v>
      </c>
      <c r="L16" s="22">
        <f>COUNTIFS(C:C,J16,G:G,0) + COUNTIFS(F:F,J16,G:G,0)</f>
        <v>0</v>
      </c>
      <c r="M16" s="22">
        <f>COUNTIFS(C:C,J16,G:G,-1) + COUNTIFS(F:F,J16,G:G,1)</f>
        <v>0</v>
      </c>
      <c r="N16" s="22">
        <f>SUMIF(C:C,J16,D:D) + SUMIF(F:F,J16,E:E)</f>
        <v>0</v>
      </c>
      <c r="O16" s="22">
        <f>SUMIF(C:C,J16,E:E) + SUMIF(F:F,J16,D:D)</f>
        <v>0</v>
      </c>
      <c r="P16" s="22">
        <f t="shared" si="0"/>
        <v>0</v>
      </c>
      <c r="Q16" s="22">
        <f t="shared" si="1"/>
        <v>0</v>
      </c>
    </row>
    <row r="17" spans="1:17" x14ac:dyDescent="0.2">
      <c r="B17" s="26">
        <v>0.83333333333333337</v>
      </c>
      <c r="C17" s="27" t="s">
        <v>105</v>
      </c>
      <c r="D17" s="42"/>
      <c r="E17" s="42"/>
      <c r="F17" s="27" t="s">
        <v>106</v>
      </c>
      <c r="G17" s="28"/>
      <c r="H17" s="27" t="s">
        <v>109</v>
      </c>
      <c r="J17" s="63" t="s">
        <v>33</v>
      </c>
      <c r="K17" s="64"/>
      <c r="L17" s="64"/>
      <c r="M17" s="64"/>
      <c r="N17" s="64"/>
      <c r="O17" s="64"/>
      <c r="P17" s="64"/>
      <c r="Q17" s="65"/>
    </row>
    <row r="18" spans="1:17" x14ac:dyDescent="0.2">
      <c r="B18" s="26">
        <v>0.95833333333333337</v>
      </c>
      <c r="C18" s="27" t="s">
        <v>107</v>
      </c>
      <c r="D18" s="42"/>
      <c r="E18" s="42"/>
      <c r="F18" s="27" t="s">
        <v>108</v>
      </c>
      <c r="G18" s="28"/>
      <c r="H18" s="27" t="s">
        <v>109</v>
      </c>
      <c r="J18" s="24" t="s">
        <v>35</v>
      </c>
      <c r="K18" s="25">
        <f>COUNTIFS(C:C,J18,G:G,1) + COUNTIFS(F:F,J18,G:G,-1)</f>
        <v>0</v>
      </c>
      <c r="L18" s="25">
        <f>COUNTIFS(C:C,J18,G:G,0) + COUNTIFS(F:F,J18,G:G,0)</f>
        <v>0</v>
      </c>
      <c r="M18" s="25">
        <f>COUNTIFS(C:C,J18,G:G,-1) + COUNTIFS(F:F,J18,G:G,1)</f>
        <v>0</v>
      </c>
      <c r="N18" s="25">
        <f>SUMIF(C:C,J18,D:D) + SUMIF(F:F,J18,E:E)</f>
        <v>0</v>
      </c>
      <c r="O18" s="25">
        <f>SUMIF(C:C,J18,E:E) + SUMIF(F:F,J18,D:D)</f>
        <v>0</v>
      </c>
      <c r="P18" s="25">
        <f t="shared" si="0"/>
        <v>0</v>
      </c>
      <c r="Q18" s="25">
        <f t="shared" si="1"/>
        <v>0</v>
      </c>
    </row>
    <row r="19" spans="1:17" x14ac:dyDescent="0.2">
      <c r="A19" s="7">
        <v>43271</v>
      </c>
      <c r="B19" s="26">
        <v>8.3333333333333329E-2</v>
      </c>
      <c r="C19" s="27" t="s">
        <v>19</v>
      </c>
      <c r="D19" s="42"/>
      <c r="E19" s="42"/>
      <c r="F19" s="27" t="s">
        <v>16</v>
      </c>
      <c r="G19" s="28"/>
      <c r="H19" s="27" t="s">
        <v>77</v>
      </c>
      <c r="J19" s="24" t="s">
        <v>37</v>
      </c>
      <c r="K19" s="25">
        <f>COUNTIFS(C:C,J19,G:G,1) + COUNTIFS(F:F,J19,G:G,-1)</f>
        <v>0</v>
      </c>
      <c r="L19" s="25">
        <f>COUNTIFS(C:C,J19,G:G,0) + COUNTIFS(F:F,J19,G:G,0)</f>
        <v>0</v>
      </c>
      <c r="M19" s="25">
        <f>COUNTIFS(C:C,J19,G:G,-1) + COUNTIFS(F:F,J19,G:G,1)</f>
        <v>0</v>
      </c>
      <c r="N19" s="25">
        <f>SUMIF(C:C,J19,D:D) + SUMIF(F:F,J19,E:E)</f>
        <v>0</v>
      </c>
      <c r="O19" s="25">
        <f>SUMIF(C:C,J19,E:E) + SUMIF(F:F,J19,D:D)</f>
        <v>0</v>
      </c>
      <c r="P19" s="25">
        <f t="shared" si="0"/>
        <v>0</v>
      </c>
      <c r="Q19" s="25">
        <f t="shared" si="1"/>
        <v>0</v>
      </c>
    </row>
    <row r="20" spans="1:17" x14ac:dyDescent="0.2">
      <c r="B20" s="29">
        <v>0.83333333333333337</v>
      </c>
      <c r="C20" s="30" t="s">
        <v>75</v>
      </c>
      <c r="D20" s="43"/>
      <c r="E20" s="43"/>
      <c r="F20" s="30" t="s">
        <v>110</v>
      </c>
      <c r="G20" s="31"/>
      <c r="H20" s="30" t="s">
        <v>78</v>
      </c>
      <c r="J20" s="24" t="s">
        <v>39</v>
      </c>
      <c r="K20" s="25">
        <f>COUNTIFS(C:C,J20,G:G,1) + COUNTIFS(F:F,J20,G:G,-1)</f>
        <v>0</v>
      </c>
      <c r="L20" s="25">
        <f>COUNTIFS(C:C,J20,G:G,0) + COUNTIFS(F:F,J20,G:G,0)</f>
        <v>0</v>
      </c>
      <c r="M20" s="25">
        <f>COUNTIFS(C:C,J20,G:G,-1) + COUNTIFS(F:F,J20,G:G,1)</f>
        <v>0</v>
      </c>
      <c r="N20" s="25">
        <f>SUMIF(C:C,J20,D:D) + SUMIF(F:F,J20,E:E)</f>
        <v>0</v>
      </c>
      <c r="O20" s="25">
        <f>SUMIF(C:C,J20,E:E) + SUMIF(F:F,J20,D:D)</f>
        <v>0</v>
      </c>
      <c r="P20" s="25">
        <f t="shared" si="0"/>
        <v>0</v>
      </c>
      <c r="Q20" s="25">
        <f t="shared" si="1"/>
        <v>0</v>
      </c>
    </row>
    <row r="21" spans="1:17" x14ac:dyDescent="0.2">
      <c r="B21" s="29">
        <v>0.95833333333333337</v>
      </c>
      <c r="C21" s="30" t="s">
        <v>111</v>
      </c>
      <c r="D21" s="43"/>
      <c r="E21" s="43"/>
      <c r="F21" s="30" t="s">
        <v>112</v>
      </c>
      <c r="G21" s="31"/>
      <c r="H21" s="30" t="s">
        <v>77</v>
      </c>
      <c r="J21" s="24" t="s">
        <v>41</v>
      </c>
      <c r="K21" s="25">
        <f>COUNTIFS(C:C,J21,G:G,1) + COUNTIFS(F:F,J21,G:G,-1)</f>
        <v>0</v>
      </c>
      <c r="L21" s="25">
        <f>COUNTIFS(C:C,J21,G:G,0) + COUNTIFS(F:F,J21,G:G,0)</f>
        <v>0</v>
      </c>
      <c r="M21" s="25">
        <f>COUNTIFS(C:C,J21,G:G,-1) + COUNTIFS(F:F,J21,G:G,1)</f>
        <v>0</v>
      </c>
      <c r="N21" s="25">
        <f>SUMIF(C:C,J21,D:D) + SUMIF(F:F,J21,E:E)</f>
        <v>0</v>
      </c>
      <c r="O21" s="25">
        <f>SUMIF(C:C,J21,E:E) + SUMIF(F:F,J21,D:D)</f>
        <v>0</v>
      </c>
      <c r="P21" s="25">
        <f t="shared" si="0"/>
        <v>0</v>
      </c>
      <c r="Q21" s="25">
        <f t="shared" si="1"/>
        <v>0</v>
      </c>
    </row>
    <row r="22" spans="1:17" x14ac:dyDescent="0.2">
      <c r="A22" s="7">
        <v>43272</v>
      </c>
      <c r="B22" s="29">
        <v>8.3333333333333329E-2</v>
      </c>
      <c r="C22" s="30" t="s">
        <v>113</v>
      </c>
      <c r="D22" s="43"/>
      <c r="E22" s="43"/>
      <c r="F22" s="30" t="s">
        <v>76</v>
      </c>
      <c r="G22" s="31"/>
      <c r="H22" s="30" t="s">
        <v>78</v>
      </c>
      <c r="J22" s="60" t="s">
        <v>42</v>
      </c>
      <c r="K22" s="61"/>
      <c r="L22" s="61"/>
      <c r="M22" s="61"/>
      <c r="N22" s="61"/>
      <c r="O22" s="61"/>
      <c r="P22" s="61"/>
      <c r="Q22" s="62"/>
    </row>
    <row r="23" spans="1:17" x14ac:dyDescent="0.2">
      <c r="B23" s="8">
        <v>0.83333333333333337</v>
      </c>
      <c r="C23" s="9" t="s">
        <v>114</v>
      </c>
      <c r="D23" s="37"/>
      <c r="E23" s="37"/>
      <c r="F23" s="9" t="s">
        <v>27</v>
      </c>
      <c r="G23" s="10"/>
      <c r="H23" s="9" t="s">
        <v>81</v>
      </c>
      <c r="J23" s="12" t="s">
        <v>44</v>
      </c>
      <c r="K23" s="13">
        <f>COUNTIFS(C:C,J23,G:G,1) + COUNTIFS(F:F,J23,G:G,-1)</f>
        <v>0</v>
      </c>
      <c r="L23" s="13">
        <f>COUNTIFS(C:C,J23,G:G,0) + COUNTIFS(F:F,J23,G:G,0)</f>
        <v>0</v>
      </c>
      <c r="M23" s="13">
        <f>COUNTIFS(C:C,J23,G:G,-1) + COUNTIFS(F:F,J23,G:G,1)</f>
        <v>0</v>
      </c>
      <c r="N23" s="13">
        <f>SUMIF(C:C,J23,D:D) + SUMIF(F:F,J23,E:E)</f>
        <v>0</v>
      </c>
      <c r="O23" s="13">
        <f>SUMIF(C:C,J23,E:E) + SUMIF(F:F,J23,D:D)</f>
        <v>0</v>
      </c>
      <c r="P23" s="13">
        <f t="shared" si="0"/>
        <v>0</v>
      </c>
      <c r="Q23" s="13">
        <f t="shared" si="1"/>
        <v>0</v>
      </c>
    </row>
    <row r="24" spans="1:17" x14ac:dyDescent="0.2">
      <c r="B24" s="8">
        <v>0.95833333333333337</v>
      </c>
      <c r="C24" s="9" t="s">
        <v>25</v>
      </c>
      <c r="D24" s="37"/>
      <c r="E24" s="37"/>
      <c r="F24" s="9" t="s">
        <v>31</v>
      </c>
      <c r="G24" s="10"/>
      <c r="H24" s="9" t="s">
        <v>81</v>
      </c>
      <c r="J24" s="12" t="s">
        <v>46</v>
      </c>
      <c r="K24" s="13">
        <f>COUNTIFS(C:C,J24,G:G,1) + COUNTIFS(F:F,J24,G:G,-1)</f>
        <v>0</v>
      </c>
      <c r="L24" s="13">
        <f>COUNTIFS(C:C,J24,G:G,0) + COUNTIFS(F:F,J24,G:G,0)</f>
        <v>0</v>
      </c>
      <c r="M24" s="13">
        <f>COUNTIFS(C:C,J24,G:G,-1) + COUNTIFS(F:F,J24,G:G,1)</f>
        <v>0</v>
      </c>
      <c r="N24" s="13">
        <f>SUMIF(C:C,J24,D:D) + SUMIF(F:F,J24,E:E)</f>
        <v>0</v>
      </c>
      <c r="O24" s="13">
        <f>SUMIF(C:C,J24,E:E) + SUMIF(F:F,J24,D:D)</f>
        <v>0</v>
      </c>
      <c r="P24" s="13">
        <f t="shared" si="0"/>
        <v>0</v>
      </c>
      <c r="Q24" s="13">
        <f t="shared" si="1"/>
        <v>0</v>
      </c>
    </row>
    <row r="25" spans="1:17" x14ac:dyDescent="0.2">
      <c r="A25" s="7">
        <v>43273</v>
      </c>
      <c r="B25" s="8">
        <v>8.3333333333333329E-2</v>
      </c>
      <c r="C25" s="9" t="s">
        <v>34</v>
      </c>
      <c r="D25" s="37"/>
      <c r="E25" s="37"/>
      <c r="F25" s="9" t="s">
        <v>38</v>
      </c>
      <c r="G25" s="10"/>
      <c r="H25" s="9" t="s">
        <v>84</v>
      </c>
      <c r="J25" s="12" t="s">
        <v>48</v>
      </c>
      <c r="K25" s="13">
        <f>COUNTIFS(C:C,J25,G:G,1) + COUNTIFS(F:F,J25,G:G,-1)</f>
        <v>0</v>
      </c>
      <c r="L25" s="13">
        <f>COUNTIFS(C:C,J25,G:G,0) + COUNTIFS(F:F,J25,G:G,0)</f>
        <v>0</v>
      </c>
      <c r="M25" s="13">
        <f>COUNTIFS(C:C,J25,G:G,-1) + COUNTIFS(F:F,J25,G:G,1)</f>
        <v>0</v>
      </c>
      <c r="N25" s="13">
        <f>SUMIF(C:C,J25,D:D) + SUMIF(F:F,J25,E:E)</f>
        <v>0</v>
      </c>
      <c r="O25" s="13">
        <f>SUMIF(C:C,J25,E:E) + SUMIF(F:F,J25,D:D)</f>
        <v>0</v>
      </c>
      <c r="P25" s="13">
        <f t="shared" si="0"/>
        <v>0</v>
      </c>
      <c r="Q25" s="13">
        <f t="shared" si="1"/>
        <v>0</v>
      </c>
    </row>
    <row r="26" spans="1:17" x14ac:dyDescent="0.2">
      <c r="B26" s="11">
        <v>0.83333333333333337</v>
      </c>
      <c r="C26" s="12" t="s">
        <v>47</v>
      </c>
      <c r="D26" s="38"/>
      <c r="E26" s="38"/>
      <c r="F26" s="12" t="s">
        <v>49</v>
      </c>
      <c r="G26" s="13"/>
      <c r="H26" s="12" t="s">
        <v>95</v>
      </c>
      <c r="J26" s="12" t="s">
        <v>50</v>
      </c>
      <c r="K26" s="13">
        <f>COUNTIFS(C:C,J26,G:G,1) + COUNTIFS(F:F,J26,G:G,-1)</f>
        <v>0</v>
      </c>
      <c r="L26" s="13">
        <f>COUNTIFS(C:C,J26,G:G,0) + COUNTIFS(F:F,J26,G:G,0)</f>
        <v>0</v>
      </c>
      <c r="M26" s="13">
        <f>COUNTIFS(C:C,J26,G:G,-1) + COUNTIFS(F:F,J26,G:G,1)</f>
        <v>0</v>
      </c>
      <c r="N26" s="13">
        <f>SUMIF(C:C,J26,D:D) + SUMIF(F:F,J26,E:E)</f>
        <v>0</v>
      </c>
      <c r="O26" s="13">
        <f>SUMIF(C:C,J26,E:E) + SUMIF(F:F,J26,D:D)</f>
        <v>0</v>
      </c>
      <c r="P26" s="13">
        <f t="shared" si="0"/>
        <v>0</v>
      </c>
      <c r="Q26" s="13">
        <f t="shared" si="1"/>
        <v>0</v>
      </c>
    </row>
    <row r="27" spans="1:17" x14ac:dyDescent="0.2">
      <c r="B27" s="11">
        <v>0.95833333333333337</v>
      </c>
      <c r="C27" s="12" t="s">
        <v>36</v>
      </c>
      <c r="D27" s="38"/>
      <c r="E27" s="38"/>
      <c r="F27" s="12" t="s">
        <v>40</v>
      </c>
      <c r="G27" s="13"/>
      <c r="H27" s="12" t="s">
        <v>84</v>
      </c>
      <c r="J27" s="66" t="s">
        <v>51</v>
      </c>
      <c r="K27" s="67"/>
      <c r="L27" s="67"/>
      <c r="M27" s="67"/>
      <c r="N27" s="67"/>
      <c r="O27" s="67"/>
      <c r="P27" s="67"/>
      <c r="Q27" s="68"/>
    </row>
    <row r="28" spans="1:17" x14ac:dyDescent="0.2">
      <c r="A28" s="7">
        <v>43274</v>
      </c>
      <c r="B28" s="11">
        <v>8.3333333333333329E-2</v>
      </c>
      <c r="C28" s="12" t="s">
        <v>45</v>
      </c>
      <c r="D28" s="38"/>
      <c r="E28" s="38"/>
      <c r="F28" s="12" t="s">
        <v>43</v>
      </c>
      <c r="G28" s="13"/>
      <c r="H28" s="12" t="s">
        <v>95</v>
      </c>
      <c r="J28" s="19" t="s">
        <v>53</v>
      </c>
      <c r="K28" s="20">
        <f>COUNTIFS(C:C,J28,G:G,1) + COUNTIFS(F:F,J28,G:G,-1)</f>
        <v>0</v>
      </c>
      <c r="L28" s="20">
        <f>COUNTIFS(C:C,J28,G:G,0) + COUNTIFS(F:F,J28,G:G,0)</f>
        <v>0</v>
      </c>
      <c r="M28" s="20">
        <f>COUNTIFS(C:C,J28,G:G,-1) + COUNTIFS(F:F,J28,G:G,1)</f>
        <v>0</v>
      </c>
      <c r="N28" s="20">
        <f>SUMIF(C:C,J28,D:D) + SUMIF(F:F,J28,E:E)</f>
        <v>0</v>
      </c>
      <c r="O28" s="20">
        <f>SUMIF(C:C,J28,E:E) + SUMIF(F:F,J28,D:D)</f>
        <v>0</v>
      </c>
      <c r="P28" s="20">
        <f t="shared" si="0"/>
        <v>0</v>
      </c>
      <c r="Q28" s="20">
        <f t="shared" si="1"/>
        <v>0</v>
      </c>
    </row>
    <row r="29" spans="1:17" x14ac:dyDescent="0.2">
      <c r="B29" s="15">
        <v>0.83333333333333337</v>
      </c>
      <c r="C29" s="16" t="s">
        <v>60</v>
      </c>
      <c r="D29" s="39"/>
      <c r="E29" s="39"/>
      <c r="F29" s="16" t="s">
        <v>102</v>
      </c>
      <c r="G29" s="17"/>
      <c r="H29" s="16" t="s">
        <v>104</v>
      </c>
      <c r="J29" s="19" t="s">
        <v>54</v>
      </c>
      <c r="K29" s="20">
        <f>COUNTIFS(C:C,J29,G:G,1) + COUNTIFS(F:F,J29,G:G,-1)</f>
        <v>0</v>
      </c>
      <c r="L29" s="20">
        <f>COUNTIFS(C:C,J29,G:G,0) + COUNTIFS(F:F,J29,G:G,0)</f>
        <v>0</v>
      </c>
      <c r="M29" s="20">
        <f>COUNTIFS(C:C,J29,G:G,-1) + COUNTIFS(F:F,J29,G:G,1)</f>
        <v>0</v>
      </c>
      <c r="N29" s="20">
        <f>SUMIF(C:C,J29,D:D) + SUMIF(F:F,J29,E:E)</f>
        <v>0</v>
      </c>
      <c r="O29" s="20">
        <f>SUMIF(C:C,J29,E:E) + SUMIF(F:F,J29,D:D)</f>
        <v>0</v>
      </c>
      <c r="P29" s="20">
        <f t="shared" si="0"/>
        <v>0</v>
      </c>
      <c r="Q29" s="20">
        <f t="shared" si="1"/>
        <v>0</v>
      </c>
    </row>
    <row r="30" spans="1:17" x14ac:dyDescent="0.2">
      <c r="B30" s="15">
        <v>0.95833333333333337</v>
      </c>
      <c r="C30" s="16" t="s">
        <v>115</v>
      </c>
      <c r="D30" s="39"/>
      <c r="E30" s="39"/>
      <c r="F30" s="16" t="s">
        <v>116</v>
      </c>
      <c r="G30" s="17"/>
      <c r="H30" s="16" t="s">
        <v>96</v>
      </c>
      <c r="J30" s="19" t="s">
        <v>56</v>
      </c>
      <c r="K30" s="20">
        <f>COUNTIFS(C:C,J30,G:G,1) + COUNTIFS(F:F,J30,G:G,-1)</f>
        <v>0</v>
      </c>
      <c r="L30" s="20">
        <f>COUNTIFS(C:C,J30,G:G,0) + COUNTIFS(F:F,J30,G:G,0)</f>
        <v>0</v>
      </c>
      <c r="M30" s="20">
        <f>COUNTIFS(C:C,J30,G:G,-1) + COUNTIFS(F:F,J30,G:G,1)</f>
        <v>0</v>
      </c>
      <c r="N30" s="20">
        <f>SUMIF(C:C,J30,D:D) + SUMIF(F:F,J30,E:E)</f>
        <v>0</v>
      </c>
      <c r="O30" s="20">
        <f>SUMIF(C:C,J30,E:E) + SUMIF(F:F,J30,D:D)</f>
        <v>0</v>
      </c>
      <c r="P30" s="20">
        <f t="shared" si="0"/>
        <v>0</v>
      </c>
      <c r="Q30" s="20">
        <f t="shared" si="1"/>
        <v>0</v>
      </c>
    </row>
    <row r="31" spans="1:17" x14ac:dyDescent="0.2">
      <c r="A31" s="7">
        <v>43275</v>
      </c>
      <c r="B31" s="15">
        <v>8.3333333333333329E-2</v>
      </c>
      <c r="C31" s="16" t="s">
        <v>117</v>
      </c>
      <c r="D31" s="39"/>
      <c r="E31" s="39"/>
      <c r="F31" s="16" t="s">
        <v>99</v>
      </c>
      <c r="G31" s="17"/>
      <c r="H31" s="16" t="s">
        <v>96</v>
      </c>
      <c r="J31" s="19" t="s">
        <v>57</v>
      </c>
      <c r="K31" s="20">
        <f>COUNTIFS(C:C,J31,G:G,1) + COUNTIFS(F:F,J31,G:G,-1)</f>
        <v>0</v>
      </c>
      <c r="L31" s="20">
        <f>COUNTIFS(C:C,J31,G:G,0) + COUNTIFS(F:F,J31,G:G,0)</f>
        <v>0</v>
      </c>
      <c r="M31" s="20">
        <f>COUNTIFS(C:C,J31,G:G,-1) + COUNTIFS(F:F,J31,G:G,1)</f>
        <v>0</v>
      </c>
      <c r="N31" s="20">
        <f>SUMIF(C:C,J31,D:D) + SUMIF(F:F,J31,E:E)</f>
        <v>0</v>
      </c>
      <c r="O31" s="20">
        <f>SUMIF(C:C,J31,E:E) + SUMIF(F:F,J31,D:D)</f>
        <v>0</v>
      </c>
      <c r="P31" s="20">
        <f t="shared" si="0"/>
        <v>0</v>
      </c>
      <c r="Q31" s="20">
        <f t="shared" si="1"/>
        <v>0</v>
      </c>
    </row>
    <row r="32" spans="1:17" x14ac:dyDescent="0.2">
      <c r="B32" s="18">
        <v>0.83333333333333337</v>
      </c>
      <c r="C32" s="19" t="s">
        <v>103</v>
      </c>
      <c r="D32" s="40"/>
      <c r="E32" s="40"/>
      <c r="F32" s="19" t="s">
        <v>101</v>
      </c>
      <c r="G32" s="20"/>
      <c r="H32" s="19" t="s">
        <v>104</v>
      </c>
      <c r="J32" s="69" t="s">
        <v>58</v>
      </c>
      <c r="K32" s="70"/>
      <c r="L32" s="70"/>
      <c r="M32" s="70"/>
      <c r="N32" s="70"/>
      <c r="O32" s="70"/>
      <c r="P32" s="70"/>
      <c r="Q32" s="71"/>
    </row>
    <row r="33" spans="1:17" x14ac:dyDescent="0.2">
      <c r="B33" s="18">
        <v>0.95833333333333337</v>
      </c>
      <c r="C33" s="19" t="s">
        <v>67</v>
      </c>
      <c r="D33" s="40"/>
      <c r="E33" s="40"/>
      <c r="F33" s="19" t="s">
        <v>71</v>
      </c>
      <c r="G33" s="20"/>
      <c r="H33" s="19" t="s">
        <v>109</v>
      </c>
      <c r="J33" s="27" t="s">
        <v>59</v>
      </c>
      <c r="K33" s="28">
        <f>COUNTIFS(C:C,J33,G:G,1) + COUNTIFS(F:F,J33,G:G,-1)</f>
        <v>0</v>
      </c>
      <c r="L33" s="28">
        <f>COUNTIFS(C:C,J33,G:G,0) + COUNTIFS(F:F,J33,G:G,0)</f>
        <v>0</v>
      </c>
      <c r="M33" s="28">
        <f>COUNTIFS(C:C,J33,G:G,-1) + COUNTIFS(F:F,J33,G:G,1)</f>
        <v>0</v>
      </c>
      <c r="N33" s="28">
        <f>SUMIF(C:C,J33,D:D) + SUMIF(F:F,J33,E:E)</f>
        <v>0</v>
      </c>
      <c r="O33" s="28">
        <f>SUMIF(C:C,J33,E:E) + SUMIF(F:F,J33,D:D)</f>
        <v>0</v>
      </c>
      <c r="P33" s="28">
        <f t="shared" si="0"/>
        <v>0</v>
      </c>
      <c r="Q33" s="28">
        <f t="shared" si="1"/>
        <v>0</v>
      </c>
    </row>
    <row r="34" spans="1:17" x14ac:dyDescent="0.2">
      <c r="A34" s="7">
        <v>43276</v>
      </c>
      <c r="B34" s="18">
        <v>8.3333333333333329E-2</v>
      </c>
      <c r="C34" s="19" t="s">
        <v>69</v>
      </c>
      <c r="D34" s="40"/>
      <c r="E34" s="40"/>
      <c r="F34" s="19" t="s">
        <v>73</v>
      </c>
      <c r="G34" s="20"/>
      <c r="H34" s="19" t="s">
        <v>109</v>
      </c>
      <c r="J34" s="27" t="s">
        <v>61</v>
      </c>
      <c r="K34" s="28">
        <f>COUNTIFS(C:C,J34,G:G,1) + COUNTIFS(F:F,J34,G:G,-1)</f>
        <v>0</v>
      </c>
      <c r="L34" s="28">
        <f>COUNTIFS(C:C,J34,G:G,0) + COUNTIFS(F:F,J34,G:G,0)</f>
        <v>0</v>
      </c>
      <c r="M34" s="28">
        <f>COUNTIFS(C:C,J34,G:G,-1) + COUNTIFS(F:F,J34,G:G,1)</f>
        <v>0</v>
      </c>
      <c r="N34" s="28">
        <f>SUMIF(C:C,J34,D:D) + SUMIF(F:F,J34,E:E)</f>
        <v>0</v>
      </c>
      <c r="O34" s="28">
        <f>SUMIF(C:C,J34,E:E) + SUMIF(F:F,J34,D:D)</f>
        <v>0</v>
      </c>
      <c r="P34" s="28">
        <f t="shared" si="0"/>
        <v>0</v>
      </c>
      <c r="Q34" s="28">
        <f t="shared" si="1"/>
        <v>0</v>
      </c>
    </row>
    <row r="35" spans="1:17" x14ac:dyDescent="0.2">
      <c r="B35" s="23">
        <v>0.91666666666666663</v>
      </c>
      <c r="C35" s="24" t="s">
        <v>111</v>
      </c>
      <c r="D35" s="41"/>
      <c r="E35" s="41"/>
      <c r="F35" s="24" t="s">
        <v>19</v>
      </c>
      <c r="G35" s="25"/>
      <c r="H35" s="24" t="s">
        <v>77</v>
      </c>
      <c r="J35" s="27" t="s">
        <v>63</v>
      </c>
      <c r="K35" s="28">
        <f>COUNTIFS(C:C,J35,G:G,1) + COUNTIFS(F:F,J35,G:G,-1)</f>
        <v>0</v>
      </c>
      <c r="L35" s="28">
        <f>COUNTIFS(C:C,J35,G:G,0) + COUNTIFS(F:F,J35,G:G,0)</f>
        <v>0</v>
      </c>
      <c r="M35" s="28">
        <f>COUNTIFS(C:C,J35,G:G,-1) + COUNTIFS(F:F,J35,G:G,1)</f>
        <v>0</v>
      </c>
      <c r="N35" s="28">
        <f>SUMIF(C:C,J35,D:D) + SUMIF(F:F,J35,E:E)</f>
        <v>0</v>
      </c>
      <c r="O35" s="28">
        <f>SUMIF(C:C,J35,E:E) + SUMIF(F:F,J35,D:D)</f>
        <v>0</v>
      </c>
      <c r="P35" s="28">
        <f t="shared" si="0"/>
        <v>0</v>
      </c>
      <c r="Q35" s="28">
        <f t="shared" si="1"/>
        <v>0</v>
      </c>
    </row>
    <row r="36" spans="1:17" x14ac:dyDescent="0.2">
      <c r="B36" s="23">
        <v>0.91666666666666663</v>
      </c>
      <c r="C36" s="24" t="s">
        <v>14</v>
      </c>
      <c r="D36" s="41"/>
      <c r="E36" s="41"/>
      <c r="F36" s="24" t="s">
        <v>16</v>
      </c>
      <c r="G36" s="25"/>
      <c r="H36" s="24" t="s">
        <v>77</v>
      </c>
      <c r="J36" s="27" t="s">
        <v>65</v>
      </c>
      <c r="K36" s="28">
        <f>COUNTIFS(C:C,J36,G:G,1) + COUNTIFS(F:F,J36,G:G,-1)</f>
        <v>0</v>
      </c>
      <c r="L36" s="28">
        <f>COUNTIFS(C:C,J36,G:G,0) + COUNTIFS(F:F,J36,G:G,0)</f>
        <v>0</v>
      </c>
      <c r="M36" s="28">
        <f>COUNTIFS(C:C,J36,G:G,-1) + COUNTIFS(F:F,J36,G:G,1)</f>
        <v>0</v>
      </c>
      <c r="N36" s="28">
        <f>SUMIF(C:C,J36,D:D) + SUMIF(F:F,J36,E:E)</f>
        <v>0</v>
      </c>
      <c r="O36" s="28">
        <f>SUMIF(C:C,J36,E:E) + SUMIF(F:F,J36,D:D)</f>
        <v>0</v>
      </c>
      <c r="P36" s="28">
        <f t="shared" si="0"/>
        <v>0</v>
      </c>
      <c r="Q36" s="28">
        <f t="shared" si="1"/>
        <v>0</v>
      </c>
    </row>
    <row r="37" spans="1:17" x14ac:dyDescent="0.2">
      <c r="A37" s="7">
        <v>43277</v>
      </c>
      <c r="B37" s="23">
        <v>8.3333333333333329E-2</v>
      </c>
      <c r="C37" s="24" t="s">
        <v>12</v>
      </c>
      <c r="D37" s="41"/>
      <c r="E37" s="41"/>
      <c r="F37" s="24" t="s">
        <v>6</v>
      </c>
      <c r="G37" s="25"/>
      <c r="H37" s="24" t="s">
        <v>78</v>
      </c>
      <c r="J37" s="51" t="s">
        <v>66</v>
      </c>
      <c r="K37" s="52"/>
      <c r="L37" s="52"/>
      <c r="M37" s="52"/>
      <c r="N37" s="52"/>
      <c r="O37" s="52"/>
      <c r="P37" s="52"/>
      <c r="Q37" s="53"/>
    </row>
    <row r="38" spans="1:17" x14ac:dyDescent="0.2">
      <c r="B38" s="23">
        <v>8.3333333333333329E-2</v>
      </c>
      <c r="C38" s="24" t="s">
        <v>8</v>
      </c>
      <c r="D38" s="41"/>
      <c r="E38" s="41"/>
      <c r="F38" s="24" t="s">
        <v>10</v>
      </c>
      <c r="G38" s="25"/>
      <c r="H38" s="24" t="s">
        <v>78</v>
      </c>
      <c r="J38" s="16" t="s">
        <v>68</v>
      </c>
      <c r="K38" s="17">
        <f>COUNTIFS(C:C,J38,G:G,1) + COUNTIFS(F:F,J38,G:G,-1)</f>
        <v>0</v>
      </c>
      <c r="L38" s="17">
        <f>COUNTIFS(C:C,J38,G:G,0) + COUNTIFS(F:F,J38,G:G,0)</f>
        <v>0</v>
      </c>
      <c r="M38" s="17">
        <f>COUNTIFS(C:C,J38,G:G,-1) + COUNTIFS(F:F,J38,G:G,1)</f>
        <v>0</v>
      </c>
      <c r="N38" s="17">
        <f>SUMIF(C:C,J38,D:D) + SUMIF(F:F,J38,E:E)</f>
        <v>0</v>
      </c>
      <c r="O38" s="17">
        <f>SUMIF(C:C,J38,E:E) + SUMIF(F:F,J38,D:D)</f>
        <v>0</v>
      </c>
      <c r="P38" s="17">
        <f t="shared" si="0"/>
        <v>0</v>
      </c>
      <c r="Q38" s="17">
        <f t="shared" si="1"/>
        <v>0</v>
      </c>
    </row>
    <row r="39" spans="1:17" x14ac:dyDescent="0.2">
      <c r="B39" s="32">
        <v>0.91666666666666663</v>
      </c>
      <c r="C39" s="27" t="s">
        <v>29</v>
      </c>
      <c r="D39" s="42"/>
      <c r="E39" s="42"/>
      <c r="F39" s="27" t="s">
        <v>25</v>
      </c>
      <c r="G39" s="28"/>
      <c r="H39" s="27" t="s">
        <v>81</v>
      </c>
      <c r="J39" s="16" t="s">
        <v>70</v>
      </c>
      <c r="K39" s="17">
        <f>COUNTIFS(C:C,J39,G:G,1) + COUNTIFS(F:F,J39,G:G,-1)</f>
        <v>0</v>
      </c>
      <c r="L39" s="17">
        <f>COUNTIFS(C:C,J39,G:G,0) + COUNTIFS(F:F,J39,G:G,0)</f>
        <v>0</v>
      </c>
      <c r="M39" s="17">
        <f>COUNTIFS(C:C,J39,G:G,-1) + COUNTIFS(F:F,J39,G:G,1)</f>
        <v>0</v>
      </c>
      <c r="N39" s="17">
        <f>SUMIF(C:C,J39,D:D) + SUMIF(F:F,J39,E:E)</f>
        <v>0</v>
      </c>
      <c r="O39" s="17">
        <f>SUMIF(C:C,J39,E:E) + SUMIF(F:F,J39,D:D)</f>
        <v>0</v>
      </c>
      <c r="P39" s="17">
        <f t="shared" si="0"/>
        <v>0</v>
      </c>
      <c r="Q39" s="17">
        <f t="shared" si="1"/>
        <v>0</v>
      </c>
    </row>
    <row r="40" spans="1:17" x14ac:dyDescent="0.2">
      <c r="A40" s="7"/>
      <c r="B40" s="32">
        <v>0.91666666666666663</v>
      </c>
      <c r="C40" s="27" t="s">
        <v>27</v>
      </c>
      <c r="D40" s="42"/>
      <c r="E40" s="42"/>
      <c r="F40" s="27" t="s">
        <v>31</v>
      </c>
      <c r="G40" s="28"/>
      <c r="H40" s="27" t="s">
        <v>81</v>
      </c>
      <c r="J40" s="16" t="s">
        <v>72</v>
      </c>
      <c r="K40" s="17">
        <f>COUNTIFS(C:C,J40,G:G,1) + COUNTIFS(F:F,J40,G:G,-1)</f>
        <v>0</v>
      </c>
      <c r="L40" s="17">
        <f>COUNTIFS(C:C,J40,G:G,0) + COUNTIFS(F:F,J40,G:G,0)</f>
        <v>0</v>
      </c>
      <c r="M40" s="17">
        <f>COUNTIFS(C:C,J40,G:G,-1) + COUNTIFS(F:F,J40,G:G,1)</f>
        <v>0</v>
      </c>
      <c r="N40" s="17">
        <f>SUMIF(C:C,J40,D:D) + SUMIF(F:F,J40,E:E)</f>
        <v>0</v>
      </c>
      <c r="O40" s="17">
        <f>SUMIF(C:C,J40,E:E) + SUMIF(F:F,J40,D:D)</f>
        <v>0</v>
      </c>
      <c r="P40" s="17">
        <f t="shared" si="0"/>
        <v>0</v>
      </c>
      <c r="Q40" s="17">
        <f t="shared" si="1"/>
        <v>0</v>
      </c>
    </row>
    <row r="41" spans="1:17" x14ac:dyDescent="0.2">
      <c r="A41" s="7">
        <v>43278</v>
      </c>
      <c r="B41" s="32">
        <v>8.3333333333333329E-2</v>
      </c>
      <c r="C41" s="27" t="s">
        <v>36</v>
      </c>
      <c r="D41" s="42"/>
      <c r="E41" s="42"/>
      <c r="F41" s="27" t="s">
        <v>34</v>
      </c>
      <c r="G41" s="28"/>
      <c r="H41" s="27" t="s">
        <v>84</v>
      </c>
      <c r="J41" s="16" t="s">
        <v>74</v>
      </c>
      <c r="K41" s="17">
        <f>COUNTIFS(C:C,J41,G:G,1) + COUNTIFS(F:F,J41,G:G,-1)</f>
        <v>0</v>
      </c>
      <c r="L41" s="17">
        <f>COUNTIFS(C:C,J41,G:G,0) + COUNTIFS(F:F,J41,G:G,0)</f>
        <v>0</v>
      </c>
      <c r="M41" s="17">
        <f>COUNTIFS(C:C,J41,G:G,-1) + COUNTIFS(F:F,J41,G:G,1)</f>
        <v>0</v>
      </c>
      <c r="N41" s="17">
        <f>SUMIF(C:C,J41,D:D) + SUMIF(F:F,J41,E:E)</f>
        <v>0</v>
      </c>
      <c r="O41" s="17">
        <f>SUMIF(C:C,J41,E:E) + SUMIF(F:F,J41,D:D)</f>
        <v>0</v>
      </c>
      <c r="P41" s="17">
        <f t="shared" si="0"/>
        <v>0</v>
      </c>
      <c r="Q41" s="17">
        <f t="shared" si="1"/>
        <v>0</v>
      </c>
    </row>
    <row r="42" spans="1:17" x14ac:dyDescent="0.2">
      <c r="B42" s="32">
        <v>8.3333333333333329E-2</v>
      </c>
      <c r="C42" s="27" t="s">
        <v>40</v>
      </c>
      <c r="D42" s="42"/>
      <c r="E42" s="42"/>
      <c r="F42" s="27" t="s">
        <v>38</v>
      </c>
      <c r="G42" s="28"/>
      <c r="H42" s="27" t="s">
        <v>84</v>
      </c>
    </row>
    <row r="43" spans="1:17" x14ac:dyDescent="0.2">
      <c r="A43" s="7"/>
      <c r="B43" s="33">
        <v>0.91666666666666663</v>
      </c>
      <c r="C43" s="30" t="s">
        <v>116</v>
      </c>
      <c r="D43" s="43"/>
      <c r="E43" s="43"/>
      <c r="F43" s="30" t="s">
        <v>99</v>
      </c>
      <c r="G43" s="31"/>
      <c r="H43" s="30" t="s">
        <v>96</v>
      </c>
    </row>
    <row r="44" spans="1:17" x14ac:dyDescent="0.2">
      <c r="B44" s="33">
        <v>0.91666666666666663</v>
      </c>
      <c r="C44" s="30" t="s">
        <v>55</v>
      </c>
      <c r="D44" s="43"/>
      <c r="E44" s="43"/>
      <c r="F44" s="30" t="s">
        <v>117</v>
      </c>
      <c r="G44" s="31"/>
      <c r="H44" s="30" t="s">
        <v>96</v>
      </c>
    </row>
    <row r="45" spans="1:17" x14ac:dyDescent="0.2">
      <c r="A45" s="7">
        <v>43279</v>
      </c>
      <c r="B45" s="33">
        <v>8.3333333333333329E-2</v>
      </c>
      <c r="C45" s="30" t="s">
        <v>94</v>
      </c>
      <c r="D45" s="43"/>
      <c r="E45" s="43"/>
      <c r="F45" s="30" t="s">
        <v>47</v>
      </c>
      <c r="G45" s="31"/>
      <c r="H45" s="30" t="s">
        <v>95</v>
      </c>
    </row>
    <row r="46" spans="1:17" x14ac:dyDescent="0.2">
      <c r="A46" s="7"/>
      <c r="B46" s="33">
        <v>8.3333333333333329E-2</v>
      </c>
      <c r="C46" s="30" t="s">
        <v>43</v>
      </c>
      <c r="D46" s="43"/>
      <c r="E46" s="43"/>
      <c r="F46" s="30" t="s">
        <v>49</v>
      </c>
      <c r="G46" s="31"/>
      <c r="H46" s="30" t="s">
        <v>95</v>
      </c>
    </row>
    <row r="47" spans="1:17" x14ac:dyDescent="0.2">
      <c r="B47" s="34">
        <v>0.91666666666666663</v>
      </c>
      <c r="C47" s="9" t="s">
        <v>67</v>
      </c>
      <c r="D47" s="37"/>
      <c r="E47" s="37"/>
      <c r="F47" s="9" t="s">
        <v>69</v>
      </c>
      <c r="G47" s="10"/>
      <c r="H47" s="9" t="s">
        <v>109</v>
      </c>
    </row>
    <row r="48" spans="1:17" x14ac:dyDescent="0.2">
      <c r="B48" s="8">
        <v>0.91666666666666663</v>
      </c>
      <c r="C48" s="9" t="s">
        <v>71</v>
      </c>
      <c r="D48" s="37"/>
      <c r="E48" s="37"/>
      <c r="F48" s="9" t="s">
        <v>73</v>
      </c>
      <c r="G48" s="10"/>
      <c r="H48" s="9" t="s">
        <v>109</v>
      </c>
    </row>
    <row r="49" spans="1:8" x14ac:dyDescent="0.2">
      <c r="A49" s="7">
        <v>43280</v>
      </c>
      <c r="B49" s="8">
        <v>8.3333333333333329E-2</v>
      </c>
      <c r="C49" s="9" t="s">
        <v>62</v>
      </c>
      <c r="D49" s="37"/>
      <c r="E49" s="37"/>
      <c r="F49" s="9" t="s">
        <v>64</v>
      </c>
      <c r="G49" s="10"/>
      <c r="H49" s="9" t="s">
        <v>104</v>
      </c>
    </row>
    <row r="50" spans="1:8" x14ac:dyDescent="0.2">
      <c r="B50" s="8">
        <v>8.3333333333333329E-2</v>
      </c>
      <c r="C50" s="9" t="s">
        <v>103</v>
      </c>
      <c r="D50" s="37"/>
      <c r="E50" s="37"/>
      <c r="F50" s="9" t="s">
        <v>60</v>
      </c>
      <c r="G50" s="10"/>
      <c r="H50" s="9" t="s">
        <v>104</v>
      </c>
    </row>
  </sheetData>
  <sheetProtection password="DA7E" sheet="1" objects="1" scenarios="1"/>
  <sortState ref="Q7:Q10">
    <sortCondition descending="1" ref="Q7"/>
  </sortState>
  <mergeCells count="9">
    <mergeCell ref="A1:Q1"/>
    <mergeCell ref="S2:S3"/>
    <mergeCell ref="J37:Q37"/>
    <mergeCell ref="J7:Q7"/>
    <mergeCell ref="J12:Q12"/>
    <mergeCell ref="J22:Q22"/>
    <mergeCell ref="J17:Q17"/>
    <mergeCell ref="J27:Q27"/>
    <mergeCell ref="J32:Q3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2018-06-14T17:01:51Z</dcterms:created>
  <dcterms:modified xsi:type="dcterms:W3CDTF">2018-06-16T03:01:55Z</dcterms:modified>
</cp:coreProperties>
</file>