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9200" windowHeight="11550" activeTab="1"/>
  </bookViews>
  <sheets>
    <sheet name="工作表1" sheetId="1" r:id="rId1"/>
    <sheet name="工作表2" sheetId="2" r:id="rId2"/>
    <sheet name="工作表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3" l="1"/>
  <c r="G9" i="3"/>
  <c r="G8" i="3"/>
  <c r="F10" i="3"/>
  <c r="F9" i="3"/>
  <c r="F8" i="3"/>
  <c r="E10" i="3"/>
  <c r="E9" i="3"/>
  <c r="E8" i="3"/>
  <c r="J19" i="2"/>
  <c r="J17" i="2"/>
  <c r="K14" i="2"/>
  <c r="K3" i="2"/>
  <c r="K4" i="2"/>
  <c r="K5" i="2"/>
  <c r="K6" i="2"/>
  <c r="K7" i="2"/>
  <c r="K8" i="2"/>
  <c r="K9" i="2"/>
  <c r="K10" i="2"/>
  <c r="K11" i="2"/>
  <c r="K12" i="2"/>
  <c r="K2" i="2"/>
  <c r="L14" i="2"/>
  <c r="J14" i="2"/>
  <c r="H15" i="2"/>
  <c r="I14" i="2"/>
  <c r="I3" i="2"/>
  <c r="I4" i="2"/>
  <c r="I5" i="2"/>
  <c r="I6" i="2"/>
  <c r="I7" i="2"/>
  <c r="I8" i="2"/>
  <c r="I9" i="2"/>
  <c r="I10" i="2"/>
  <c r="I11" i="2"/>
  <c r="I12" i="2"/>
  <c r="I2" i="2"/>
  <c r="H14" i="2"/>
  <c r="H3" i="2"/>
  <c r="H4" i="2"/>
  <c r="H5" i="2"/>
  <c r="H6" i="2"/>
  <c r="H7" i="2"/>
  <c r="H8" i="2"/>
  <c r="H9" i="2"/>
  <c r="H10" i="2"/>
  <c r="H11" i="2"/>
  <c r="H12" i="2"/>
  <c r="H2" i="2"/>
  <c r="G14" i="2"/>
  <c r="G3" i="2"/>
  <c r="G4" i="2"/>
  <c r="G5" i="2"/>
  <c r="G6" i="2"/>
  <c r="G7" i="2"/>
  <c r="G8" i="2"/>
  <c r="G9" i="2"/>
  <c r="G10" i="2"/>
  <c r="G11" i="2"/>
  <c r="G12" i="2"/>
  <c r="G2" i="2"/>
  <c r="E14" i="2"/>
  <c r="F3" i="2"/>
  <c r="F4" i="2"/>
  <c r="F5" i="2"/>
  <c r="F6" i="2"/>
  <c r="F7" i="2"/>
  <c r="F8" i="2"/>
  <c r="F9" i="2"/>
  <c r="F10" i="2"/>
  <c r="F11" i="2"/>
  <c r="F12" i="2"/>
  <c r="F2" i="2"/>
  <c r="L8" i="1"/>
  <c r="H8" i="1"/>
  <c r="K7" i="1"/>
  <c r="K8" i="1" s="1"/>
  <c r="G7" i="1"/>
  <c r="G8" i="1" s="1"/>
  <c r="K3" i="1"/>
  <c r="K4" i="1"/>
  <c r="K5" i="1"/>
  <c r="K6" i="1"/>
  <c r="K2" i="1"/>
  <c r="G3" i="1"/>
  <c r="G4" i="1"/>
  <c r="G5" i="1"/>
  <c r="G6" i="1"/>
  <c r="G2" i="1"/>
  <c r="J7" i="1"/>
  <c r="J8" i="1"/>
  <c r="J3" i="1"/>
  <c r="J4" i="1"/>
  <c r="J5" i="1"/>
  <c r="J6" i="1"/>
  <c r="J2" i="1"/>
  <c r="F8" i="1"/>
  <c r="F7" i="1"/>
  <c r="F3" i="1"/>
  <c r="F4" i="1"/>
  <c r="F5" i="1"/>
  <c r="F6" i="1"/>
  <c r="F2" i="1"/>
</calcChain>
</file>

<file path=xl/sharedStrings.xml><?xml version="1.0" encoding="utf-8"?>
<sst xmlns="http://schemas.openxmlformats.org/spreadsheetml/2006/main" count="22" uniqueCount="15">
  <si>
    <t>M1</t>
    <phoneticPr fontId="1" type="noConversion"/>
  </si>
  <si>
    <t>M2</t>
    <phoneticPr fontId="1" type="noConversion"/>
  </si>
  <si>
    <t>MAE</t>
    <phoneticPr fontId="1" type="noConversion"/>
  </si>
  <si>
    <t>MSE</t>
    <phoneticPr fontId="1" type="noConversion"/>
  </si>
  <si>
    <t>RMSE</t>
    <phoneticPr fontId="1" type="noConversion"/>
  </si>
  <si>
    <t>Value</t>
    <phoneticPr fontId="1" type="noConversion"/>
  </si>
  <si>
    <t>y_bar=</t>
    <phoneticPr fontId="1" type="noConversion"/>
  </si>
  <si>
    <t>SST</t>
    <phoneticPr fontId="1" type="noConversion"/>
  </si>
  <si>
    <t>SSR</t>
    <phoneticPr fontId="1" type="noConversion"/>
  </si>
  <si>
    <t>SSE</t>
    <phoneticPr fontId="1" type="noConversion"/>
  </si>
  <si>
    <t>R2</t>
    <phoneticPr fontId="1" type="noConversion"/>
  </si>
  <si>
    <t>Adjusted R2</t>
    <phoneticPr fontId="1" type="noConversion"/>
  </si>
  <si>
    <t>Price</t>
    <phoneticPr fontId="1" type="noConversion"/>
  </si>
  <si>
    <t>Var=</t>
    <phoneticPr fontId="1" type="noConversion"/>
  </si>
  <si>
    <t>Stdev=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</si>
</sst>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0" borderId="0" xfId="0" applyFo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L8"/>
  <sheetViews>
    <sheetView workbookViewId="0">
      <selection activeCell="H8" sqref="H8"/>
    </sheetView>
  </sheetViews>
  <sheetFormatPr defaultRowHeight="16.5" x14ac:dyDescent="0.25"/>
  <cols>
    <col min="4" max="12" width="9" style="1"/>
  </cols>
  <sheetData>
    <row r="1" spans="4:12" x14ac:dyDescent="0.25">
      <c r="D1" s="1" t="b">
        <v>1</v>
      </c>
      <c r="E1" s="3" t="s">
        <v>0</v>
      </c>
      <c r="F1" s="1" t="s">
        <v>2</v>
      </c>
      <c r="G1" s="1" t="s">
        <v>3</v>
      </c>
      <c r="H1" s="1" t="s">
        <v>4</v>
      </c>
      <c r="I1" s="2" t="s">
        <v>1</v>
      </c>
      <c r="J1" s="1" t="s">
        <v>2</v>
      </c>
      <c r="K1" s="1" t="s">
        <v>3</v>
      </c>
      <c r="L1" s="1" t="s">
        <v>4</v>
      </c>
    </row>
    <row r="2" spans="4:12" x14ac:dyDescent="0.25">
      <c r="D2" s="1">
        <v>3</v>
      </c>
      <c r="E2" s="3">
        <v>2</v>
      </c>
      <c r="F2" s="1">
        <f>ABS(E2-D2)</f>
        <v>1</v>
      </c>
      <c r="G2" s="1">
        <f>F2*F2</f>
        <v>1</v>
      </c>
      <c r="I2" s="2">
        <v>3</v>
      </c>
      <c r="J2" s="1">
        <f>ABS(D2-I2)</f>
        <v>0</v>
      </c>
      <c r="K2" s="1">
        <f>J2*J2</f>
        <v>0</v>
      </c>
    </row>
    <row r="3" spans="4:12" x14ac:dyDescent="0.25">
      <c r="D3" s="1">
        <v>2</v>
      </c>
      <c r="E3" s="3">
        <v>2</v>
      </c>
      <c r="F3" s="1">
        <f t="shared" ref="F3:F6" si="0">ABS(E3-D3)</f>
        <v>0</v>
      </c>
      <c r="G3" s="1">
        <f t="shared" ref="G3:G6" si="1">F3*F3</f>
        <v>0</v>
      </c>
      <c r="I3" s="2">
        <v>2</v>
      </c>
      <c r="J3" s="1">
        <f t="shared" ref="J3:J6" si="2">ABS(D3-I3)</f>
        <v>0</v>
      </c>
      <c r="K3" s="1">
        <f t="shared" ref="K3:K6" si="3">J3*J3</f>
        <v>0</v>
      </c>
    </row>
    <row r="4" spans="4:12" x14ac:dyDescent="0.25">
      <c r="D4" s="1">
        <v>1</v>
      </c>
      <c r="E4" s="3">
        <v>1</v>
      </c>
      <c r="F4" s="1">
        <f t="shared" si="0"/>
        <v>0</v>
      </c>
      <c r="G4" s="1">
        <f t="shared" si="1"/>
        <v>0</v>
      </c>
      <c r="I4" s="2">
        <v>1</v>
      </c>
      <c r="J4" s="1">
        <f t="shared" si="2"/>
        <v>0</v>
      </c>
      <c r="K4" s="1">
        <f t="shared" si="3"/>
        <v>0</v>
      </c>
    </row>
    <row r="5" spans="4:12" x14ac:dyDescent="0.25">
      <c r="D5" s="1">
        <v>4</v>
      </c>
      <c r="E5" s="3">
        <v>5</v>
      </c>
      <c r="F5" s="1">
        <f t="shared" si="0"/>
        <v>1</v>
      </c>
      <c r="G5" s="1">
        <f t="shared" si="1"/>
        <v>1</v>
      </c>
      <c r="I5" s="2">
        <v>5</v>
      </c>
      <c r="J5" s="1">
        <f t="shared" si="2"/>
        <v>1</v>
      </c>
      <c r="K5" s="1">
        <f t="shared" si="3"/>
        <v>1</v>
      </c>
    </row>
    <row r="6" spans="4:12" x14ac:dyDescent="0.25">
      <c r="D6" s="1">
        <v>5</v>
      </c>
      <c r="E6" s="3">
        <v>3</v>
      </c>
      <c r="F6" s="1">
        <f t="shared" si="0"/>
        <v>2</v>
      </c>
      <c r="G6" s="1">
        <f t="shared" si="1"/>
        <v>4</v>
      </c>
      <c r="I6" s="2">
        <v>2</v>
      </c>
      <c r="J6" s="1">
        <f t="shared" si="2"/>
        <v>3</v>
      </c>
      <c r="K6" s="1">
        <f t="shared" si="3"/>
        <v>9</v>
      </c>
    </row>
    <row r="7" spans="4:12" x14ac:dyDescent="0.25">
      <c r="F7" s="2">
        <f>SUM(F2:F6)</f>
        <v>4</v>
      </c>
      <c r="G7" s="2">
        <f>SUM(G2:G6)</f>
        <v>6</v>
      </c>
      <c r="H7" s="2"/>
      <c r="J7" s="2">
        <f>SUM(J2:J6)</f>
        <v>4</v>
      </c>
      <c r="K7" s="2">
        <f>SUM(K2:K6)</f>
        <v>10</v>
      </c>
    </row>
    <row r="8" spans="4:12" x14ac:dyDescent="0.25">
      <c r="F8" s="3">
        <f>F7/5</f>
        <v>0.8</v>
      </c>
      <c r="G8" s="3">
        <f>G7/5</f>
        <v>1.2</v>
      </c>
      <c r="H8" s="3">
        <f>SQRT(G8)</f>
        <v>1.0954451150103321</v>
      </c>
      <c r="J8" s="3">
        <f>J7/5</f>
        <v>0.8</v>
      </c>
      <c r="K8" s="3">
        <f>K7/5</f>
        <v>2</v>
      </c>
      <c r="L8" s="3">
        <f>SQRT(K8)</f>
        <v>1.4142135623730951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tabSelected="1" workbookViewId="0">
      <selection activeCell="J17" sqref="J16:J17"/>
    </sheetView>
  </sheetViews>
  <sheetFormatPr defaultRowHeight="16.5" x14ac:dyDescent="0.25"/>
  <cols>
    <col min="1" max="6" width="9" style="1"/>
    <col min="7" max="7" width="11.625" style="1" bestFit="1" customWidth="1"/>
    <col min="8" max="8" width="12.75" style="1" bestFit="1" customWidth="1"/>
    <col min="9" max="9" width="9" style="1"/>
    <col min="10" max="10" width="12.75" style="1" bestFit="1" customWidth="1"/>
  </cols>
  <sheetData>
    <row r="1" spans="1:12" x14ac:dyDescent="0.25">
      <c r="E1" s="1" t="s">
        <v>5</v>
      </c>
      <c r="G1" s="1" t="s">
        <v>7</v>
      </c>
      <c r="H1" s="1" t="s">
        <v>8</v>
      </c>
      <c r="I1" s="1" t="s">
        <v>9</v>
      </c>
      <c r="K1" s="1" t="s">
        <v>2</v>
      </c>
      <c r="L1" s="1" t="s">
        <v>3</v>
      </c>
    </row>
    <row r="2" spans="1:12" x14ac:dyDescent="0.25">
      <c r="A2" s="1">
        <v>2310</v>
      </c>
      <c r="B2" s="1">
        <v>2</v>
      </c>
      <c r="C2" s="1">
        <v>2</v>
      </c>
      <c r="D2" s="1">
        <v>20</v>
      </c>
      <c r="E2" s="1">
        <v>142000</v>
      </c>
      <c r="F2" s="1">
        <f>27.64139*A2+12529.76817*B2+2553.21066*C2-234.23716*D2+52317.8305099999</f>
        <v>141650.65586999999</v>
      </c>
      <c r="G2" s="1">
        <f>(E2-$E$14)*(E2-$E$14)</f>
        <v>56796776.85950429</v>
      </c>
      <c r="H2" s="1">
        <f>(F2-$E$14)*(F2-$E$14)</f>
        <v>62184386.976488128</v>
      </c>
      <c r="I2" s="1">
        <f>(E2-F2)*(E2-F2)</f>
        <v>122041.32116546544</v>
      </c>
      <c r="K2">
        <f>ABS(E2-F2)</f>
        <v>349.34413000001223</v>
      </c>
    </row>
    <row r="3" spans="1:12" x14ac:dyDescent="0.25">
      <c r="A3" s="1">
        <v>2333</v>
      </c>
      <c r="B3" s="1">
        <v>2</v>
      </c>
      <c r="C3" s="1">
        <v>2</v>
      </c>
      <c r="D3" s="1">
        <v>12</v>
      </c>
      <c r="E3" s="1">
        <v>144000</v>
      </c>
      <c r="F3" s="1">
        <f t="shared" ref="F3:F12" si="0">27.64139*A3+12529.76817*B3+2553.21066*C3-234.23716*D3+52317.8305099999</f>
        <v>144160.30512</v>
      </c>
      <c r="G3" s="1">
        <f t="shared" ref="G3:G12" si="1">(E3-$E$14)*(E3-$E$14)</f>
        <v>30651322.314049702</v>
      </c>
      <c r="H3" s="1">
        <f t="shared" ref="H3:H12" si="2">(F3-$E$14)*(F3-$E$14)</f>
        <v>28902005.171366047</v>
      </c>
      <c r="I3" s="1">
        <f t="shared" ref="I3:I12" si="3">(E3-F3)*(E3-F3)</f>
        <v>25697.731498215853</v>
      </c>
      <c r="K3">
        <f t="shared" ref="K3:K12" si="4">ABS(E3-F3)</f>
        <v>160.30512000000454</v>
      </c>
    </row>
    <row r="4" spans="1:12" x14ac:dyDescent="0.25">
      <c r="A4" s="1">
        <v>2356</v>
      </c>
      <c r="B4" s="1">
        <v>3</v>
      </c>
      <c r="C4" s="1">
        <v>1.5</v>
      </c>
      <c r="D4" s="1">
        <v>33</v>
      </c>
      <c r="E4" s="1">
        <v>151000</v>
      </c>
      <c r="F4" s="1">
        <f t="shared" si="0"/>
        <v>151130.23957000003</v>
      </c>
      <c r="G4" s="1">
        <f t="shared" si="1"/>
        <v>2142231.4049586467</v>
      </c>
      <c r="H4" s="1">
        <f t="shared" si="2"/>
        <v>2540440.4918252653</v>
      </c>
      <c r="I4" s="1">
        <f t="shared" si="3"/>
        <v>16962.345593793831</v>
      </c>
      <c r="K4">
        <f t="shared" si="4"/>
        <v>130.23957000003429</v>
      </c>
    </row>
    <row r="5" spans="1:12" x14ac:dyDescent="0.25">
      <c r="A5" s="1">
        <v>2379</v>
      </c>
      <c r="B5" s="1">
        <v>3</v>
      </c>
      <c r="C5" s="1">
        <v>2</v>
      </c>
      <c r="D5" s="1">
        <v>43</v>
      </c>
      <c r="E5" s="1">
        <v>150000</v>
      </c>
      <c r="F5" s="1">
        <f t="shared" si="0"/>
        <v>150700.22527</v>
      </c>
      <c r="G5" s="1">
        <f t="shared" si="1"/>
        <v>214958.67768594061</v>
      </c>
      <c r="H5" s="1">
        <f t="shared" si="2"/>
        <v>1354573.9022506697</v>
      </c>
      <c r="I5" s="1">
        <f t="shared" si="3"/>
        <v>490315.42874656641</v>
      </c>
      <c r="K5">
        <f t="shared" si="4"/>
        <v>700.22526999999536</v>
      </c>
    </row>
    <row r="6" spans="1:12" x14ac:dyDescent="0.25">
      <c r="A6" s="1">
        <v>2402</v>
      </c>
      <c r="B6" s="1">
        <v>2</v>
      </c>
      <c r="C6" s="1">
        <v>3</v>
      </c>
      <c r="D6" s="1">
        <v>53</v>
      </c>
      <c r="E6" s="1">
        <v>139000</v>
      </c>
      <c r="F6" s="1">
        <f t="shared" si="0"/>
        <v>139017.04813000001</v>
      </c>
      <c r="G6" s="1">
        <f t="shared" si="1"/>
        <v>111014958.67768617</v>
      </c>
      <c r="H6" s="1">
        <f t="shared" si="2"/>
        <v>110655998.72242245</v>
      </c>
      <c r="I6" s="1">
        <f t="shared" si="3"/>
        <v>290.63873649724547</v>
      </c>
      <c r="K6">
        <f t="shared" si="4"/>
        <v>17.048130000010133</v>
      </c>
    </row>
    <row r="7" spans="1:12" x14ac:dyDescent="0.25">
      <c r="A7" s="1">
        <v>2425</v>
      </c>
      <c r="B7" s="1">
        <v>4</v>
      </c>
      <c r="C7" s="1">
        <v>2</v>
      </c>
      <c r="D7" s="1">
        <v>23</v>
      </c>
      <c r="E7" s="1">
        <v>169000</v>
      </c>
      <c r="F7" s="1">
        <f t="shared" si="0"/>
        <v>169186.24057999998</v>
      </c>
      <c r="G7" s="1">
        <f t="shared" si="1"/>
        <v>378833140.49586737</v>
      </c>
      <c r="H7" s="1">
        <f t="shared" si="2"/>
        <v>386117663.90005088</v>
      </c>
      <c r="I7" s="1">
        <f t="shared" si="3"/>
        <v>34685.553638730184</v>
      </c>
      <c r="K7">
        <f t="shared" si="4"/>
        <v>186.24057999998331</v>
      </c>
    </row>
    <row r="8" spans="1:12" x14ac:dyDescent="0.25">
      <c r="A8" s="1">
        <v>2448</v>
      </c>
      <c r="B8" s="1">
        <v>2</v>
      </c>
      <c r="C8" s="1">
        <v>1.5</v>
      </c>
      <c r="D8" s="1">
        <v>99</v>
      </c>
      <c r="E8" s="1">
        <v>126000</v>
      </c>
      <c r="F8" s="1">
        <f t="shared" si="0"/>
        <v>125683.82672000001</v>
      </c>
      <c r="G8" s="1">
        <f t="shared" si="1"/>
        <v>553960413.22314095</v>
      </c>
      <c r="H8" s="1">
        <f t="shared" si="2"/>
        <v>568943517.34649003</v>
      </c>
      <c r="I8" s="1">
        <f t="shared" si="3"/>
        <v>99965.542985950902</v>
      </c>
      <c r="K8">
        <f t="shared" si="4"/>
        <v>316.17327999998815</v>
      </c>
    </row>
    <row r="9" spans="1:12" x14ac:dyDescent="0.25">
      <c r="A9" s="1">
        <v>2471</v>
      </c>
      <c r="B9" s="1">
        <v>2</v>
      </c>
      <c r="C9" s="1">
        <v>2</v>
      </c>
      <c r="D9" s="1">
        <v>34</v>
      </c>
      <c r="E9" s="1">
        <v>142900</v>
      </c>
      <c r="F9" s="1">
        <f t="shared" si="0"/>
        <v>142821.59941999998</v>
      </c>
      <c r="G9" s="1">
        <f t="shared" si="1"/>
        <v>44041322.314049728</v>
      </c>
      <c r="H9" s="1">
        <f t="shared" si="2"/>
        <v>45088058.481357917</v>
      </c>
      <c r="I9" s="1">
        <f t="shared" si="3"/>
        <v>6146.6509443388941</v>
      </c>
      <c r="K9">
        <f t="shared" si="4"/>
        <v>78.400580000015907</v>
      </c>
    </row>
    <row r="10" spans="1:12" x14ac:dyDescent="0.25">
      <c r="A10" s="1">
        <v>2494</v>
      </c>
      <c r="B10" s="1">
        <v>3</v>
      </c>
      <c r="C10" s="1">
        <v>3</v>
      </c>
      <c r="D10" s="1">
        <v>23</v>
      </c>
      <c r="E10" s="1">
        <v>163000</v>
      </c>
      <c r="F10" s="1">
        <f t="shared" si="0"/>
        <v>161116.93898000004</v>
      </c>
      <c r="G10" s="1">
        <f t="shared" si="1"/>
        <v>181269504.13223112</v>
      </c>
      <c r="H10" s="1">
        <f t="shared" si="2"/>
        <v>134109725.28963906</v>
      </c>
      <c r="I10" s="1">
        <f t="shared" si="3"/>
        <v>3545918.8050433071</v>
      </c>
      <c r="K10">
        <f t="shared" si="4"/>
        <v>1883.0610199999646</v>
      </c>
    </row>
    <row r="11" spans="1:12" x14ac:dyDescent="0.25">
      <c r="A11" s="1">
        <v>2517</v>
      </c>
      <c r="B11" s="1">
        <v>4</v>
      </c>
      <c r="C11" s="1">
        <v>4</v>
      </c>
      <c r="D11" s="1">
        <v>55</v>
      </c>
      <c r="E11" s="1">
        <v>169000</v>
      </c>
      <c r="F11" s="1">
        <f t="shared" si="0"/>
        <v>169340.08066000001</v>
      </c>
      <c r="G11" s="1">
        <f t="shared" si="1"/>
        <v>378833140.49586737</v>
      </c>
      <c r="H11" s="1">
        <f t="shared" si="2"/>
        <v>392187207.95226455</v>
      </c>
      <c r="I11" s="1">
        <f t="shared" si="3"/>
        <v>115654.85530604029</v>
      </c>
      <c r="K11">
        <f t="shared" si="4"/>
        <v>340.0806600000069</v>
      </c>
    </row>
    <row r="12" spans="1:12" x14ac:dyDescent="0.25">
      <c r="A12" s="1">
        <v>2540</v>
      </c>
      <c r="B12" s="1">
        <v>2</v>
      </c>
      <c r="C12" s="1">
        <v>3</v>
      </c>
      <c r="D12" s="1">
        <v>22</v>
      </c>
      <c r="E12" s="1">
        <v>149000</v>
      </c>
      <c r="F12" s="1">
        <f t="shared" si="0"/>
        <v>150092.91191</v>
      </c>
      <c r="G12" s="1">
        <f t="shared" si="1"/>
        <v>287685.95041323447</v>
      </c>
      <c r="H12" s="1">
        <f t="shared" si="2"/>
        <v>309745.98088759964</v>
      </c>
      <c r="I12" s="1">
        <f t="shared" si="3"/>
        <v>1194456.4430198378</v>
      </c>
      <c r="K12">
        <f t="shared" si="4"/>
        <v>1092.9119099999953</v>
      </c>
    </row>
    <row r="13" spans="1:12" x14ac:dyDescent="0.25">
      <c r="J13" s="1" t="s">
        <v>10</v>
      </c>
    </row>
    <row r="14" spans="1:12" x14ac:dyDescent="0.25">
      <c r="D14" s="1" t="s">
        <v>6</v>
      </c>
      <c r="E14" s="1">
        <f>AVERAGE(E2:E12)</f>
        <v>149536.36363636365</v>
      </c>
      <c r="G14" s="1">
        <f>SUM(G2:G12)</f>
        <v>1738045454.5454545</v>
      </c>
      <c r="H14" s="1">
        <f>SUM(H2:H12)</f>
        <v>1732393324.2150424</v>
      </c>
      <c r="I14" s="1">
        <f>SUM(I2:I12)</f>
        <v>5652135.3166787447</v>
      </c>
      <c r="J14" s="1">
        <f>1-I14/G14</f>
        <v>0.99674799338423692</v>
      </c>
      <c r="K14" s="4">
        <f>AVERAGE(K2:K12)</f>
        <v>477.63911363636458</v>
      </c>
      <c r="L14">
        <f>I14/11</f>
        <v>513830.48333443137</v>
      </c>
    </row>
    <row r="15" spans="1:12" x14ac:dyDescent="0.25">
      <c r="H15" s="1">
        <f>H14+I14</f>
        <v>1738045459.5317211</v>
      </c>
    </row>
    <row r="16" spans="1:12" x14ac:dyDescent="0.25">
      <c r="J16" s="1" t="s">
        <v>11</v>
      </c>
    </row>
    <row r="17" spans="10:10" x14ac:dyDescent="0.25">
      <c r="J17" s="1">
        <f>1-((1-J14)*10/6)</f>
        <v>0.99457998897372824</v>
      </c>
    </row>
    <row r="19" spans="10:10" x14ac:dyDescent="0.25">
      <c r="J19" s="1">
        <f>1-((1-J14)*10/2)</f>
        <v>0.98373996692118459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G10"/>
  <sheetViews>
    <sheetView workbookViewId="0">
      <selection activeCell="G8" sqref="G8"/>
    </sheetView>
  </sheetViews>
  <sheetFormatPr defaultRowHeight="16.5" x14ac:dyDescent="0.25"/>
  <cols>
    <col min="5" max="5" width="9" style="1"/>
  </cols>
  <sheetData>
    <row r="1" spans="4:7" x14ac:dyDescent="0.25">
      <c r="E1" s="1" t="s">
        <v>12</v>
      </c>
      <c r="F1" s="1" t="s">
        <v>12</v>
      </c>
      <c r="G1" s="1" t="s">
        <v>12</v>
      </c>
    </row>
    <row r="2" spans="4:7" x14ac:dyDescent="0.25">
      <c r="E2" s="1">
        <v>100</v>
      </c>
      <c r="F2" s="1">
        <v>80</v>
      </c>
      <c r="G2" s="1">
        <v>10</v>
      </c>
    </row>
    <row r="3" spans="4:7" x14ac:dyDescent="0.25">
      <c r="E3" s="1">
        <v>100</v>
      </c>
      <c r="F3" s="1">
        <v>90</v>
      </c>
      <c r="G3" s="1">
        <v>50</v>
      </c>
    </row>
    <row r="4" spans="4:7" x14ac:dyDescent="0.25">
      <c r="E4" s="1">
        <v>100</v>
      </c>
      <c r="F4" s="1">
        <v>100</v>
      </c>
      <c r="G4" s="1">
        <v>100</v>
      </c>
    </row>
    <row r="5" spans="4:7" x14ac:dyDescent="0.25">
      <c r="E5" s="1">
        <v>100</v>
      </c>
      <c r="F5" s="1">
        <v>110</v>
      </c>
      <c r="G5" s="1">
        <v>150</v>
      </c>
    </row>
    <row r="6" spans="4:7" x14ac:dyDescent="0.25">
      <c r="E6" s="1">
        <v>100</v>
      </c>
      <c r="F6" s="1">
        <v>120</v>
      </c>
      <c r="G6" s="1">
        <v>190</v>
      </c>
    </row>
    <row r="7" spans="4:7" x14ac:dyDescent="0.25">
      <c r="F7" s="1"/>
      <c r="G7" s="1"/>
    </row>
    <row r="8" spans="4:7" x14ac:dyDescent="0.25">
      <c r="E8" s="1">
        <f>AVERAGE(E2:E6)</f>
        <v>100</v>
      </c>
      <c r="F8" s="1">
        <f>AVERAGE(F2:F6)</f>
        <v>100</v>
      </c>
      <c r="G8" s="1">
        <f>AVERAGE(G2:G6)</f>
        <v>100</v>
      </c>
    </row>
    <row r="9" spans="4:7" x14ac:dyDescent="0.25">
      <c r="D9" t="s">
        <v>13</v>
      </c>
      <c r="E9" s="1">
        <f>VAR(E2:E6)</f>
        <v>0</v>
      </c>
      <c r="F9" s="1">
        <f>VAR(F2:F6)</f>
        <v>250</v>
      </c>
      <c r="G9" s="1">
        <f>VAR(G2:G6)</f>
        <v>5300</v>
      </c>
    </row>
    <row r="10" spans="4:7" x14ac:dyDescent="0.25">
      <c r="D10" t="s">
        <v>14</v>
      </c>
      <c r="E10" s="1">
        <f>STDEV(E2:E6)</f>
        <v>0</v>
      </c>
      <c r="F10" s="1">
        <f>STDEV(F2:F6)</f>
        <v>15.811388300841896</v>
      </c>
      <c r="G10" s="1">
        <f>STDEV(G2:G6)</f>
        <v>72.801098892805186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工作表3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2016-05-02T01:45:21Z</dcterms:created>
  <dcterms:modified xsi:type="dcterms:W3CDTF">2016-05-02T03:56:55Z</dcterms:modified>
</cp:coreProperties>
</file>