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478\Desktop\"/>
    </mc:Choice>
  </mc:AlternateContent>
  <xr:revisionPtr revIDLastSave="0" documentId="13_ncr:1_{EE93FCEE-5104-4CE4-81E2-D61AC0F2D66E}" xr6:coauthVersionLast="44" xr6:coauthVersionMax="44" xr10:uidLastSave="{00000000-0000-0000-0000-000000000000}"/>
  <bookViews>
    <workbookView xWindow="3803" yWindow="3803" windowWidth="16875" windowHeight="10522" xr2:uid="{00000000-000D-0000-FFFF-FFFF00000000}"/>
  </bookViews>
  <sheets>
    <sheet name="Pivot per category" sheetId="2" r:id="rId1"/>
    <sheet name="Pivot per sub-category" sheetId="3" r:id="rId2"/>
    <sheet name="Date conversion Pivot" sheetId="4" r:id="rId3"/>
    <sheet name="Bonus" sheetId="5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4" i="5"/>
  <c r="D5" i="5"/>
  <c r="D6" i="5"/>
  <c r="D7" i="5"/>
  <c r="D8" i="5"/>
  <c r="D9" i="5"/>
  <c r="D10" i="5"/>
  <c r="D11" i="5"/>
  <c r="D12" i="5"/>
  <c r="D3" i="5"/>
  <c r="C3" i="5"/>
  <c r="D2" i="5"/>
  <c r="C13" i="5"/>
  <c r="C12" i="5"/>
  <c r="C4" i="5"/>
  <c r="C5" i="5"/>
  <c r="C6" i="5"/>
  <c r="C7" i="5"/>
  <c r="C8" i="5"/>
  <c r="C9" i="5"/>
  <c r="C10" i="5"/>
  <c r="C11" i="5"/>
  <c r="B3" i="5"/>
  <c r="C2" i="5"/>
  <c r="B2" i="5"/>
  <c r="B13" i="5"/>
  <c r="B5" i="5"/>
  <c r="B6" i="5"/>
  <c r="B7" i="5"/>
  <c r="E7" i="5" s="1"/>
  <c r="B8" i="5"/>
  <c r="E8" i="5" s="1"/>
  <c r="B9" i="5"/>
  <c r="E9" i="5" s="1"/>
  <c r="B10" i="5"/>
  <c r="B11" i="5"/>
  <c r="B12" i="5"/>
  <c r="B4" i="5"/>
  <c r="H8" i="5" l="1"/>
  <c r="H9" i="5"/>
  <c r="G9" i="5"/>
  <c r="H7" i="5"/>
  <c r="G8" i="5"/>
  <c r="G7" i="5"/>
  <c r="E2" i="5"/>
  <c r="H2" i="5" s="1"/>
  <c r="E6" i="5"/>
  <c r="H6" i="5" s="1"/>
  <c r="F9" i="5"/>
  <c r="E13" i="5"/>
  <c r="H13" i="5" s="1"/>
  <c r="E5" i="5"/>
  <c r="G5" i="5" s="1"/>
  <c r="F8" i="5"/>
  <c r="E12" i="5"/>
  <c r="F12" i="5" s="1"/>
  <c r="E4" i="5"/>
  <c r="G4" i="5" s="1"/>
  <c r="F7" i="5"/>
  <c r="E11" i="5"/>
  <c r="F11" i="5" s="1"/>
  <c r="E3" i="5"/>
  <c r="F3" i="5" s="1"/>
  <c r="E10" i="5"/>
  <c r="G10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6" i="5" l="1"/>
  <c r="G11" i="5"/>
  <c r="F6" i="5"/>
  <c r="H11" i="5"/>
  <c r="G12" i="5"/>
  <c r="G13" i="5"/>
  <c r="F13" i="5"/>
  <c r="F5" i="5"/>
  <c r="F10" i="5"/>
  <c r="F4" i="5"/>
  <c r="H10" i="5"/>
  <c r="H5" i="5"/>
  <c r="G2" i="5"/>
  <c r="H4" i="5"/>
  <c r="H12" i="5"/>
  <c r="H3" i="5"/>
  <c r="F2" i="5"/>
  <c r="G3" i="5"/>
</calcChain>
</file>

<file path=xl/sharedStrings.xml><?xml version="1.0" encoding="utf-8"?>
<sst xmlns="http://schemas.openxmlformats.org/spreadsheetml/2006/main" count="33068" uniqueCount="8408">
  <si>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</si>
  <si>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</si>
  <si>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</si>
  <si>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</si>
  <si>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</si>
  <si>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</si>
  <si>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</si>
  <si>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</si>
  <si>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</si>
  <si>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</si>
  <si>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</si>
  <si>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</si>
  <si>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</si>
  <si>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</si>
  <si>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</si>
  <si>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</si>
  <si>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</si>
  <si>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</si>
  <si>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</si>
  <si>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</si>
  <si>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</si>
  <si>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</si>
  <si>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</si>
  <si>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</si>
  <si>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</si>
  <si>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</si>
  <si>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</si>
  <si>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</si>
  <si>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</si>
  <si>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</si>
  <si>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</si>
  <si>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</si>
  <si>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</si>
  <si>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</si>
  <si>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</si>
  <si>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</si>
  <si>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</si>
  <si>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</si>
  <si>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</si>
  <si>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</si>
  <si>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</si>
  <si>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</si>
  <si>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</si>
  <si>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</si>
  <si>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</si>
  <si>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</si>
  <si>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</si>
  <si>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</si>
  <si>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</si>
  <si>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</si>
  <si>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</si>
  <si>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</si>
  <si>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</si>
  <si>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</si>
  <si>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</si>
  <si>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</si>
  <si>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</si>
  <si>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</si>
  <si>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</si>
  <si>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</si>
  <si>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</si>
  <si>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</si>
  <si>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</si>
  <si>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</si>
  <si>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</si>
  <si>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</si>
  <si>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</si>
  <si>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</si>
  <si>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</si>
  <si>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</si>
  <si>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</si>
  <si>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</si>
  <si>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</si>
  <si>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</si>
  <si>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</si>
  <si>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</si>
  <si>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</si>
  <si>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</si>
  <si>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</si>
  <si>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</si>
  <si>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</si>
  <si>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</si>
  <si>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</si>
  <si>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</si>
  <si>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</si>
  <si>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</si>
  <si>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</si>
  <si>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</si>
  <si>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</si>
  <si>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</si>
  <si>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</si>
  <si>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</si>
  <si>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</si>
  <si>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</si>
  <si>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</si>
  <si>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</si>
  <si>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</si>
  <si>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</si>
  <si>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</si>
  <si>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</si>
  <si>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</si>
  <si>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</si>
  <si>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</si>
  <si>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</si>
  <si>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</si>
  <si>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</si>
  <si>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</si>
  <si>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</si>
  <si>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</si>
  <si>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</si>
  <si>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</si>
  <si>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</si>
  <si>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</si>
  <si>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</si>
  <si>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</si>
  <si>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</si>
  <si>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</si>
  <si>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</si>
  <si>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</si>
  <si>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</si>
  <si>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</si>
  <si>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</si>
  <si>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</si>
  <si>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</si>
  <si>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</si>
  <si>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</si>
  <si>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</si>
  <si>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</si>
  <si>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</si>
  <si>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</si>
  <si>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</si>
  <si>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</si>
  <si>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</si>
  <si>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</si>
  <si>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</si>
  <si>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</si>
  <si>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</si>
  <si>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</si>
  <si>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</si>
  <si>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</si>
  <si>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</si>
  <si>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</si>
  <si>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</si>
  <si>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</si>
  <si>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</si>
  <si>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</si>
  <si>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</si>
  <si>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</si>
  <si>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</si>
  <si>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</si>
  <si>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</si>
  <si>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</si>
  <si>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</si>
  <si>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</si>
  <si>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</si>
  <si>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</si>
  <si>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</si>
  <si>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</si>
  <si>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</si>
  <si>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</si>
  <si>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</si>
  <si>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</si>
  <si>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</si>
  <si>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</si>
  <si>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</si>
  <si>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</si>
  <si>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</si>
  <si>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</si>
  <si>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</si>
  <si>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</si>
  <si>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</si>
  <si>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</si>
  <si>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</si>
  <si>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</si>
  <si>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</si>
  <si>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</si>
  <si>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</si>
  <si>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</si>
  <si>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</si>
  <si>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</si>
  <si>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</si>
  <si>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</si>
  <si>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</si>
  <si>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</si>
  <si>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</si>
  <si>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</si>
  <si>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</si>
  <si>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</si>
  <si>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</si>
  <si>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</si>
  <si>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</si>
  <si>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</si>
  <si>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</si>
  <si>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</si>
  <si>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</si>
  <si>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</si>
  <si>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</si>
  <si>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</si>
  <si>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</si>
  <si>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</si>
  <si>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</si>
  <si>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</si>
  <si>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</si>
  <si>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</si>
  <si>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</si>
  <si>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</si>
  <si>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</si>
  <si>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</si>
  <si>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</si>
  <si>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</si>
  <si>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</si>
  <si>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</si>
  <si>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</si>
  <si>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</si>
  <si>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</si>
  <si>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</si>
  <si>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</si>
  <si>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</si>
  <si>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</si>
  <si>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</si>
  <si>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</si>
  <si>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</si>
  <si>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</si>
  <si>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</si>
  <si>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</si>
  <si>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</si>
  <si>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</si>
  <si>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</si>
  <si>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</si>
  <si>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</si>
  <si>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</si>
  <si>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</si>
  <si>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</si>
  <si>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</si>
  <si>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</si>
  <si>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</si>
  <si>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</si>
  <si>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</si>
  <si>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</si>
  <si>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</si>
  <si>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</si>
  <si>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</si>
  <si>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</si>
  <si>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</si>
  <si>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</si>
  <si>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</si>
  <si>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</si>
  <si>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</si>
  <si>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</si>
  <si>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</si>
  <si>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</si>
  <si>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</si>
  <si>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</si>
  <si>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</si>
  <si>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</si>
  <si>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</si>
  <si>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</si>
  <si>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</si>
  <si>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</si>
  <si>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</si>
  <si>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</si>
  <si>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</si>
  <si>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</si>
  <si>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</si>
  <si>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</si>
  <si>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</si>
  <si>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</si>
  <si>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</si>
  <si>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</si>
  <si>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</si>
  <si>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</si>
  <si>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</si>
  <si>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</si>
  <si>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</si>
  <si>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</si>
  <si>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</si>
  <si>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</si>
  <si>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</si>
  <si>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</si>
  <si>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</si>
  <si>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</si>
  <si>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</si>
  <si>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</si>
  <si>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</si>
  <si>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</si>
  <si>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</si>
  <si>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</si>
  <si>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</si>
  <si>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</si>
  <si>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</si>
  <si>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</si>
  <si>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</si>
  <si>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</si>
  <si>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</si>
  <si>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</si>
  <si>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</si>
  <si>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</si>
  <si>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</si>
  <si>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</si>
  <si>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</si>
  <si>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</si>
  <si>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</si>
  <si>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</si>
  <si>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</si>
  <si>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</si>
  <si>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</si>
  <si>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</si>
  <si>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</si>
  <si>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</si>
  <si>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</si>
  <si>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</si>
  <si>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</si>
  <si>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</si>
  <si>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</si>
  <si>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</si>
  <si>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</si>
  <si>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</si>
  <si>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</si>
  <si>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</si>
  <si>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</si>
  <si>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</si>
  <si>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</si>
  <si>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</si>
  <si>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</si>
  <si>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</si>
  <si>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</si>
  <si>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</si>
  <si>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</si>
  <si>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</si>
  <si>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</si>
  <si>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</si>
  <si>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</si>
  <si>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</si>
  <si>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</si>
  <si>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</si>
  <si>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</si>
  <si>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</si>
  <si>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</si>
  <si>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</si>
  <si>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</si>
  <si>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</si>
  <si>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</si>
  <si>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</si>
  <si>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</si>
  <si>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</si>
  <si>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</si>
  <si>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</si>
  <si>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</si>
  <si>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</si>
  <si>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</si>
  <si>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</si>
  <si>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</si>
  <si>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</si>
  <si>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</si>
  <si>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</si>
  <si>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</si>
  <si>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</si>
  <si>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</si>
  <si>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</si>
  <si>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</si>
  <si>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</si>
  <si>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</si>
  <si>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</si>
  <si>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</si>
  <si>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</si>
  <si>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</si>
  <si>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</si>
  <si>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</si>
  <si>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</si>
  <si>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</si>
  <si>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</si>
  <si>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</si>
  <si>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</si>
  <si>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</si>
  <si>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</si>
  <si>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</si>
  <si>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</si>
  <si>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</si>
  <si>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</si>
  <si>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</si>
  <si>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</si>
  <si>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</si>
  <si>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</si>
  <si>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</si>
  <si>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</si>
  <si>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</si>
  <si>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</si>
  <si>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</si>
  <si>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</si>
  <si>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</si>
  <si>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</si>
  <si>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</si>
  <si>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</si>
  <si>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</si>
  <si>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</si>
  <si>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</si>
  <si>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</si>
  <si>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</si>
  <si>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</si>
  <si>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</si>
  <si>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</si>
  <si>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</si>
  <si>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</si>
  <si>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</si>
  <si>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</si>
  <si>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</si>
  <si>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</si>
  <si>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</si>
  <si>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</si>
  <si>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</si>
  <si>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</si>
  <si>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</si>
  <si>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</si>
  <si>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</si>
  <si>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</si>
  <si>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</si>
  <si>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</si>
  <si>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</si>
  <si>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</si>
  <si>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</si>
  <si>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</si>
  <si>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</si>
  <si>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</si>
  <si>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</si>
  <si>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</si>
  <si>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</si>
  <si>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</si>
  <si>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</si>
  <si>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</si>
  <si>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</si>
  <si>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</si>
  <si>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</si>
  <si>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</si>
  <si>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</si>
  <si>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</si>
  <si>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</si>
  <si>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</si>
  <si>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</si>
  <si>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</si>
  <si>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</si>
  <si>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</si>
  <si>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</si>
  <si>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</si>
  <si>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</si>
  <si>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</si>
  <si>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</si>
  <si>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</si>
  <si>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</si>
  <si>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</si>
  <si>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</si>
  <si>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</si>
  <si>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</si>
  <si>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</si>
  <si>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</si>
  <si>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</si>
  <si>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</si>
  <si>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</si>
  <si>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</si>
  <si>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</si>
  <si>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</si>
  <si>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</si>
  <si>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</si>
  <si>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</si>
  <si>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</si>
  <si>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</si>
  <si>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</si>
  <si>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</si>
  <si>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</si>
  <si>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</si>
  <si>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</si>
  <si>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</si>
  <si>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</si>
  <si>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</si>
  <si>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</si>
  <si>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</si>
  <si>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</si>
  <si>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</si>
  <si>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</si>
  <si>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</si>
  <si>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</si>
  <si>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</si>
  <si>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</si>
  <si>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</si>
  <si>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</si>
  <si>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</si>
  <si>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</si>
  <si>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</si>
  <si>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</si>
  <si>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</si>
  <si>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</si>
  <si>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</si>
  <si>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</si>
  <si>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</si>
  <si>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</si>
  <si>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</si>
  <si>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</si>
  <si>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</si>
  <si>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</si>
  <si>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</si>
  <si>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</si>
  <si>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</si>
  <si>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</si>
  <si>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</si>
  <si>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</si>
  <si>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</si>
  <si>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</si>
  <si>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</si>
  <si>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</si>
  <si>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</si>
  <si>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</si>
  <si>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</si>
  <si>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</si>
  <si>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</si>
  <si>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</si>
  <si>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</si>
  <si>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</si>
  <si>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</si>
  <si>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</si>
  <si>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</si>
  <si>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</si>
  <si>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</si>
  <si>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</si>
  <si>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</si>
  <si>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</si>
  <si>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</si>
  <si>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</si>
  <si>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</si>
  <si>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</si>
  <si>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</si>
  <si>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</si>
  <si>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</si>
  <si>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</si>
  <si>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</si>
  <si>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</si>
  <si>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</si>
  <si>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</si>
  <si>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</si>
  <si>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</si>
  <si>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</si>
  <si>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</si>
  <si>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</si>
  <si>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</si>
  <si>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</si>
  <si>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</si>
  <si>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</si>
  <si>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</si>
  <si>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</si>
  <si>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</si>
  <si>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</si>
  <si>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</si>
  <si>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</si>
  <si>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</si>
  <si>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</si>
  <si>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</si>
  <si>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</si>
  <si>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</si>
  <si>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</si>
  <si>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</si>
  <si>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</si>
  <si>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</si>
  <si>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</si>
  <si>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</si>
  <si>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</si>
  <si>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</si>
  <si>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</si>
  <si>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</si>
  <si>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</si>
  <si>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</si>
  <si>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</si>
  <si>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</si>
  <si>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</si>
  <si>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</si>
  <si>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</si>
  <si>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</si>
  <si>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</si>
  <si>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</si>
  <si>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</si>
  <si>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</si>
  <si>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</si>
  <si>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</si>
  <si>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</si>
  <si>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</si>
  <si>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</si>
  <si>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</si>
  <si>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</si>
  <si>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</si>
  <si>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</si>
  <si>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</si>
  <si>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</si>
  <si>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</si>
  <si>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</si>
  <si>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</si>
  <si>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</si>
  <si>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</si>
  <si>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</si>
  <si>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</si>
  <si>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</si>
  <si>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</si>
  <si>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</si>
  <si>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</si>
  <si>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</si>
  <si>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</si>
  <si>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</si>
  <si>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</si>
  <si>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</si>
  <si>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</si>
  <si>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</si>
  <si>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</si>
  <si>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</si>
  <si>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</si>
  <si>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</si>
  <si>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</si>
  <si>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</si>
  <si>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</si>
  <si>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</si>
  <si>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</si>
  <si>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</si>
  <si>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</si>
  <si>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</si>
  <si>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</si>
  <si>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</si>
  <si>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</si>
  <si>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</si>
  <si>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</si>
  <si>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</si>
  <si>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</si>
  <si>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</si>
  <si>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</si>
  <si>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</si>
  <si>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</si>
  <si>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</si>
  <si>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</si>
  <si>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</si>
  <si>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</si>
  <si>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</si>
  <si>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</si>
  <si>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</si>
  <si>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</si>
  <si>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</si>
  <si>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</si>
  <si>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</si>
  <si>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</si>
  <si>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</si>
  <si>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</si>
  <si>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</si>
  <si>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</si>
  <si>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</si>
  <si>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</si>
  <si>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</si>
  <si>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</si>
  <si>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</si>
  <si>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</si>
  <si>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</si>
  <si>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</si>
  <si>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</si>
  <si>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</si>
  <si>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</si>
  <si>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</si>
  <si>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</si>
  <si>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</si>
  <si>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</si>
  <si>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</si>
  <si>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</si>
  <si>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</si>
  <si>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</si>
  <si>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</si>
  <si>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</si>
  <si>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</si>
  <si>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</si>
  <si>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</si>
  <si>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</si>
  <si>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</si>
  <si>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</si>
  <si>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</si>
  <si>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</si>
  <si>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</si>
  <si>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</si>
  <si>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</si>
  <si>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</si>
  <si>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</si>
  <si>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</si>
  <si>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</si>
  <si>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</si>
  <si>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</si>
  <si>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</si>
  <si>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</si>
  <si>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</si>
  <si>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</si>
  <si>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</si>
  <si>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</si>
  <si>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</si>
  <si>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</si>
  <si>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</si>
  <si>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</si>
  <si>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</si>
  <si>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</si>
  <si>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</si>
  <si>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</si>
  <si>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</si>
  <si>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</si>
  <si>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</si>
  <si>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</si>
  <si>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</si>
  <si>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</si>
  <si>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</si>
  <si>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</si>
  <si>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</si>
  <si>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</si>
  <si>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</si>
  <si>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</si>
  <si>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</si>
  <si>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</si>
  <si>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</si>
  <si>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</si>
  <si>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</si>
  <si>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</si>
  <si>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</si>
  <si>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</si>
  <si>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</si>
  <si>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</si>
  <si>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</si>
  <si>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</si>
  <si>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</si>
  <si>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</si>
  <si>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</si>
  <si>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</si>
  <si>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</si>
  <si>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</si>
  <si>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</si>
  <si>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</si>
  <si>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</si>
  <si>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</si>
  <si>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</si>
  <si>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</si>
  <si>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</si>
  <si>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</si>
  <si>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</si>
  <si>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</si>
  <si>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</si>
  <si>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</si>
  <si>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</si>
  <si>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</si>
  <si>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</si>
  <si>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</si>
  <si>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</si>
  <si>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</si>
  <si>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</si>
  <si>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</si>
  <si>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</si>
  <si>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</si>
  <si>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</si>
  <si>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</si>
  <si>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</si>
  <si>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</si>
  <si>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</si>
  <si>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</si>
  <si>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</si>
  <si>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</si>
  <si>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</si>
  <si>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</si>
  <si>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</si>
  <si>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</si>
  <si>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</si>
  <si>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</si>
  <si>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</si>
  <si>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</si>
  <si>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</si>
  <si>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</si>
  <si>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</si>
  <si>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</si>
  <si>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</si>
  <si>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</si>
  <si>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</si>
  <si>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</si>
  <si>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</si>
  <si>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</si>
  <si>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</si>
  <si>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</si>
  <si>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</si>
  <si>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</si>
  <si>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</si>
  <si>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</si>
  <si>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</si>
  <si>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</si>
  <si>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</si>
  <si>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</si>
  <si>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</si>
  <si>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</si>
  <si>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</si>
  <si>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</si>
  <si>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</si>
  <si>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</si>
  <si>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</si>
  <si>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</si>
  <si>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</si>
  <si>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</si>
  <si>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</si>
  <si>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</si>
  <si>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</si>
  <si>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</si>
  <si>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</si>
  <si>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</si>
  <si>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</si>
  <si>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</si>
  <si>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</si>
  <si>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</si>
  <si>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</si>
  <si>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</si>
  <si>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</si>
  <si>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</si>
  <si>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</si>
  <si>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</si>
  <si>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</si>
  <si>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</si>
  <si>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</si>
  <si>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</si>
  <si>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</si>
  <si>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</si>
  <si>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</si>
  <si>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</si>
  <si>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</si>
  <si>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</si>
  <si>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</si>
  <si>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</si>
  <si>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</si>
  <si>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</si>
  <si>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</si>
  <si>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</si>
  <si>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</si>
  <si>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</si>
  <si>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</si>
  <si>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</si>
  <si>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</si>
  <si>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</si>
  <si>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</si>
  <si>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</si>
  <si>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</si>
  <si>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</si>
  <si>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</si>
  <si>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</si>
  <si>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</si>
  <si>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</si>
  <si>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</si>
  <si>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</si>
  <si>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</si>
  <si>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</si>
  <si>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</si>
  <si>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</si>
  <si>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</si>
  <si>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</si>
  <si>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</si>
  <si>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</si>
  <si>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</si>
  <si>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</si>
  <si>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</si>
  <si>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</si>
  <si>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</si>
  <si>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</si>
  <si>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</si>
  <si>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</si>
  <si>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</si>
  <si>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</si>
  <si>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</si>
  <si>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</si>
  <si>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</si>
  <si>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</si>
  <si>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</si>
  <si>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</si>
  <si>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</si>
  <si>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</si>
  <si>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</si>
  <si>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</si>
  <si>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</si>
  <si>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</si>
  <si>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</si>
  <si>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</si>
  <si>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</si>
  <si>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</si>
  <si>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</si>
  <si>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</si>
  <si>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</si>
  <si>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</si>
  <si>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</si>
  <si>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</si>
  <si>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</si>
  <si>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</si>
  <si>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</si>
  <si>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</si>
  <si>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</si>
  <si>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</si>
  <si>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</si>
  <si>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</si>
  <si>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</si>
  <si>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</si>
  <si>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</si>
  <si>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</si>
  <si>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</si>
  <si>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</si>
  <si>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</si>
  <si>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</si>
  <si>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</si>
  <si>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</si>
  <si>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</si>
  <si>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</si>
  <si>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</si>
  <si>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</si>
  <si>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</si>
  <si>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</si>
  <si>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</si>
  <si>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</si>
  <si>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</si>
  <si>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</si>
  <si>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</si>
  <si>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</si>
  <si>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</si>
  <si>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</si>
  <si>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</si>
  <si>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</si>
  <si>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</si>
  <si>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</si>
  <si>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</si>
  <si>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</si>
  <si>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</si>
  <si>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</si>
  <si>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</si>
  <si>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</si>
  <si>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</si>
  <si>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</si>
  <si>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</si>
  <si>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</si>
  <si>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</si>
  <si>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</si>
  <si>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</si>
  <si>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</si>
  <si>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</si>
  <si>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</si>
  <si>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</si>
  <si>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</si>
  <si>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</si>
  <si>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</si>
  <si>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</si>
  <si>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</si>
  <si>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</si>
  <si>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</si>
  <si>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</si>
  <si>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</si>
  <si>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</si>
  <si>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</si>
  <si>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</si>
  <si>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</si>
  <si>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</si>
  <si>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</si>
  <si>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</si>
  <si>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</si>
  <si>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</si>
  <si>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</si>
  <si>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</si>
  <si>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</si>
  <si>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</si>
  <si>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</si>
  <si>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</si>
  <si>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</si>
  <si>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</si>
  <si>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</si>
  <si>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</si>
  <si>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</si>
  <si>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</si>
  <si>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</si>
  <si>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</si>
  <si>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</si>
  <si>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</si>
  <si>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</si>
  <si>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</si>
  <si>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</si>
  <si>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</si>
  <si>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</si>
  <si>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</si>
  <si>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</si>
  <si>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</si>
  <si>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</si>
  <si>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</si>
  <si>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</si>
  <si>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</si>
  <si>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</si>
  <si>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</si>
  <si>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</si>
  <si>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</si>
  <si>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</si>
  <si>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</si>
  <si>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</si>
  <si>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</si>
  <si>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</si>
  <si>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</si>
  <si>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</si>
  <si>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</si>
  <si>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</si>
  <si>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</si>
  <si>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</si>
  <si>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</si>
  <si>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</si>
  <si>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</si>
  <si>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</si>
  <si>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</si>
  <si>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</si>
  <si>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</si>
  <si>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</si>
  <si>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</si>
  <si>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</si>
  <si>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</si>
  <si>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</si>
  <si>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</si>
  <si>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</si>
  <si>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</si>
  <si>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</si>
  <si>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</si>
  <si>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</si>
  <si>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</si>
  <si>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</si>
  <si>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</si>
  <si>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</si>
  <si>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</si>
  <si>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</si>
  <si>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</si>
  <si>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</si>
  <si>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</si>
  <si>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</si>
  <si>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</si>
  <si>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</si>
  <si>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</si>
  <si>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</si>
  <si>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</si>
  <si>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</si>
  <si>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</si>
  <si>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</si>
  <si>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</si>
  <si>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</si>
  <si>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</si>
  <si>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</si>
  <si>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</si>
  <si>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</si>
  <si>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</si>
  <si>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</si>
  <si>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</si>
  <si>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</si>
  <si>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</si>
  <si>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</si>
  <si>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</si>
  <si>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</si>
  <si>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</si>
  <si>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</si>
  <si>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</si>
  <si>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</si>
  <si>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</si>
  <si>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</si>
  <si>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</si>
  <si>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</si>
  <si>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</si>
  <si>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</si>
  <si>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</si>
  <si>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</si>
  <si>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</si>
  <si>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</si>
  <si>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</si>
  <si>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</si>
  <si>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</si>
  <si>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</si>
  <si>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</si>
  <si>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</si>
  <si>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</si>
  <si>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</si>
  <si>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</si>
  <si>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</si>
  <si>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</si>
  <si>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</si>
  <si>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</si>
  <si>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</si>
  <si>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</si>
  <si>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</si>
  <si>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</si>
  <si>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</si>
  <si>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</si>
  <si>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</si>
  <si>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</si>
  <si>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</si>
  <si>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</si>
  <si>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</si>
  <si>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</si>
  <si>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</si>
  <si>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</si>
  <si>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</si>
  <si>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</si>
  <si>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</si>
  <si>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</si>
  <si>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</si>
  <si>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</si>
  <si>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</si>
  <si>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</si>
  <si>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</si>
  <si>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</si>
  <si>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</si>
  <si>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</si>
  <si>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</si>
  <si>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</si>
  <si>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</si>
  <si>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</si>
  <si>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</si>
  <si>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</si>
  <si>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</si>
  <si>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</si>
  <si>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</si>
  <si>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</si>
  <si>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</si>
  <si>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</si>
  <si>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</si>
  <si>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</si>
  <si>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</si>
  <si>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</si>
  <si>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</si>
  <si>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</si>
  <si>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</si>
  <si>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</si>
  <si>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</si>
  <si>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</si>
  <si>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</si>
  <si>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</si>
  <si>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</si>
  <si>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</si>
  <si>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</si>
  <si>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</si>
  <si>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</si>
  <si>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</si>
  <si>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</si>
  <si>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</si>
  <si>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</si>
  <si>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</si>
  <si>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</si>
  <si>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</si>
  <si>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</si>
  <si>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</si>
  <si>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</si>
  <si>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</si>
  <si>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</si>
  <si>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</si>
  <si>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</si>
  <si>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</si>
  <si>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</si>
  <si>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</si>
  <si>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</si>
  <si>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</si>
  <si>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</si>
  <si>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</si>
  <si>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</si>
  <si>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</si>
  <si>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</si>
  <si>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</si>
  <si>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</si>
  <si>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</si>
  <si>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</si>
  <si>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</si>
  <si>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</si>
  <si>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</si>
  <si>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</si>
  <si>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</si>
  <si>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</si>
  <si>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</si>
  <si>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</si>
  <si>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</si>
  <si>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</si>
  <si>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</si>
  <si>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</si>
  <si>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</si>
  <si>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</si>
  <si>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</si>
  <si>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</si>
  <si>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</si>
  <si>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</si>
  <si>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</si>
  <si>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</si>
  <si>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</si>
  <si>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</si>
  <si>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</si>
  <si>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</si>
  <si>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</si>
  <si>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</si>
  <si>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</si>
  <si>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</si>
  <si>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</si>
  <si>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</si>
  <si>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</si>
  <si>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</si>
  <si>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</si>
  <si>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</si>
  <si>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</si>
  <si>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</si>
  <si>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</si>
  <si>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</si>
  <si>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</si>
  <si>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</si>
  <si>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</si>
  <si>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</si>
  <si>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</si>
  <si>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</si>
  <si>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</si>
  <si>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</si>
  <si>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</si>
  <si>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</si>
  <si>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</si>
  <si>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</si>
  <si>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</si>
  <si>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</si>
  <si>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</si>
  <si>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</si>
  <si>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</si>
  <si>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</si>
  <si>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</si>
  <si>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</si>
  <si>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</si>
  <si>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</si>
  <si>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</si>
  <si>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</si>
  <si>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</si>
  <si>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</si>
  <si>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</si>
  <si>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</si>
  <si>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</si>
  <si>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</si>
  <si>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</si>
  <si>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</si>
  <si>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</si>
  <si>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</si>
  <si>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</si>
  <si>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</si>
  <si>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</si>
  <si>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</si>
  <si>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</si>
  <si>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</si>
  <si>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</si>
  <si>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</si>
  <si>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</si>
  <si>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</si>
  <si>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</si>
  <si>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</si>
  <si>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</si>
  <si>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</si>
  <si>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</si>
  <si>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</si>
  <si>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</si>
  <si>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</si>
  <si>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</si>
  <si>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</si>
  <si>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</si>
  <si>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</si>
  <si>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</si>
  <si>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</si>
  <si>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</si>
  <si>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</si>
  <si>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</si>
  <si>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</si>
  <si>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</si>
  <si>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</si>
  <si>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</si>
  <si>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</si>
  <si>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</si>
  <si>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</si>
  <si>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</si>
  <si>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</si>
  <si>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</si>
  <si>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</si>
  <si>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</si>
  <si>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</si>
  <si>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</si>
  <si>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</si>
  <si>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</si>
  <si>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</si>
  <si>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</si>
  <si>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</si>
  <si>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</si>
  <si>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</si>
  <si>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</si>
  <si>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</si>
  <si>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</si>
  <si>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</si>
  <si>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</si>
  <si>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</si>
  <si>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</si>
  <si>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</si>
  <si>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</si>
  <si>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</si>
  <si>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</si>
  <si>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</si>
  <si>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</si>
  <si>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</si>
  <si>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</si>
  <si>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</si>
  <si>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</si>
  <si>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</si>
  <si>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</si>
  <si>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</si>
  <si>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</si>
  <si>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</si>
  <si>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</si>
  <si>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</si>
  <si>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</si>
  <si>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</si>
  <si>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</si>
  <si>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</si>
  <si>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</si>
  <si>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</si>
  <si>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</si>
  <si>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</si>
  <si>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</si>
  <si>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</si>
  <si>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</si>
  <si>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</si>
  <si>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</si>
  <si>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</si>
  <si>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</si>
  <si>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</si>
  <si>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</si>
  <si>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</si>
  <si>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</si>
  <si>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</si>
  <si>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</si>
  <si>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</si>
  <si>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</si>
  <si>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</si>
  <si>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</si>
  <si>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</si>
  <si>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</si>
  <si>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</si>
  <si>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</si>
  <si>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</si>
  <si>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</si>
  <si>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</si>
  <si>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</si>
  <si>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</si>
  <si>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</si>
  <si>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</si>
  <si>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</si>
  <si>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</si>
  <si>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</si>
  <si>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</si>
  <si>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</si>
  <si>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</si>
  <si>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</si>
  <si>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</si>
  <si>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</si>
  <si>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</si>
  <si>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</si>
  <si>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</si>
  <si>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</si>
  <si>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</si>
  <si>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</si>
  <si>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</si>
  <si>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</si>
  <si>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</si>
  <si>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</si>
  <si>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</si>
  <si>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</si>
  <si>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</si>
  <si>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</si>
  <si>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</si>
  <si>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</si>
  <si>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</si>
  <si>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</si>
  <si>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</si>
  <si>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</si>
  <si>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</si>
  <si>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</si>
  <si>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</si>
  <si>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</si>
  <si>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</si>
  <si>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</si>
  <si>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</si>
  <si>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</si>
  <si>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</si>
  <si>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</si>
  <si>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</si>
  <si>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</si>
  <si>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</si>
  <si>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</si>
  <si>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</si>
  <si>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</si>
  <si>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</si>
  <si>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</si>
  <si>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</si>
  <si>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</si>
  <si>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</si>
  <si>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</si>
  <si>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</si>
  <si>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</si>
  <si>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</si>
  <si>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</si>
  <si>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</si>
  <si>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</si>
  <si>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</si>
  <si>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</si>
  <si>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</si>
  <si>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</si>
  <si>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</si>
  <si>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</si>
  <si>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</si>
  <si>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</si>
  <si>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</si>
  <si>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</si>
  <si>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</si>
  <si>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</si>
  <si>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</si>
  <si>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</si>
  <si>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</si>
  <si>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</si>
  <si>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</si>
  <si>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</si>
  <si>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</si>
  <si>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</si>
  <si>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</si>
  <si>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</si>
  <si>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</si>
  <si>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</si>
  <si>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</si>
  <si>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</si>
  <si>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</si>
  <si>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</si>
  <si>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</si>
  <si>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</si>
  <si>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</si>
  <si>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</si>
  <si>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</si>
  <si>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</si>
  <si>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</si>
  <si>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</si>
  <si>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</si>
  <si>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</si>
  <si>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</si>
  <si>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</si>
  <si>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</si>
  <si>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</si>
  <si>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</si>
  <si>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</si>
  <si>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</si>
  <si>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</si>
  <si>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</si>
  <si>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</si>
  <si>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</si>
  <si>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</si>
  <si>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</si>
  <si>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</si>
  <si>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</si>
  <si>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</si>
  <si>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</si>
  <si>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</si>
  <si>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</si>
  <si>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</si>
  <si>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</si>
  <si>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</si>
  <si>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</si>
  <si>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</si>
  <si>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</si>
  <si>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</si>
  <si>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</si>
  <si>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</si>
  <si>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</si>
  <si>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</si>
  <si>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</si>
  <si>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</si>
  <si>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</si>
  <si>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</si>
  <si>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</si>
  <si>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</si>
  <si>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</si>
  <si>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</si>
  <si>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</si>
  <si>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</si>
  <si>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</si>
  <si>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</si>
  <si>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</si>
  <si>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</si>
  <si>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</si>
  <si>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</si>
  <si>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</si>
  <si>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</si>
  <si>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</si>
  <si>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</si>
  <si>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</si>
  <si>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</si>
  <si>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</si>
  <si>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</si>
  <si>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</si>
  <si>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</si>
  <si>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</si>
  <si>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</si>
  <si>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</si>
  <si>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</si>
  <si>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</si>
  <si>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</si>
  <si>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</si>
  <si>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</si>
  <si>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</si>
  <si>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</si>
  <si>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</si>
  <si>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</si>
  <si>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</si>
  <si>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</si>
  <si>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</si>
  <si>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</si>
  <si>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</si>
  <si>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</si>
  <si>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</si>
  <si>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</si>
  <si>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</si>
  <si>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</si>
  <si>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</si>
  <si>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</si>
  <si>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</si>
  <si>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</si>
  <si>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</si>
  <si>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</si>
  <si>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</si>
  <si>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</si>
  <si>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</si>
  <si>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</si>
  <si>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</si>
  <si>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</si>
  <si>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</si>
  <si>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</si>
  <si>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</si>
  <si>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</si>
  <si>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</si>
  <si>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</si>
  <si>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</si>
  <si>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</si>
  <si>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</si>
  <si>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</si>
  <si>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</si>
  <si>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</si>
  <si>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</si>
  <si>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</si>
  <si>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</si>
  <si>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</si>
  <si>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</si>
  <si>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</si>
  <si>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</si>
  <si>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</si>
  <si>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</si>
  <si>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</si>
  <si>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</si>
  <si>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</si>
  <si>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</si>
  <si>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</si>
  <si>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</si>
  <si>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</si>
  <si>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</si>
  <si>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</si>
  <si>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</si>
  <si>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</si>
  <si>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</si>
  <si>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</si>
  <si>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</si>
  <si>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</si>
  <si>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</si>
  <si>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</si>
  <si>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</si>
  <si>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</si>
  <si>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</si>
  <si>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</si>
  <si>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</si>
  <si>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</si>
  <si>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</si>
  <si>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</si>
  <si>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</si>
  <si>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</si>
  <si>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</si>
  <si>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</si>
  <si>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</si>
  <si>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</si>
  <si>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</si>
  <si>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</si>
  <si>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</si>
  <si>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</si>
  <si>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</si>
  <si>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</si>
  <si>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</si>
  <si>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</si>
  <si>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</si>
  <si>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</si>
  <si>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</si>
  <si>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</si>
  <si>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</si>
  <si>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</si>
  <si>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</si>
  <si>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</si>
  <si>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</si>
  <si>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</si>
  <si>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</si>
  <si>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</si>
  <si>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</si>
  <si>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</si>
  <si>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</si>
  <si>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</si>
  <si>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</si>
  <si>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</si>
  <si>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</si>
  <si>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</si>
  <si>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</si>
  <si>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</si>
  <si>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</si>
  <si>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</si>
  <si>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</si>
  <si>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</si>
  <si>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</si>
  <si>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</si>
  <si>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</si>
  <si>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</si>
  <si>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</si>
  <si>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</si>
  <si>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</si>
  <si>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</si>
  <si>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</si>
  <si>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</si>
  <si>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</si>
  <si>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</si>
  <si>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</si>
  <si>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</si>
  <si>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</si>
  <si>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</si>
  <si>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</si>
  <si>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</si>
  <si>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</si>
  <si>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</si>
  <si>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</si>
  <si>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</si>
  <si>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</si>
  <si>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</si>
  <si>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</si>
  <si>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</si>
  <si>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</si>
  <si>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</si>
  <si>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</si>
  <si>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</si>
  <si>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</si>
  <si>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</si>
  <si>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</si>
  <si>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</si>
  <si>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</si>
  <si>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</si>
  <si>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</si>
  <si>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</si>
  <si>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</si>
  <si>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</si>
  <si>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</si>
  <si>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</si>
  <si>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</si>
  <si>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</si>
  <si>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</si>
  <si>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</si>
  <si>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</si>
  <si>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</si>
  <si>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</si>
  <si>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</si>
  <si>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</si>
  <si>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</si>
  <si>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</si>
  <si>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</si>
  <si>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</si>
  <si>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</si>
  <si>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</si>
  <si>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</si>
  <si>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</si>
  <si>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</si>
  <si>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</si>
  <si>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</si>
  <si>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</si>
  <si>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</si>
  <si>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</si>
  <si>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</si>
  <si>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</si>
  <si>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</si>
  <si>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</si>
  <si>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</si>
  <si>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</si>
  <si>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</si>
  <si>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</si>
  <si>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</si>
  <si>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</si>
  <si>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</si>
  <si>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</si>
  <si>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</si>
  <si>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</si>
  <si>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</si>
  <si>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</si>
  <si>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</si>
  <si>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</si>
  <si>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</si>
  <si>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</si>
  <si>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</si>
  <si>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</si>
  <si>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</si>
  <si>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</si>
  <si>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</si>
  <si>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</si>
  <si>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</si>
  <si>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</si>
  <si>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</si>
  <si>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</si>
  <si>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</si>
  <si>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</si>
  <si>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</si>
  <si>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</si>
  <si>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</si>
  <si>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</si>
  <si>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</si>
  <si>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</si>
  <si>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</si>
  <si>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</si>
  <si>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</si>
  <si>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</si>
  <si>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</si>
  <si>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</si>
  <si>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</si>
  <si>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</si>
  <si>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</si>
  <si>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</si>
  <si>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</si>
  <si>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</si>
  <si>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</si>
  <si>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</si>
  <si>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</si>
  <si>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</si>
  <si>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</si>
  <si>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</si>
  <si>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</si>
  <si>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</si>
  <si>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</si>
  <si>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</si>
  <si>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</si>
  <si>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</si>
  <si>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</si>
  <si>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</si>
  <si>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</si>
  <si>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</si>
  <si>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</si>
  <si>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</si>
  <si>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</si>
  <si>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</si>
  <si>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</si>
  <si>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</si>
  <si>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</si>
  <si>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</si>
  <si>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</si>
  <si>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</si>
  <si>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</si>
  <si>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</si>
  <si>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</si>
  <si>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</si>
  <si>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</si>
  <si>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</si>
  <si>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</si>
  <si>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</si>
  <si>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</si>
  <si>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</si>
  <si>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</si>
  <si>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</si>
  <si>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</si>
  <si>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</si>
  <si>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</si>
  <si>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</si>
  <si>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</si>
  <si>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</si>
  <si>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</si>
  <si>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</si>
  <si>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</si>
  <si>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</si>
  <si>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</si>
  <si>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</si>
  <si>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</si>
  <si>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</si>
  <si>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</si>
  <si>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</si>
  <si>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</si>
  <si>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</si>
  <si>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</si>
  <si>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</si>
  <si>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</si>
  <si>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</si>
  <si>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</si>
  <si>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</si>
  <si>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</si>
  <si>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</si>
  <si>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</si>
  <si>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</si>
  <si>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</si>
  <si>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</si>
  <si>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</si>
  <si>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</si>
  <si>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</si>
  <si>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</si>
  <si>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</si>
  <si>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</si>
  <si>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</si>
  <si>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</si>
  <si>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</si>
  <si>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</si>
  <si>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</si>
  <si>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</si>
  <si>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</si>
  <si>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</si>
  <si>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</si>
  <si>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</si>
  <si>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</si>
  <si>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</si>
  <si>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</si>
  <si>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</si>
  <si>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</si>
  <si>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</si>
  <si>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</si>
  <si>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</si>
  <si>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</si>
  <si>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</si>
  <si>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</si>
  <si>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</si>
  <si>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</si>
  <si>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</si>
  <si>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</si>
  <si>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</si>
  <si>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</si>
  <si>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</si>
  <si>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</si>
  <si>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</si>
  <si>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</si>
  <si>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</si>
  <si>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</si>
  <si>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</si>
  <si>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</si>
  <si>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</si>
  <si>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</si>
  <si>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</si>
  <si>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</si>
  <si>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</si>
  <si>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</si>
  <si>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</si>
  <si>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</si>
  <si>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</si>
  <si>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</si>
  <si>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</si>
  <si>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</si>
  <si>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</si>
  <si>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</si>
  <si>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</si>
  <si>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</si>
  <si>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</si>
  <si>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</si>
  <si>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</si>
  <si>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</si>
  <si>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</si>
  <si>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</si>
  <si>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</si>
  <si>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</si>
  <si>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</si>
  <si>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</si>
  <si>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</si>
  <si>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</si>
  <si>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</si>
  <si>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</si>
  <si>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</si>
  <si>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</si>
  <si>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</si>
  <si>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</si>
  <si>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</si>
  <si>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</si>
  <si>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</si>
  <si>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</si>
  <si>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</si>
  <si>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</si>
  <si>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</si>
  <si>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</si>
  <si>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</si>
  <si>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</si>
  <si>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</si>
  <si>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</si>
  <si>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</si>
  <si>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</si>
  <si>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</si>
  <si>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</si>
  <si>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</si>
  <si>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</si>
  <si>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</si>
  <si>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</si>
  <si>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</si>
  <si>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</si>
  <si>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</si>
  <si>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</si>
  <si>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</si>
  <si>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</si>
  <si>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</si>
  <si>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</si>
  <si>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</si>
  <si>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</si>
  <si>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</si>
  <si>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</si>
  <si>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</si>
  <si>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</si>
  <si>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</si>
  <si>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</si>
  <si>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</si>
  <si>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</si>
  <si>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</si>
  <si>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</si>
  <si>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</si>
  <si>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</si>
  <si>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</si>
  <si>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</si>
  <si>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</si>
  <si>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</si>
  <si>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</si>
  <si>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</si>
  <si>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</si>
  <si>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</si>
  <si>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</si>
  <si>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</si>
  <si>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</si>
  <si>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</si>
  <si>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</si>
  <si>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</si>
  <si>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</si>
  <si>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</si>
  <si>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</si>
  <si>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</si>
  <si>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</si>
  <si>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</si>
  <si>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</si>
  <si>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</si>
  <si>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</si>
  <si>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</si>
  <si>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</si>
  <si>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</si>
  <si>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</si>
  <si>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</si>
  <si>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</si>
  <si>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</si>
  <si>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</si>
  <si>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</si>
  <si>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</si>
  <si>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</si>
  <si>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</si>
  <si>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</si>
  <si>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</si>
  <si>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</si>
  <si>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</si>
  <si>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</si>
  <si>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</si>
  <si>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</si>
  <si>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</si>
  <si>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</si>
  <si>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</si>
  <si>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</si>
  <si>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</si>
  <si>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</si>
  <si>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</si>
  <si>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</si>
  <si>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</si>
  <si>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</si>
  <si>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</si>
  <si>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</si>
  <si>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</si>
  <si>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</si>
  <si>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</si>
  <si>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</si>
  <si>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</si>
  <si>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</si>
  <si>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</si>
  <si>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</si>
  <si>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</si>
  <si>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</si>
  <si>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</si>
  <si>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</si>
  <si>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</si>
  <si>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</si>
  <si>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</si>
  <si>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</si>
  <si>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</si>
  <si>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</si>
  <si>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</si>
  <si>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</si>
  <si>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</si>
  <si>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</si>
  <si>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</si>
  <si>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</si>
  <si>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</si>
  <si>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</si>
  <si>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</si>
  <si>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</si>
  <si>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</si>
  <si>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</si>
  <si>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</si>
  <si>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</si>
  <si>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</si>
  <si>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</si>
  <si>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</si>
  <si>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</si>
  <si>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</si>
  <si>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</si>
  <si>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</si>
  <si>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</si>
  <si>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</si>
  <si>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</si>
  <si>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</si>
  <si>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</si>
  <si>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</si>
  <si>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</si>
  <si>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</si>
  <si>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</si>
  <si>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</si>
  <si>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</si>
  <si>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</si>
  <si>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</si>
  <si>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</si>
  <si>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</si>
  <si>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</si>
  <si>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</si>
  <si>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</si>
  <si>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</si>
  <si>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</si>
  <si>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</si>
  <si>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</si>
  <si>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</si>
  <si>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</si>
  <si>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</si>
  <si>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</si>
  <si>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</si>
  <si>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</si>
  <si>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</si>
  <si>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</si>
  <si>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</si>
  <si>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</si>
  <si>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</si>
  <si>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</si>
  <si>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</si>
  <si>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</si>
  <si>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</si>
  <si>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</si>
  <si>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</si>
  <si>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</si>
  <si>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</si>
  <si>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</si>
  <si>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</si>
  <si>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</si>
  <si>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</si>
  <si>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</si>
  <si>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</si>
  <si>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</si>
  <si>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</si>
  <si>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</si>
  <si>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</si>
  <si>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</si>
  <si>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</si>
  <si>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</si>
  <si>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</si>
  <si>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</si>
  <si>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</si>
  <si>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</si>
  <si>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</si>
  <si>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</si>
  <si>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</si>
  <si>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</si>
  <si>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</si>
  <si>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</si>
  <si>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</si>
  <si>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</si>
  <si>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</si>
  <si>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</si>
  <si>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</si>
  <si>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</si>
  <si>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</si>
  <si>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</si>
  <si>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</si>
  <si>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</si>
  <si>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</si>
  <si>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</si>
  <si>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</si>
  <si>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</si>
  <si>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</si>
  <si>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</si>
  <si>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</si>
  <si>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</si>
  <si>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</si>
  <si>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</si>
  <si>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</si>
  <si>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</si>
  <si>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</si>
  <si>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</si>
  <si>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</si>
  <si>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</si>
  <si>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</si>
  <si>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</si>
  <si>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</si>
  <si>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</si>
  <si>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</si>
  <si>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</si>
  <si>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</si>
  <si>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</si>
  <si>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</si>
  <si>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</si>
  <si>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</si>
  <si>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</si>
  <si>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</si>
  <si>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</si>
  <si>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</si>
  <si>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</si>
  <si>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</si>
  <si>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</si>
  <si>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</si>
  <si>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</si>
  <si>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</si>
  <si>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</si>
  <si>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</si>
  <si>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</si>
  <si>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</si>
  <si>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</si>
  <si>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</si>
  <si>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</si>
  <si>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</si>
  <si>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</si>
  <si>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</si>
  <si>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</si>
  <si>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</si>
  <si>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</si>
  <si>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</si>
  <si>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</si>
  <si>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</si>
  <si>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</si>
  <si>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</si>
  <si>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</si>
  <si>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</si>
  <si>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</si>
  <si>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</si>
  <si>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</si>
  <si>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</si>
  <si>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</si>
  <si>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</si>
  <si>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</si>
  <si>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</si>
  <si>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</si>
  <si>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</si>
  <si>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</si>
  <si>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</si>
  <si>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</si>
  <si>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</si>
  <si>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</si>
  <si>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</si>
  <si>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</si>
  <si>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</si>
  <si>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</si>
  <si>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</si>
  <si>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</si>
  <si>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</si>
  <si>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</si>
  <si>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</si>
  <si>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</si>
  <si>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</si>
  <si>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</si>
  <si>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</si>
  <si>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</si>
  <si>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</si>
  <si>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</si>
  <si>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</si>
  <si>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</si>
  <si>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</si>
  <si>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</si>
  <si>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</si>
  <si>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</si>
  <si>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</si>
  <si>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</si>
  <si>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</si>
  <si>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</si>
  <si>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</si>
  <si>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</si>
  <si>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</si>
  <si>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</si>
  <si>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</si>
  <si>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</si>
  <si>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</si>
  <si>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</si>
  <si>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</si>
  <si>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</si>
  <si>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</si>
  <si>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</si>
  <si>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</si>
  <si>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</si>
  <si>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</si>
  <si>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</si>
  <si>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</si>
  <si>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</si>
  <si>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</si>
  <si>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</si>
  <si>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</si>
  <si>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</si>
  <si>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</si>
  <si>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</si>
  <si>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</si>
  <si>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</si>
  <si>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</si>
  <si>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</si>
  <si>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</si>
  <si>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</si>
  <si>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</si>
  <si>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</si>
  <si>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</si>
  <si>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</si>
  <si>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</si>
  <si>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</si>
  <si>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</si>
  <si>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</si>
  <si>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</si>
  <si>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</si>
  <si>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</si>
  <si>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</si>
  <si>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</si>
  <si>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</si>
  <si>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</si>
  <si>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</si>
  <si>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</si>
  <si>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</si>
  <si>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</si>
  <si>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</si>
  <si>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</si>
  <si>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</si>
  <si>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</si>
  <si>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</si>
  <si>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</si>
  <si>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</si>
  <si>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</si>
  <si>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</si>
  <si>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</si>
  <si>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</si>
  <si>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</si>
  <si>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</si>
  <si>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</si>
  <si>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</si>
  <si>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</si>
  <si>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</si>
  <si>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</si>
  <si>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</si>
  <si>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</si>
  <si>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</si>
  <si>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</si>
  <si>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</si>
  <si>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</si>
  <si>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</si>
  <si>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</si>
  <si>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</si>
  <si>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</si>
  <si>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</si>
  <si>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</si>
  <si>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</si>
  <si>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</si>
  <si>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</si>
  <si>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</si>
  <si>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</si>
  <si>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</si>
  <si>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</si>
  <si>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</si>
  <si>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</si>
  <si>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</si>
  <si>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</si>
  <si>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</si>
  <si>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</si>
  <si>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</si>
  <si>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</si>
  <si>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</si>
  <si>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</si>
  <si>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</si>
  <si>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</si>
  <si>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</si>
  <si>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</si>
  <si>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</si>
  <si>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</si>
  <si>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</si>
  <si>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</si>
  <si>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</si>
  <si>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</si>
  <si>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</si>
  <si>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</si>
  <si>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</si>
  <si>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</si>
  <si>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</si>
  <si>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</si>
  <si>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</si>
  <si>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</si>
  <si>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</si>
  <si>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</si>
  <si>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</si>
  <si>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</si>
  <si>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</si>
  <si>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</si>
  <si>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</si>
  <si>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</si>
  <si>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</si>
  <si>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</si>
  <si>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</si>
  <si>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</si>
  <si>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</si>
  <si>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</si>
  <si>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</si>
  <si>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</si>
  <si>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</si>
  <si>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</si>
  <si>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</si>
  <si>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</si>
  <si>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</si>
  <si>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</si>
  <si>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</si>
  <si>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</si>
  <si>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</si>
  <si>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</si>
  <si>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</si>
  <si>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</si>
  <si>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</si>
  <si>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</si>
  <si>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</si>
  <si>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</si>
  <si>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</si>
  <si>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</si>
  <si>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</si>
  <si>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</si>
  <si>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</si>
  <si>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</si>
  <si>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</si>
  <si>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</si>
  <si>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</si>
  <si>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</si>
  <si>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</si>
  <si>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</si>
  <si>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</si>
  <si>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</si>
  <si>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</si>
  <si>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</si>
  <si>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</si>
  <si>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</si>
  <si>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</si>
  <si>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</si>
  <si>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</si>
  <si>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</si>
  <si>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</si>
  <si>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</si>
  <si>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</si>
  <si>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</si>
  <si>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</si>
  <si>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</si>
  <si>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</si>
  <si>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</si>
  <si>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</si>
  <si>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</si>
  <si>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</si>
  <si>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</si>
  <si>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</si>
  <si>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</si>
  <si>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</si>
  <si>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</si>
  <si>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</si>
  <si>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</si>
  <si>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</si>
  <si>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</si>
  <si>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</si>
  <si>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</si>
  <si>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</si>
  <si>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</si>
  <si>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</si>
  <si>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</si>
  <si>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</si>
  <si>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</si>
  <si>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</si>
  <si>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</si>
  <si>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</si>
  <si>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</si>
  <si>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</si>
  <si>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</si>
  <si>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</si>
  <si>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</si>
  <si>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</si>
  <si>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</si>
  <si>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</si>
  <si>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</si>
  <si>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</si>
  <si>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</si>
  <si>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</si>
  <si>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</si>
  <si>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</si>
  <si>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</si>
  <si>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</si>
  <si>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</si>
  <si>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</si>
  <si>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</si>
  <si>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</si>
  <si>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</si>
  <si>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</si>
  <si>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</si>
  <si>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</si>
  <si>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</si>
  <si>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</si>
  <si>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</si>
  <si>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</si>
  <si>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</si>
  <si>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</si>
  <si>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</si>
  <si>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</si>
  <si>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</si>
  <si>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</si>
  <si>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</si>
  <si>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</si>
  <si>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</si>
  <si>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</si>
  <si>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</si>
  <si>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</si>
  <si>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</si>
  <si>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</si>
  <si>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</si>
  <si>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</si>
  <si>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</si>
  <si>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</si>
  <si>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</si>
  <si>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</si>
  <si>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</si>
  <si>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</si>
  <si>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</si>
  <si>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</si>
  <si>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</si>
  <si>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</si>
  <si>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</si>
  <si>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</si>
  <si>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</si>
  <si>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</si>
  <si>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</si>
  <si>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</si>
  <si>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</si>
  <si>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</si>
  <si>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</si>
  <si>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</si>
  <si>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</si>
  <si>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</si>
  <si>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</si>
  <si>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</si>
  <si>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</si>
  <si>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</si>
  <si>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</si>
  <si>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</si>
  <si>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</si>
  <si>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</si>
  <si>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</si>
  <si>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</si>
  <si>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</si>
  <si>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</si>
  <si>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</si>
  <si>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</si>
  <si>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</si>
  <si>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</si>
  <si>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</si>
  <si>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</si>
  <si>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</si>
  <si>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</si>
  <si>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</si>
  <si>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</si>
  <si>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</si>
  <si>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</si>
  <si>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</si>
  <si>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</si>
  <si>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</si>
  <si>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</si>
  <si>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</si>
  <si>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</si>
  <si>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</si>
  <si>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</si>
  <si>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</si>
  <si>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</si>
  <si>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</si>
  <si>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</si>
  <si>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</si>
  <si>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</si>
  <si>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</si>
  <si>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</si>
  <si>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</si>
  <si>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</si>
  <si>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</si>
  <si>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</si>
  <si>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</si>
  <si>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</si>
  <si>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</si>
  <si>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</si>
  <si>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</si>
  <si>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</si>
  <si>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</si>
  <si>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</si>
  <si>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</si>
  <si>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</si>
  <si>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</si>
  <si>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</si>
  <si>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</si>
  <si>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</si>
  <si>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</si>
  <si>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</si>
  <si>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</si>
  <si>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</si>
  <si>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</si>
  <si>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</si>
  <si>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</si>
  <si>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</si>
  <si>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</si>
  <si>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</si>
  <si>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</si>
  <si>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</si>
  <si>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</si>
  <si>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</si>
  <si>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</si>
  <si>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</si>
  <si>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</si>
  <si>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</si>
  <si>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</si>
  <si>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</si>
  <si>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</si>
  <si>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</si>
  <si>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</si>
  <si>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</si>
  <si>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</si>
  <si>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</si>
  <si>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</si>
  <si>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</si>
  <si>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</si>
  <si>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</si>
  <si>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</si>
  <si>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</si>
  <si>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</si>
  <si>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</si>
  <si>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</si>
  <si>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</si>
  <si>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</si>
  <si>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</si>
  <si>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</si>
  <si>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</si>
  <si>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</si>
  <si>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</si>
  <si>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</si>
  <si>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</si>
  <si>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</si>
  <si>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</si>
  <si>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</si>
  <si>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</si>
  <si>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</si>
  <si>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</si>
  <si>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</si>
  <si>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</si>
  <si>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</si>
  <si>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</si>
  <si>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</si>
  <si>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</si>
  <si>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</si>
  <si>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</si>
  <si>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</si>
  <si>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</si>
  <si>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</si>
  <si>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</si>
  <si>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</si>
  <si>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</si>
  <si>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</si>
  <si>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</si>
  <si>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</si>
  <si>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</si>
  <si>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</si>
  <si>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</si>
  <si>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</si>
  <si>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</si>
  <si>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</si>
  <si>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</si>
  <si>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</si>
  <si>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</si>
  <si>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</si>
  <si>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</si>
  <si>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</si>
  <si>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</si>
  <si>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</si>
  <si>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</si>
  <si>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</si>
  <si>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</si>
  <si>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</si>
  <si>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</si>
  <si>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</si>
  <si>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</si>
  <si>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</si>
  <si>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</si>
  <si>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</si>
  <si>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</si>
  <si>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</si>
  <si>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</si>
  <si>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</si>
  <si>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</si>
  <si>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</si>
  <si>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</si>
  <si>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</si>
  <si>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</si>
  <si>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</si>
  <si>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</si>
  <si>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</si>
  <si>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</si>
  <si>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</si>
  <si>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</si>
  <si>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</si>
  <si>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</si>
  <si>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</si>
  <si>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</si>
  <si>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</si>
  <si>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</si>
  <si>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</si>
  <si>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</si>
  <si>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</si>
  <si>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</si>
  <si>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</si>
  <si>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</si>
  <si>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</si>
  <si>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</si>
  <si>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</si>
  <si>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</si>
  <si>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</si>
  <si>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</si>
  <si>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</si>
  <si>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</si>
  <si>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</si>
  <si>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</si>
  <si>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</si>
  <si>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</si>
  <si>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</si>
  <si>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</si>
  <si>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</si>
  <si>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</si>
  <si>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</si>
  <si>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</si>
  <si>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</si>
  <si>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</si>
  <si>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</si>
  <si>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</si>
  <si>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</si>
  <si>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</si>
  <si>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</si>
  <si>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</si>
  <si>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</si>
  <si>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</si>
  <si>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</si>
  <si>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</si>
  <si>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</si>
  <si>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</si>
  <si>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</si>
  <si>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</si>
  <si>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</si>
  <si>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</si>
  <si>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</si>
  <si>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</si>
  <si>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</si>
  <si>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</si>
  <si>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</si>
  <si>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</si>
  <si>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</si>
  <si>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</si>
  <si>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</si>
  <si>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</si>
  <si>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</si>
  <si>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</si>
  <si>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</si>
  <si>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</si>
  <si>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</si>
  <si>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</si>
  <si>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</si>
  <si>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</si>
  <si>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</si>
  <si>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</si>
  <si>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</si>
  <si>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</si>
  <si>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</si>
  <si>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</si>
  <si>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</si>
  <si>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</si>
  <si>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</si>
  <si>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</si>
  <si>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</si>
  <si>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</si>
  <si>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</si>
  <si>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</si>
  <si>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</si>
  <si>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</si>
  <si>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</si>
  <si>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</si>
  <si>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</si>
  <si>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</si>
  <si>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</si>
  <si>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</si>
  <si>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</si>
  <si>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</si>
  <si>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</si>
  <si>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</si>
  <si>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</si>
  <si>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</si>
  <si>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</si>
  <si>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</si>
  <si>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</si>
  <si>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</si>
  <si>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</si>
  <si>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</si>
  <si>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</si>
  <si>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</si>
  <si>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</si>
  <si>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</si>
  <si>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</si>
  <si>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</si>
  <si>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</si>
  <si>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</si>
  <si>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</si>
  <si>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</si>
  <si>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</si>
  <si>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</si>
  <si>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</si>
  <si>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</si>
  <si>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</si>
  <si>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</si>
  <si>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</si>
  <si>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</si>
  <si>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</si>
  <si>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</si>
  <si>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</si>
  <si>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</si>
  <si>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</si>
  <si>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</si>
  <si>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</si>
  <si>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</si>
  <si>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</si>
  <si>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</si>
  <si>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</si>
  <si>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</si>
  <si>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</si>
  <si>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</si>
  <si>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</si>
  <si>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</si>
  <si>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</si>
  <si>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</si>
  <si>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</si>
  <si>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</si>
  <si>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</si>
  <si>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</si>
  <si>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</si>
  <si>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</si>
  <si>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</si>
  <si>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</si>
  <si>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</si>
  <si>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</si>
  <si>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</si>
  <si>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</si>
  <si>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</si>
  <si>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</si>
  <si>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</si>
  <si>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</si>
  <si>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</si>
  <si>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</si>
  <si>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</si>
  <si>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</si>
  <si>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</si>
  <si>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</si>
  <si>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</si>
  <si>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</si>
  <si>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</si>
  <si>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</si>
  <si>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</si>
  <si>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</si>
  <si>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</si>
  <si>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</si>
  <si>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</si>
  <si>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</si>
  <si>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</si>
  <si>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</si>
  <si>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</si>
  <si>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</si>
  <si>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</si>
  <si>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</si>
  <si>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</si>
  <si>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</si>
  <si>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</si>
  <si>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</si>
  <si>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</si>
  <si>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</si>
  <si>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</si>
  <si>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</si>
  <si>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</si>
  <si>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</si>
  <si>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</si>
  <si>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</si>
  <si>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</si>
  <si>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</si>
  <si>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</si>
  <si>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</si>
  <si>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</si>
  <si>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</si>
  <si>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</si>
  <si>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</si>
  <si>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</si>
  <si>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</si>
  <si>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</si>
  <si>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</si>
  <si>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</si>
  <si>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</si>
  <si>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</si>
  <si>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</si>
  <si>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</si>
  <si>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</si>
  <si>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</si>
  <si>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</si>
  <si>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</si>
  <si>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</si>
  <si>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</si>
  <si>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</si>
  <si>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</si>
  <si>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</si>
  <si>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</si>
  <si>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</si>
  <si>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</si>
  <si>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</si>
  <si>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</si>
  <si>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</si>
  <si>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</si>
  <si>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</si>
  <si>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</si>
  <si>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</si>
  <si>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</si>
  <si>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</si>
  <si>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</si>
  <si>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</si>
  <si>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</si>
  <si>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</si>
  <si>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</si>
  <si>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</si>
  <si>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</si>
  <si>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</si>
  <si>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</si>
  <si>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</si>
  <si>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</si>
  <si>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</si>
  <si>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</si>
  <si>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</si>
  <si>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</si>
  <si>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</si>
  <si>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</si>
  <si>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</si>
  <si>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</si>
  <si>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</si>
  <si>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</si>
  <si>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</si>
  <si>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</si>
  <si>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</si>
  <si>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</si>
  <si>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</si>
  <si>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</si>
  <si>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</si>
  <si>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</si>
  <si>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</si>
  <si>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</si>
  <si>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</si>
  <si>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</si>
  <si>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</si>
  <si>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</si>
  <si>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</si>
  <si>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</si>
  <si>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</si>
  <si>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</si>
  <si>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</si>
  <si>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</si>
  <si>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</si>
  <si>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</si>
  <si>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</si>
  <si>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</si>
  <si>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</si>
  <si>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</si>
  <si>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</si>
  <si>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</si>
  <si>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</si>
  <si>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</si>
  <si>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</si>
  <si>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</si>
  <si>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</si>
  <si>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</si>
  <si>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</si>
  <si>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</si>
  <si>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</si>
  <si>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</si>
  <si>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</si>
  <si>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</si>
  <si>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</si>
  <si>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</si>
  <si>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</si>
  <si>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</si>
  <si>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</si>
  <si>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</si>
  <si>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</si>
  <si>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</si>
  <si>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</si>
  <si>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</si>
  <si>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</si>
  <si>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</si>
  <si>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</si>
  <si>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</si>
  <si>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</si>
  <si>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</si>
  <si>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</si>
  <si>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</si>
  <si>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</si>
  <si>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</si>
  <si>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</si>
  <si>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</si>
  <si>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</si>
  <si>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</si>
  <si>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</si>
  <si>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</si>
  <si>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</si>
  <si>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</si>
  <si>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</si>
  <si>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</si>
  <si>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</si>
  <si>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</si>
  <si>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</si>
  <si>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</si>
  <si>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</si>
  <si>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</si>
  <si>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</si>
  <si>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</si>
  <si>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</si>
  <si>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</si>
  <si>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</si>
  <si>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</si>
  <si>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</si>
  <si>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</si>
  <si>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</si>
  <si>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</si>
  <si>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</si>
  <si>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</si>
  <si>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</si>
  <si>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</si>
  <si>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</si>
  <si>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</si>
  <si>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</si>
  <si>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</si>
  <si>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</si>
  <si>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</si>
  <si>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</si>
  <si>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</si>
  <si>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</si>
  <si>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</si>
  <si>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</si>
  <si>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</si>
  <si>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</si>
  <si>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</si>
  <si>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</si>
  <si>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</si>
  <si>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</si>
  <si>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</si>
  <si>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</si>
  <si>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</si>
  <si>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</si>
  <si>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</si>
  <si>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</si>
  <si>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</si>
  <si>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</si>
  <si>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</si>
  <si>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</si>
  <si>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</si>
  <si>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</si>
  <si>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</si>
  <si>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</si>
  <si>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</si>
  <si>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</si>
  <si>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</si>
  <si>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</si>
  <si>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</si>
  <si>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</si>
  <si>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</si>
  <si>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</si>
  <si>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</si>
  <si>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</si>
  <si>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</si>
  <si>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</si>
  <si>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</si>
  <si>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</si>
  <si>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</si>
  <si>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</si>
  <si>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</si>
  <si>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</si>
  <si>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</si>
  <si>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</si>
  <si>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</si>
  <si>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</si>
  <si>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</si>
  <si>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</si>
  <si>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</si>
  <si>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</si>
  <si>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</si>
  <si>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</si>
  <si>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</si>
  <si>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</si>
  <si>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</si>
  <si>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</si>
  <si>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</si>
  <si>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</si>
  <si>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</si>
  <si>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</si>
  <si>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</si>
  <si>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</si>
  <si>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</si>
  <si>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</si>
  <si>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</si>
  <si>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</si>
  <si>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</si>
  <si>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</si>
  <si>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</si>
  <si>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</si>
  <si>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</si>
  <si>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</si>
  <si>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</si>
  <si>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</si>
  <si>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</si>
  <si>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</si>
  <si>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</si>
  <si>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</si>
  <si>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</si>
  <si>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</si>
  <si>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</si>
  <si>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</si>
  <si>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</si>
  <si>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</si>
  <si>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</si>
  <si>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</si>
  <si>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</si>
  <si>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</si>
  <si>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</si>
  <si>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</si>
  <si>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</si>
  <si>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</si>
  <si>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</si>
  <si>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</si>
  <si>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</si>
  <si>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</si>
  <si>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</si>
  <si>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</si>
  <si>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</si>
  <si>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</si>
  <si>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</si>
  <si>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</si>
  <si>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</si>
  <si>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</si>
  <si>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</si>
  <si>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</si>
  <si>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</si>
  <si>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</si>
  <si>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</si>
  <si>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</si>
  <si>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</si>
  <si>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</si>
  <si>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</si>
  <si>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</si>
  <si>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</si>
  <si>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</si>
  <si>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</si>
  <si>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</si>
  <si>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</si>
  <si>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</si>
  <si>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</si>
  <si>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</si>
  <si>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</si>
  <si>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</si>
  <si>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</si>
  <si>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</si>
  <si>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</si>
  <si>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</si>
  <si>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</si>
  <si>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</si>
  <si>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</si>
  <si>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</si>
  <si>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</si>
  <si>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</si>
  <si>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</si>
  <si>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</si>
  <si>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</si>
  <si>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</si>
  <si>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</si>
  <si>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</si>
  <si>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</si>
  <si>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</si>
  <si>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</si>
  <si>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</si>
  <si>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</si>
  <si>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</si>
  <si>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</si>
  <si>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</si>
  <si>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</si>
  <si>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</si>
  <si>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</si>
  <si>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</si>
  <si>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</si>
  <si>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</si>
  <si>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</si>
  <si>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</si>
  <si>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</si>
  <si>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</si>
  <si>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</si>
  <si>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</si>
  <si>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</si>
  <si>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</si>
  <si>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</si>
  <si>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</si>
  <si>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</si>
  <si>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</si>
  <si>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</si>
  <si>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</si>
  <si>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</si>
  <si>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</si>
  <si>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</si>
  <si>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</si>
  <si>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</si>
  <si>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</si>
  <si>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</si>
  <si>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</si>
  <si>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</si>
  <si>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</si>
  <si>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</si>
  <si>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</si>
  <si>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</si>
  <si>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</si>
  <si>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</si>
  <si>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</si>
  <si>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</si>
  <si>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</si>
  <si>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</si>
  <si>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</si>
  <si>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</si>
  <si>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</si>
  <si>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</si>
  <si>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</si>
  <si>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</si>
  <si>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</si>
  <si>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</si>
  <si>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</si>
  <si>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</si>
  <si>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</si>
  <si>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</si>
  <si>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</si>
  <si>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</si>
  <si>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</si>
  <si>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</si>
  <si>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</si>
  <si>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</si>
  <si>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</si>
  <si>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</si>
  <si>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</si>
  <si>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</si>
  <si>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</si>
  <si>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</si>
  <si>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</si>
  <si>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</si>
  <si>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</si>
  <si>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</si>
  <si>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</si>
  <si>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</si>
  <si>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</si>
  <si>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</si>
  <si>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</si>
  <si>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</si>
  <si>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</si>
  <si>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</si>
  <si>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</si>
  <si>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</si>
  <si>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</si>
  <si>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</si>
  <si>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</si>
  <si>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</si>
  <si>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</si>
  <si>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</si>
  <si>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</si>
  <si>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</si>
  <si>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</si>
  <si>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</si>
  <si>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</si>
  <si>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</si>
  <si>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</si>
  <si>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</si>
  <si>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</si>
  <si>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</si>
  <si>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</si>
  <si>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</si>
  <si>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</si>
  <si>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</si>
  <si>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</si>
  <si>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</si>
  <si>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</si>
  <si>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</si>
  <si>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</si>
  <si>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</si>
  <si>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</si>
  <si>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</si>
  <si>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</si>
  <si>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</si>
  <si>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</si>
  <si>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</si>
  <si>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</si>
  <si>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</si>
  <si>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</si>
  <si>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</si>
  <si>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</si>
  <si>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</si>
  <si>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</si>
  <si>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</si>
  <si>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</si>
  <si>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</si>
  <si>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</si>
  <si>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</si>
  <si>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</si>
  <si>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</si>
  <si>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</si>
  <si>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</si>
  <si>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</si>
  <si>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</si>
  <si>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</si>
  <si>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</si>
  <si>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</si>
  <si>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</si>
  <si>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</si>
  <si>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</si>
  <si>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</si>
  <si>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</si>
  <si>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</si>
  <si>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</si>
  <si>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</si>
  <si>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</si>
  <si>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</si>
  <si>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</si>
  <si>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</si>
  <si>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</si>
  <si>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</si>
  <si>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</si>
  <si>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</si>
  <si>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</si>
  <si>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</si>
  <si>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</si>
  <si>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</si>
  <si>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</si>
  <si>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</si>
  <si>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</si>
  <si>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</si>
  <si>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</si>
  <si>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</si>
  <si>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</si>
  <si>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</si>
  <si>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</si>
  <si>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</si>
  <si>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</si>
  <si>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</si>
  <si>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</si>
  <si>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</si>
  <si>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</si>
  <si>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</si>
  <si>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</si>
  <si>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</si>
  <si>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</si>
  <si>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</si>
  <si>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</si>
  <si>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</si>
  <si>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</si>
  <si>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</si>
  <si>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</si>
  <si>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</si>
  <si>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</si>
  <si>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</si>
  <si>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</si>
  <si>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</si>
  <si>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</si>
  <si>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</si>
  <si>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</si>
  <si>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</si>
  <si>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</si>
  <si>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</si>
  <si>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</si>
  <si>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</si>
  <si>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</si>
  <si>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</si>
  <si>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</si>
  <si>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</si>
  <si>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</si>
  <si>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</si>
  <si>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</si>
  <si>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</si>
  <si>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</si>
  <si>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</si>
  <si>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</si>
  <si>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</si>
  <si>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</si>
  <si>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</si>
  <si>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</si>
  <si>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</si>
  <si>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</si>
  <si>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</si>
  <si>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</si>
  <si>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</si>
  <si>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</si>
  <si>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</si>
  <si>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</si>
  <si>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</si>
  <si>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</si>
  <si>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</si>
  <si>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</si>
  <si>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</si>
  <si>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</si>
  <si>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</si>
  <si>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</si>
  <si>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</si>
  <si>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</si>
  <si>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</si>
  <si>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</si>
  <si>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</si>
  <si>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</si>
  <si>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</si>
  <si>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</si>
  <si>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</si>
  <si>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</si>
  <si>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</si>
  <si>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</si>
  <si>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</si>
  <si>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</si>
  <si>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</si>
  <si>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</si>
  <si>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</si>
  <si>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</si>
  <si>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</si>
  <si>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</si>
  <si>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</si>
  <si>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</si>
  <si>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</si>
  <si>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</si>
  <si>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</si>
  <si>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</si>
  <si>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</si>
  <si>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</si>
  <si>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</si>
  <si>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</si>
  <si>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</si>
  <si>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</si>
  <si>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</si>
  <si>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</si>
  <si>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</si>
  <si>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</si>
  <si>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</si>
  <si>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</si>
  <si>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</si>
  <si>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</si>
  <si>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</si>
  <si>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</si>
  <si>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</si>
  <si>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</si>
  <si>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</si>
  <si>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</si>
  <si>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</si>
  <si>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</si>
  <si>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</si>
  <si>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</si>
  <si>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</si>
  <si>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</si>
  <si>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</si>
  <si>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</si>
  <si>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</si>
  <si>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</si>
  <si>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</si>
  <si>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</si>
  <si>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</si>
  <si>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</si>
  <si>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</si>
  <si>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</si>
  <si>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</si>
  <si>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</si>
  <si>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</si>
  <si>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</si>
  <si>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</si>
  <si>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</si>
  <si>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</si>
  <si>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</si>
  <si>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</si>
  <si>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</si>
  <si>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</si>
  <si>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</si>
  <si>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</si>
  <si>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</si>
  <si>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</si>
  <si>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</si>
  <si>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</si>
  <si>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</si>
  <si>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</si>
  <si>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</si>
  <si>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</si>
  <si>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</si>
  <si>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</si>
  <si>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</si>
  <si>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</si>
  <si>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</si>
  <si>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</si>
  <si>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</si>
  <si>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</si>
  <si>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</si>
  <si>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</si>
  <si>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</si>
  <si>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</si>
  <si>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</si>
  <si>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</si>
  <si>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</si>
  <si>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</si>
  <si>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</si>
  <si>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</si>
  <si>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</si>
  <si>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</si>
  <si>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</si>
  <si>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</si>
  <si>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</si>
  <si>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</si>
  <si>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</si>
  <si>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</si>
  <si>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</si>
  <si>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</si>
  <si>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</si>
  <si>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</si>
  <si>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</si>
  <si>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</si>
  <si>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</si>
  <si>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</si>
  <si>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</si>
  <si>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</si>
  <si>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</si>
  <si>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</si>
  <si>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</si>
  <si>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</si>
  <si>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</si>
  <si>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</si>
  <si>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</si>
  <si>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</si>
  <si>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</si>
  <si>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</si>
  <si>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</si>
  <si>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</si>
  <si>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</si>
  <si>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</si>
  <si>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</si>
  <si>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</si>
  <si>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</si>
  <si>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</si>
  <si>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</si>
  <si>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</si>
  <si>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</si>
  <si>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</si>
  <si>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</si>
  <si>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</si>
  <si>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</si>
  <si>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</si>
  <si>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</si>
  <si>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</si>
  <si>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</si>
  <si>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</si>
  <si>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</si>
  <si>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</si>
  <si>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</si>
  <si>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</si>
  <si>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</si>
  <si>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</si>
  <si>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</si>
  <si>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</si>
  <si>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</si>
  <si>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</si>
  <si>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</si>
  <si>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</si>
  <si>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</si>
  <si>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</si>
  <si>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</si>
  <si>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</si>
  <si>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</si>
  <si>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</si>
  <si>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</si>
  <si>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</si>
  <si>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</si>
  <si>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</si>
  <si>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</si>
  <si>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</si>
  <si>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</si>
  <si>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</si>
  <si>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</si>
  <si>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</si>
  <si>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</si>
  <si>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</si>
  <si>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</si>
  <si>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</si>
  <si>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</si>
  <si>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</si>
  <si>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</si>
  <si>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</si>
  <si>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</si>
  <si>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</si>
  <si>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</si>
  <si>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</si>
  <si>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</si>
  <si>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</si>
  <si>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</si>
  <si>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</si>
  <si>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</si>
  <si>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</si>
  <si>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</si>
  <si>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</si>
  <si>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</si>
  <si>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</si>
  <si>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</si>
  <si>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</si>
  <si>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</si>
  <si>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</si>
  <si>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</si>
  <si>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</si>
  <si>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</si>
  <si>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</si>
  <si>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</si>
  <si>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</si>
  <si>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</si>
  <si>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</si>
  <si>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</si>
  <si>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</si>
  <si>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</si>
  <si>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</si>
  <si>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</si>
  <si>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</si>
  <si>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</si>
  <si>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</si>
  <si>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</si>
  <si>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</si>
  <si>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</si>
  <si>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</si>
  <si>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</si>
  <si>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</si>
  <si>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</si>
  <si>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</si>
  <si>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</si>
  <si>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</si>
  <si>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</si>
  <si>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</si>
  <si>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</si>
  <si>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</si>
  <si>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</si>
  <si>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</si>
  <si>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</si>
  <si>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</si>
  <si>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</si>
  <si>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</si>
  <si>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</si>
  <si>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</si>
  <si>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</si>
  <si>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</si>
  <si>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</si>
  <si>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</si>
  <si>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</si>
  <si>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</si>
  <si>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</si>
  <si>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</si>
  <si>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</si>
  <si>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</si>
  <si>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</si>
  <si>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</si>
  <si>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</si>
  <si>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</si>
  <si>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</si>
  <si>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</si>
  <si>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</si>
  <si>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</si>
  <si>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</si>
  <si>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</si>
  <si>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</si>
  <si>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</si>
  <si>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</si>
  <si>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</si>
  <si>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</si>
  <si>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</si>
  <si>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</si>
  <si>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</si>
  <si>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</si>
  <si>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</si>
  <si>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</si>
  <si>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</si>
  <si>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</si>
  <si>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</si>
  <si>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</si>
  <si>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</si>
  <si>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</si>
  <si>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</si>
  <si>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</si>
  <si>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</si>
  <si>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</si>
  <si>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</si>
  <si>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</si>
  <si>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</si>
  <si>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</si>
  <si>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</si>
  <si>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</si>
  <si>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</si>
  <si>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</si>
  <si>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</si>
  <si>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</si>
  <si>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</si>
  <si>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</si>
  <si>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</si>
  <si>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</si>
  <si>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</si>
  <si>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</si>
  <si>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</si>
  <si>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</si>
  <si>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</si>
  <si>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</si>
  <si>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</si>
  <si>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</si>
  <si>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</si>
  <si>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</si>
  <si>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</si>
  <si>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</si>
  <si>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</si>
  <si>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</si>
  <si>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</si>
  <si>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</si>
  <si>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</si>
  <si>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</si>
  <si>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</si>
  <si>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</si>
  <si>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</si>
  <si>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</si>
  <si>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</si>
  <si>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</si>
  <si>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</si>
  <si>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</si>
  <si>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</si>
  <si>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</si>
  <si>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</si>
  <si>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</si>
  <si>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</si>
  <si>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</si>
  <si>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</si>
  <si>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</si>
  <si>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</si>
  <si>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</si>
  <si>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</si>
  <si>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</si>
  <si>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</si>
  <si>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</si>
  <si>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</si>
  <si>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</si>
  <si>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</si>
  <si>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</si>
  <si>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</si>
  <si>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</si>
  <si>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</si>
  <si>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</si>
  <si>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</si>
  <si>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</si>
  <si>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</si>
  <si>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</si>
  <si>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</si>
  <si>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</si>
  <si>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</si>
  <si>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</si>
  <si>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</si>
  <si>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</si>
  <si>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</si>
  <si>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</si>
  <si>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</si>
  <si>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</si>
  <si>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</si>
  <si>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</si>
  <si>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</si>
  <si>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</si>
  <si>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</si>
  <si>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</si>
  <si>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</si>
  <si>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</si>
  <si>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</si>
  <si>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</si>
  <si>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</si>
  <si>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</si>
  <si>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</si>
  <si>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</si>
  <si>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</si>
  <si>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</si>
  <si>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</si>
  <si>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</si>
  <si>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</si>
  <si>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</si>
  <si>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</si>
  <si>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</si>
  <si>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</si>
  <si>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</si>
  <si>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</si>
  <si>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</si>
  <si>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</si>
  <si>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</si>
  <si>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</si>
  <si>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</si>
  <si>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</si>
  <si>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</si>
  <si>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</si>
  <si>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</si>
  <si>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</si>
  <si>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</si>
  <si>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</si>
  <si>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</si>
  <si>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</si>
  <si>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</si>
  <si>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</si>
  <si>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</si>
  <si>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</si>
  <si>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</si>
  <si>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</si>
  <si>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</si>
  <si>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</si>
  <si>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</si>
  <si>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</si>
  <si>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</si>
  <si>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</si>
  <si>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</si>
  <si>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</si>
  <si>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</si>
  <si>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</si>
  <si>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</si>
  <si>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</si>
  <si>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</si>
  <si>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</si>
  <si>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</si>
  <si>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</si>
  <si>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</si>
  <si>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</si>
  <si>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</si>
  <si>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</si>
  <si>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</si>
  <si>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</si>
  <si>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</si>
  <si>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</si>
  <si>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</si>
  <si>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</si>
  <si>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</si>
  <si>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</si>
  <si>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</si>
  <si>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</si>
  <si>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</si>
  <si>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</si>
  <si>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</si>
  <si>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</si>
  <si>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</si>
  <si>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</si>
  <si>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</si>
  <si>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</si>
  <si>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</si>
  <si>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</si>
  <si>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</si>
  <si>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</si>
  <si>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</si>
  <si>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</si>
  <si>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</si>
  <si>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</si>
  <si>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</si>
  <si>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</si>
  <si>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</si>
  <si>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</si>
  <si>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</si>
  <si>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</si>
  <si>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</si>
  <si>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</si>
  <si>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</si>
  <si>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</si>
  <si>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</si>
  <si>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</si>
  <si>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</si>
  <si>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</si>
  <si>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</si>
  <si>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</si>
  <si>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</si>
  <si>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</si>
  <si>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</si>
  <si>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</si>
  <si>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</si>
  <si>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</si>
  <si>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</si>
  <si>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</si>
  <si>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</si>
  <si>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</si>
  <si>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</si>
  <si>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</si>
  <si>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</si>
  <si>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</si>
  <si>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</si>
  <si>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</si>
  <si>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</si>
  <si>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</si>
  <si>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</si>
  <si>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</si>
  <si>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</si>
  <si>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</si>
  <si>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</si>
  <si>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</si>
  <si>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</si>
  <si>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</si>
  <si>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</si>
  <si>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</si>
  <si>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</si>
  <si>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</si>
  <si>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</si>
  <si>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</si>
  <si>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</si>
  <si>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</si>
  <si>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</si>
  <si>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</si>
  <si>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</si>
  <si>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</si>
  <si>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</si>
  <si>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</si>
  <si>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</si>
  <si>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</si>
  <si>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</si>
  <si>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</si>
  <si>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</si>
  <si>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</si>
  <si>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</si>
  <si>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</si>
  <si>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</si>
  <si>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</si>
  <si>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</si>
  <si>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</si>
  <si>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</si>
  <si>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</si>
  <si>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</si>
  <si>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</si>
  <si>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</si>
  <si>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</si>
  <si>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</si>
  <si>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</si>
  <si>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</si>
  <si>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</si>
  <si>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</si>
  <si>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</si>
  <si>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</si>
  <si>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</si>
  <si>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</si>
  <si>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</si>
  <si>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</si>
  <si>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</si>
  <si>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</si>
  <si>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</si>
  <si>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</si>
  <si>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</si>
  <si>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</si>
  <si>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</si>
  <si>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</si>
  <si>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</si>
  <si>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</si>
  <si>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</si>
  <si>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</si>
  <si>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</si>
  <si>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</si>
  <si>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</si>
  <si>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</si>
  <si>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</si>
  <si>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</si>
  <si>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</si>
  <si>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</si>
  <si>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</si>
  <si>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</si>
  <si>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</si>
  <si>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</si>
  <si>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</si>
  <si>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</si>
  <si>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</si>
  <si>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</si>
  <si>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</si>
  <si>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</si>
  <si>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</si>
  <si>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</si>
  <si>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</si>
  <si>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</si>
  <si>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</si>
  <si>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</si>
  <si>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</si>
  <si>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</si>
  <si>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</si>
  <si>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</si>
  <si>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</si>
  <si>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</si>
  <si>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</si>
  <si>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</si>
  <si>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</si>
  <si>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</si>
  <si>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</si>
  <si>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</si>
  <si>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</si>
  <si>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</si>
  <si>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</si>
  <si>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</si>
  <si>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</si>
  <si>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</si>
  <si>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</si>
  <si>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</si>
  <si>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</si>
  <si>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</si>
  <si>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</si>
  <si>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</si>
  <si>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</si>
  <si>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</si>
  <si>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</si>
  <si>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</si>
  <si>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</si>
  <si>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</si>
  <si>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</si>
  <si>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</si>
  <si>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</si>
  <si>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</si>
  <si>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</si>
  <si>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</si>
  <si>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</si>
  <si>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</si>
  <si>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</si>
  <si>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</si>
  <si>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</si>
  <si>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</si>
  <si>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</si>
  <si>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</si>
  <si>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</si>
  <si>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</si>
  <si>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</si>
  <si>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</si>
  <si>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</si>
  <si>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</si>
  <si>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</si>
  <si>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</si>
  <si>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</si>
  <si>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</si>
  <si>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</si>
  <si>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</si>
  <si>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</si>
  <si>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</si>
  <si>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</si>
  <si>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</si>
  <si>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</si>
  <si>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</si>
  <si>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</si>
  <si>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</si>
  <si>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</si>
  <si>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</si>
  <si>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</si>
  <si>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</si>
  <si>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</si>
  <si>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</si>
  <si>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</si>
  <si>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</si>
  <si>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</si>
  <si>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</si>
  <si>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</si>
  <si>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</si>
  <si>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</si>
  <si>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</si>
  <si>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</si>
  <si>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</si>
  <si>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</si>
  <si>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</si>
  <si>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</si>
  <si>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</si>
  <si>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</si>
  <si>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</si>
  <si>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</si>
  <si>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</si>
  <si>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</si>
  <si>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</si>
  <si>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</si>
  <si>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</si>
  <si>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</si>
  <si>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</si>
  <si>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</si>
  <si>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</si>
  <si>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</si>
  <si>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</si>
  <si>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</si>
  <si>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</si>
  <si>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</si>
  <si>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</si>
  <si>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</si>
  <si>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</si>
  <si>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</si>
  <si>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</si>
  <si>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</si>
  <si>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</si>
  <si>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</si>
  <si>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</si>
  <si>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</si>
  <si>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</si>
  <si>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</si>
  <si>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</si>
  <si>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</si>
  <si>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</si>
  <si>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</si>
  <si>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</si>
  <si>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</si>
  <si>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</si>
  <si>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</si>
  <si>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</si>
  <si>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</si>
  <si>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</si>
  <si>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</si>
  <si>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</si>
  <si>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</si>
  <si>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</si>
  <si>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</si>
  <si>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</si>
  <si>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</si>
  <si>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</si>
  <si>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</si>
  <si>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</si>
  <si>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</si>
  <si>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</si>
  <si>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</si>
  <si>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</si>
  <si>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</si>
  <si>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</si>
  <si>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</si>
  <si>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</si>
  <si>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</si>
  <si>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</si>
  <si>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</si>
  <si>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</si>
  <si>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</si>
  <si>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</si>
  <si>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</si>
  <si>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</si>
  <si>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</si>
  <si>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</si>
  <si>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</si>
  <si>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</si>
  <si>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</si>
  <si>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</si>
  <si>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</si>
  <si>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</si>
  <si>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</si>
  <si>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</si>
  <si>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</si>
  <si>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</si>
  <si>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</si>
  <si>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</si>
  <si>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</si>
  <si>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</si>
  <si>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</si>
  <si>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</si>
  <si>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</si>
  <si>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</si>
  <si>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</si>
  <si>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</si>
  <si>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</si>
  <si>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</si>
  <si>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</si>
  <si>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</si>
  <si>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</si>
  <si>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</si>
  <si>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</si>
  <si>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</si>
  <si>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</si>
  <si>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</si>
  <si>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</si>
  <si>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</si>
  <si>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</si>
  <si>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</si>
  <si>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</si>
  <si>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</si>
  <si>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</si>
  <si>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</si>
  <si>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</si>
  <si>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</si>
  <si>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</si>
  <si>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</si>
  <si>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</si>
  <si>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</si>
  <si>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</si>
  <si>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</si>
  <si>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</si>
  <si>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</si>
  <si>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</si>
  <si>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</si>
  <si>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</si>
  <si>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</si>
  <si>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</si>
  <si>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</si>
  <si>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</si>
  <si>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</si>
  <si>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</si>
  <si>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</si>
  <si>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</si>
  <si>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</si>
  <si>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</si>
  <si>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</si>
  <si>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</si>
  <si>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</si>
  <si>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</si>
  <si>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</si>
  <si>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</si>
  <si>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</si>
  <si>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</si>
  <si>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</si>
  <si>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</si>
  <si>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</si>
  <si>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</si>
  <si>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</si>
  <si>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</si>
  <si>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</si>
  <si>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</si>
  <si>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</si>
  <si>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</si>
  <si>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</si>
  <si>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</si>
  <si>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</si>
  <si>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</si>
  <si>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</si>
  <si>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</si>
  <si>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</si>
  <si>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</si>
  <si>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</si>
  <si>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</si>
  <si>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</si>
  <si>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</si>
  <si>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</si>
  <si>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</si>
  <si>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</si>
  <si>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</si>
  <si>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</si>
  <si>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</si>
  <si>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</si>
  <si>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</si>
  <si>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</si>
  <si>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</si>
  <si>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</si>
  <si>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</si>
  <si>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</si>
  <si>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</si>
  <si>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</si>
  <si>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</si>
  <si>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</si>
  <si>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</si>
  <si>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</si>
  <si>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</si>
  <si>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</si>
  <si>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</si>
  <si>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</si>
  <si>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</si>
  <si>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</si>
  <si>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</si>
  <si>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</si>
  <si>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</si>
  <si>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</si>
  <si>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</si>
  <si>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</si>
  <si>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</si>
  <si>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</si>
  <si>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</si>
  <si>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</si>
  <si>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</si>
  <si>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</si>
  <si>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</si>
  <si>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</si>
  <si>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</si>
  <si>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</si>
  <si>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</si>
  <si>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</si>
  <si>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</si>
  <si>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</si>
  <si>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</si>
  <si>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</si>
  <si>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</si>
  <si>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</si>
  <si>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</si>
  <si>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</si>
  <si>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</si>
  <si>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</si>
  <si>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</si>
  <si>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</si>
  <si>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</si>
  <si>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</si>
  <si>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</si>
  <si>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</si>
  <si>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</si>
  <si>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</si>
  <si>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</si>
  <si>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</si>
  <si>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</si>
  <si>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</si>
  <si>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</si>
  <si>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</si>
  <si>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</si>
  <si>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</si>
  <si>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</si>
  <si>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</si>
  <si>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</si>
  <si>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</si>
  <si>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</si>
  <si>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</si>
  <si>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</si>
  <si>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</si>
  <si>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</si>
  <si>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</si>
  <si>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</si>
  <si>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</si>
  <si>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</si>
  <si>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</si>
  <si>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</si>
  <si>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</si>
  <si>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</si>
  <si>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</si>
  <si>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</si>
  <si>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</si>
  <si>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</si>
  <si>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</si>
  <si>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</si>
  <si>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</si>
  <si>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</si>
  <si>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</si>
  <si>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</si>
  <si>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</si>
  <si>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</si>
  <si>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</si>
  <si>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</si>
  <si>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</si>
  <si>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</si>
  <si>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</si>
  <si>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</si>
  <si>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</si>
  <si>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</si>
  <si>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</si>
  <si>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</si>
  <si>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</si>
  <si>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</si>
  <si>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</si>
  <si>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</si>
  <si>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</si>
  <si>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</si>
  <si>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</si>
  <si>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</si>
  <si>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</si>
  <si>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</si>
  <si>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</si>
  <si>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</si>
  <si>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</si>
  <si>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</si>
  <si>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</si>
  <si>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</si>
  <si>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</si>
  <si>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</si>
  <si>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</si>
  <si>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</si>
  <si>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</si>
  <si>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</si>
  <si>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</si>
  <si>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</si>
  <si>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</si>
  <si>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</si>
  <si>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</si>
  <si>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</si>
  <si>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</si>
  <si>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</si>
  <si>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</si>
  <si>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</si>
  <si>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</si>
  <si>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</si>
  <si>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</si>
  <si>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</si>
  <si>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</si>
  <si>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</si>
  <si>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</si>
  <si>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</si>
  <si>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</si>
  <si>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</si>
  <si>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</si>
  <si>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</si>
  <si>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</si>
  <si>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</si>
  <si>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</si>
  <si>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</si>
  <si>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</si>
  <si>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</si>
  <si>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</si>
  <si>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</si>
  <si>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</si>
  <si>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</si>
  <si>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</si>
  <si>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</si>
  <si>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</si>
  <si>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</si>
  <si>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</si>
  <si>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</si>
  <si>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</si>
  <si>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</si>
  <si>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</si>
  <si>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</si>
  <si>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</si>
  <si>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</si>
  <si>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</si>
  <si>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</si>
  <si>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</si>
  <si>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</si>
  <si>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</si>
  <si>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</si>
  <si>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</si>
  <si>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</si>
  <si>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</si>
  <si>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</si>
  <si>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</si>
  <si>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</si>
  <si>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</si>
  <si>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</si>
  <si>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</si>
  <si>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</si>
  <si>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</si>
  <si>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</si>
  <si>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</si>
  <si>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</si>
  <si>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</si>
  <si>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</si>
  <si>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</si>
  <si>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</si>
  <si>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</si>
  <si>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</si>
  <si>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</si>
  <si>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</si>
  <si>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</si>
  <si>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</si>
  <si>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</si>
  <si>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</si>
  <si>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</si>
  <si>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</si>
  <si>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</si>
  <si>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</si>
  <si>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</si>
  <si>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</si>
  <si>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</si>
  <si>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</si>
  <si>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</si>
  <si>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</si>
  <si>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</si>
  <si>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</si>
  <si>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</si>
  <si>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</si>
  <si>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</si>
  <si>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</si>
  <si>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</si>
  <si>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</si>
  <si>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</si>
  <si>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</si>
  <si>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</si>
  <si>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</si>
  <si>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</si>
  <si>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</si>
  <si>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</si>
  <si>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</si>
  <si>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</si>
  <si>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</si>
  <si>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</si>
  <si>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</si>
  <si>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</si>
  <si>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</si>
  <si>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</si>
  <si>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</si>
  <si>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</si>
  <si>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</si>
  <si>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</si>
  <si>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</si>
  <si>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</si>
  <si>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</si>
  <si>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</si>
  <si>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</si>
  <si>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</si>
  <si>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</si>
  <si>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</si>
  <si>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</si>
  <si>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</si>
  <si>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</si>
  <si>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</si>
  <si>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</si>
  <si>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</si>
  <si>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</si>
  <si>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</si>
  <si>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</si>
  <si>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</si>
  <si>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</si>
  <si>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</si>
  <si>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</si>
  <si>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</si>
  <si>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</si>
  <si>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</si>
  <si>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</si>
  <si>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</si>
  <si>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</si>
  <si>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</si>
  <si>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</si>
  <si>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</si>
  <si>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</si>
  <si>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</si>
  <si>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</si>
  <si>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</si>
  <si>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</si>
  <si>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</si>
  <si>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</si>
  <si>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</si>
  <si>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</si>
  <si>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</si>
  <si>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</si>
  <si>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</si>
  <si>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</si>
  <si>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</si>
  <si>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</si>
  <si>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</si>
  <si>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</si>
  <si>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</si>
  <si>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</si>
  <si>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</si>
  <si>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</si>
  <si>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</si>
  <si>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</si>
  <si>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</si>
  <si>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</si>
  <si>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</si>
  <si>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</si>
  <si>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</si>
  <si>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</si>
  <si>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</si>
  <si>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</si>
  <si>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</si>
  <si>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</si>
  <si>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</si>
  <si>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</si>
  <si>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</si>
  <si>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</si>
  <si>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</si>
  <si>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</si>
  <si>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</si>
  <si>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</si>
  <si>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</si>
  <si>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</si>
  <si>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</si>
  <si>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</si>
  <si>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</si>
  <si>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</si>
  <si>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</si>
  <si>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</si>
  <si>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</si>
  <si>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</si>
  <si>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</si>
  <si>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</si>
  <si>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</si>
  <si>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</si>
  <si>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</si>
  <si>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</si>
  <si>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</si>
  <si>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</si>
  <si>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</si>
  <si>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</si>
  <si>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</si>
  <si>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</si>
  <si>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</si>
  <si>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</si>
  <si>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</si>
  <si>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</si>
  <si>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</si>
  <si>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</si>
  <si>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</si>
  <si>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</si>
  <si>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</si>
  <si>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</si>
  <si>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</si>
  <si>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</si>
  <si>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</si>
  <si>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</si>
  <si>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</si>
  <si>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</si>
  <si>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</si>
  <si>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</si>
  <si>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</si>
  <si>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</si>
  <si>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</si>
  <si>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</si>
  <si>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</si>
  <si>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</si>
  <si>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</si>
  <si>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</si>
  <si>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</si>
  <si>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</si>
  <si>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</si>
  <si>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</si>
  <si>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</si>
  <si>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</si>
  <si>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</si>
  <si>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</si>
  <si>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</si>
  <si>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</si>
  <si>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</si>
  <si>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</si>
  <si>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</si>
  <si>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</si>
  <si>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</si>
  <si>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</si>
  <si>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</si>
  <si>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</si>
  <si>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</si>
  <si>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</si>
  <si>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</si>
  <si>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</si>
  <si>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</si>
  <si>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</si>
  <si>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</si>
  <si>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</si>
  <si>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</si>
  <si>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</si>
  <si>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</si>
  <si>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</si>
  <si>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</si>
  <si>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</si>
  <si>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</si>
  <si>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</si>
  <si>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</si>
  <si>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</si>
  <si>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</si>
  <si>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</si>
  <si>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</si>
  <si>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</si>
  <si>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</si>
  <si>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</si>
  <si>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</si>
  <si>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</si>
  <si>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</si>
  <si>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</si>
  <si>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</si>
  <si>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</si>
  <si>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</si>
  <si>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</si>
  <si>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</si>
  <si>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</si>
  <si>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</si>
  <si>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</si>
  <si>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</si>
  <si>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</si>
  <si>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</si>
  <si>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</si>
  <si>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</si>
  <si>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</si>
  <si>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</si>
  <si>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</si>
  <si>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</si>
  <si>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</si>
  <si>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</si>
  <si>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</si>
  <si>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</si>
  <si>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</si>
  <si>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</si>
  <si>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</si>
  <si>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</si>
  <si>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</si>
  <si>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</si>
  <si>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</si>
  <si>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</si>
  <si>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</si>
  <si>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</si>
  <si>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</si>
  <si>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</si>
  <si>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</si>
  <si>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</si>
  <si>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</si>
  <si>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</si>
  <si>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</si>
  <si>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</si>
  <si>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</si>
  <si>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</si>
  <si>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</si>
  <si>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</si>
  <si>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</si>
  <si>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</si>
  <si>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</si>
  <si>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</si>
  <si>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</si>
  <si>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</si>
  <si>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</si>
  <si>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</si>
  <si>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</si>
  <si>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</si>
  <si>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</si>
  <si>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</si>
  <si>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</si>
  <si>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</si>
  <si>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</si>
  <si>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</si>
  <si>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</si>
  <si>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</si>
  <si>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</si>
  <si>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</si>
  <si>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</si>
  <si>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</si>
  <si>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</si>
  <si>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</si>
  <si>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</si>
  <si>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</si>
  <si>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</si>
  <si>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</si>
  <si>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</si>
  <si>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</si>
  <si>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</si>
  <si>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</si>
  <si>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</si>
  <si>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</si>
  <si>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</si>
  <si>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</si>
  <si>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</si>
  <si>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</si>
  <si>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</si>
  <si>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</si>
  <si>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</si>
  <si>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</si>
  <si>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</si>
  <si>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</si>
  <si>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</si>
  <si>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</si>
  <si>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</si>
  <si>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</si>
  <si>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</si>
  <si>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</si>
  <si>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</si>
  <si>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</si>
  <si>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</si>
  <si>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</si>
  <si>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</si>
  <si>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</si>
  <si>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</si>
  <si>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</si>
  <si>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</si>
  <si>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</si>
  <si>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</si>
  <si>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</si>
  <si>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</si>
  <si>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</si>
  <si>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</si>
  <si>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</si>
  <si>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</si>
  <si>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</si>
  <si>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</si>
  <si>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</si>
  <si>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</si>
  <si>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</si>
  <si>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</si>
  <si>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</si>
  <si>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</si>
  <si>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</si>
  <si>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</si>
  <si>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</si>
  <si>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</si>
  <si>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</si>
  <si>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</si>
  <si>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</si>
  <si>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</si>
  <si>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</si>
  <si>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</si>
  <si>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</si>
  <si>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</si>
  <si>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</si>
  <si>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</si>
  <si>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</si>
  <si>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</si>
  <si>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</si>
  <si>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</si>
  <si>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</si>
  <si>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</si>
  <si>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</si>
  <si>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</si>
  <si>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</si>
  <si>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</si>
  <si>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</si>
  <si>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</si>
  <si>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</si>
  <si>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</si>
  <si>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</si>
  <si>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</si>
  <si>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</si>
  <si>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</si>
  <si>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</si>
  <si>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</si>
  <si>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</si>
  <si>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</si>
  <si>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</si>
  <si>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</si>
  <si>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</si>
  <si>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</si>
  <si>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</si>
  <si>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</si>
  <si>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</si>
  <si>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</si>
  <si>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</si>
  <si>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</si>
  <si>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</si>
  <si>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</si>
  <si>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</si>
  <si>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</si>
  <si>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</si>
  <si>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</si>
  <si>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</si>
  <si>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</si>
  <si>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</si>
  <si>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</si>
  <si>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</si>
  <si>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</si>
  <si>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</si>
  <si>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</si>
  <si>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</si>
  <si>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</si>
  <si>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</si>
  <si>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</si>
  <si>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</si>
  <si>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</si>
  <si>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</si>
  <si>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</si>
  <si>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</si>
  <si>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</si>
  <si>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</si>
  <si>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</si>
  <si>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</si>
  <si>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</si>
  <si>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</si>
  <si>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</si>
  <si>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</si>
  <si>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</si>
  <si>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</si>
  <si>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</si>
  <si>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</si>
  <si>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</si>
  <si>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</si>
  <si>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</si>
  <si>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</si>
  <si>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</si>
  <si>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</si>
  <si>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</si>
  <si>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</si>
  <si>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</si>
  <si>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</si>
  <si>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</si>
  <si>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</si>
  <si>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</si>
  <si>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</si>
  <si>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</si>
  <si>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</si>
  <si>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</si>
  <si>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</si>
  <si>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</si>
  <si>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</si>
  <si>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</si>
  <si>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</si>
  <si>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</si>
  <si>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</si>
  <si>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</si>
  <si>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</si>
  <si>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</si>
  <si>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</si>
  <si>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</si>
  <si>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</si>
  <si>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</si>
  <si>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</si>
  <si>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</si>
  <si>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</si>
  <si>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</si>
  <si>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</si>
  <si>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</si>
  <si>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</si>
  <si>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</si>
  <si>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</si>
  <si>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</si>
  <si>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</si>
  <si>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</si>
  <si>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</si>
  <si>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</si>
  <si>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</si>
  <si>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</si>
  <si>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</si>
  <si>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</si>
  <si>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</si>
  <si>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</si>
  <si>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</si>
  <si>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</si>
  <si>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</si>
  <si>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</si>
  <si>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</si>
  <si>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</si>
  <si>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</si>
  <si>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</si>
  <si>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</si>
  <si>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</si>
  <si>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</si>
  <si>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</si>
  <si>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</si>
  <si>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</si>
  <si>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</si>
  <si>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</si>
  <si>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</si>
  <si>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</si>
  <si>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</si>
  <si>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</si>
  <si>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</si>
  <si>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</si>
  <si>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</si>
  <si>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</si>
  <si>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</si>
  <si>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</si>
  <si>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</si>
  <si>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</si>
  <si>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</si>
  <si>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</si>
  <si>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</si>
  <si>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</si>
  <si>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</si>
  <si>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</si>
  <si>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</si>
  <si>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</si>
  <si>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</si>
  <si>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</si>
  <si>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</si>
  <si>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</si>
  <si>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</si>
  <si>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</si>
  <si>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</si>
  <si>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</si>
  <si>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</si>
  <si>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</si>
  <si>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</si>
  <si>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</si>
  <si>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</si>
  <si>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</si>
  <si>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</si>
  <si>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</si>
  <si>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</si>
  <si>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</si>
  <si>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</si>
  <si>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</si>
  <si>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</si>
  <si>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</si>
  <si>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</si>
  <si>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</si>
  <si>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</si>
  <si>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</si>
  <si>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</si>
  <si>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</si>
  <si>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</si>
  <si>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</si>
  <si>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</si>
  <si>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</si>
  <si>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</si>
  <si>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</si>
  <si>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</si>
  <si>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</si>
  <si>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</si>
  <si>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</si>
  <si>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</si>
  <si>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</si>
  <si>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</si>
  <si>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</si>
  <si>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</si>
  <si>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</si>
  <si>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</si>
  <si>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</si>
  <si>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</si>
  <si>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</si>
  <si>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</si>
  <si>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</si>
  <si>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</si>
  <si>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</si>
  <si>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</si>
  <si>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</si>
  <si>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</si>
  <si>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</si>
  <si>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</si>
  <si>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</si>
  <si>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</si>
  <si>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</si>
  <si>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</si>
  <si>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</si>
  <si>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</si>
  <si>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</si>
  <si>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</si>
  <si>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</si>
  <si>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</si>
  <si>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</si>
  <si>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</si>
  <si>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</si>
  <si>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</si>
  <si>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</si>
  <si>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</si>
  <si>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</si>
  <si>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</si>
  <si>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</si>
  <si>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</si>
  <si>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</si>
  <si>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</si>
  <si>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</si>
  <si>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</si>
  <si>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</si>
  <si>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</si>
  <si>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</si>
  <si>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</si>
  <si>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</si>
  <si>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</si>
  <si>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</si>
  <si>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</si>
  <si>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</si>
  <si>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</si>
  <si>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</si>
  <si>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</si>
  <si>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</si>
  <si>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</si>
  <si>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</si>
  <si>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</si>
  <si>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</si>
  <si>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</si>
  <si>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</si>
  <si>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</si>
  <si>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</si>
  <si>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</si>
  <si>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</si>
  <si>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</si>
  <si>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</si>
  <si>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</si>
  <si>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</si>
  <si>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</si>
  <si>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</si>
  <si>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</si>
  <si>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</si>
  <si>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</si>
  <si>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</si>
  <si>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</si>
  <si>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</si>
  <si>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</si>
  <si>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</si>
  <si>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</si>
  <si>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</si>
  <si>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</si>
  <si>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</si>
  <si>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</si>
  <si>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</si>
  <si>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</si>
  <si>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</si>
  <si>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</si>
  <si>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</si>
  <si>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</si>
  <si>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</si>
  <si>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</si>
  <si>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</si>
  <si>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</si>
  <si>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</si>
  <si>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</si>
  <si>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</si>
  <si>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</si>
  <si>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</si>
  <si>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</si>
  <si>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</si>
  <si>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</si>
  <si>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</si>
  <si>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</si>
  <si>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</si>
  <si>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</si>
  <si>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</si>
  <si>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</si>
  <si>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</si>
  <si>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</si>
  <si>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</si>
  <si>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</si>
  <si>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</si>
  <si>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</si>
  <si>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</si>
  <si>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</si>
  <si>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</si>
  <si>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</si>
  <si>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</si>
  <si>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</si>
  <si>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</si>
  <si>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</si>
  <si>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</si>
  <si>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</si>
  <si>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</si>
  <si>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</si>
  <si>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</si>
  <si>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</si>
  <si>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</si>
  <si>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</si>
  <si>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</si>
  <si>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</si>
  <si>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</si>
  <si>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</si>
  <si>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</si>
  <si>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</si>
  <si>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</si>
  <si>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</si>
  <si>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</si>
  <si>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</si>
  <si>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</si>
  <si>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</si>
  <si>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</si>
  <si>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</si>
  <si>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</si>
  <si>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</si>
  <si>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</si>
  <si>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</si>
  <si>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</si>
  <si>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</si>
  <si>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</si>
  <si>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</si>
  <si>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</si>
  <si>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</si>
  <si>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</si>
  <si>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</si>
  <si>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</si>
  <si>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</si>
  <si>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</si>
  <si>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</si>
  <si>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</si>
  <si>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</si>
  <si>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</si>
  <si>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</si>
  <si>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</si>
  <si>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</si>
  <si>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</si>
  <si>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</si>
  <si>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</si>
  <si>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</si>
  <si>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</si>
  <si>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</si>
  <si>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</si>
  <si>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</si>
  <si>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</si>
  <si>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</si>
  <si>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</si>
  <si>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</si>
  <si>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</si>
  <si>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</si>
  <si>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</si>
  <si>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</si>
  <si>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</si>
  <si>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</si>
  <si>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</si>
  <si>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</si>
  <si>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</si>
  <si>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</si>
  <si>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</si>
  <si>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</si>
  <si>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</si>
  <si>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</si>
  <si>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</si>
  <si>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</si>
  <si>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</si>
  <si>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</si>
  <si>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</si>
  <si>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</si>
  <si>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</si>
  <si>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</si>
  <si>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</si>
  <si>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</si>
  <si>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</si>
  <si>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</si>
  <si>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</si>
  <si>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</si>
  <si>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</si>
  <si>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</si>
  <si>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</si>
  <si>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</si>
  <si>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</si>
  <si>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</si>
  <si>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</si>
  <si>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</si>
  <si>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</si>
  <si>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</si>
  <si>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</si>
  <si>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</si>
  <si>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</si>
  <si>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</si>
  <si>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</si>
  <si>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</si>
  <si>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</si>
  <si>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</si>
  <si>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</si>
  <si>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</si>
  <si>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</si>
  <si>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</si>
  <si>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</si>
  <si>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</si>
  <si>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</si>
  <si>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</si>
  <si>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</si>
  <si>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</si>
  <si>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</si>
  <si>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</si>
  <si>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</si>
  <si>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</si>
  <si>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</si>
  <si>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</si>
  <si>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</si>
  <si>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</si>
  <si>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</si>
  <si>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</si>
  <si>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</si>
  <si>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</si>
  <si>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</si>
  <si>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</si>
  <si>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</si>
  <si>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</si>
  <si>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</si>
  <si>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</si>
  <si>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</si>
  <si>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</si>
  <si>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</si>
  <si>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</si>
  <si>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</si>
  <si>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</si>
  <si>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</si>
  <si>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</si>
  <si>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</si>
  <si>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</si>
  <si>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</si>
  <si>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</si>
  <si>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</si>
  <si>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</si>
  <si>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</si>
  <si>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</si>
  <si>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</si>
  <si>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</si>
  <si>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</si>
  <si>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</si>
  <si>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</si>
  <si>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</si>
  <si>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</si>
  <si>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</si>
  <si>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</si>
  <si>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</si>
  <si>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</si>
  <si>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</si>
  <si>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</si>
  <si>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</si>
  <si>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</si>
  <si>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</si>
  <si>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</si>
  <si>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</si>
  <si>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</si>
  <si>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</si>
  <si>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</si>
  <si>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</si>
  <si>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</si>
  <si>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</si>
  <si>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</si>
  <si>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</si>
  <si>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</si>
  <si>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</si>
  <si>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</si>
  <si>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</si>
  <si>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</si>
  <si>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</si>
  <si>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</si>
  <si>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</si>
  <si>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</si>
  <si>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</si>
  <si>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</si>
  <si>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</si>
  <si>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</si>
  <si>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</si>
  <si>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</si>
  <si>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</si>
  <si>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</si>
  <si>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</si>
  <si>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</si>
  <si>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</si>
  <si>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</si>
  <si>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</si>
  <si>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</si>
  <si>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</si>
  <si>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</si>
  <si>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</si>
  <si>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</si>
  <si>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</si>
  <si>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</si>
  <si>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</si>
  <si>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</si>
  <si>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</si>
  <si>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</si>
  <si>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</si>
  <si>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</si>
  <si>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</si>
  <si>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</si>
  <si>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</si>
  <si>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</si>
  <si>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</si>
  <si>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</si>
  <si>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</si>
  <si>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</si>
  <si>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</si>
  <si>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</si>
  <si>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</si>
  <si>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</si>
  <si>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</si>
  <si>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</si>
  <si>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</si>
  <si>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</si>
  <si>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</si>
  <si>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</si>
  <si>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</si>
  <si>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</si>
  <si>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</si>
  <si>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</si>
  <si>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</si>
  <si>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</si>
  <si>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</si>
  <si>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</si>
  <si>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</si>
  <si>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</si>
  <si>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</si>
  <si>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</si>
  <si>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</si>
  <si>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</si>
  <si>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</si>
  <si>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</si>
  <si>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</si>
  <si>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</si>
  <si>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</si>
  <si>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</si>
  <si>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</si>
  <si>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</si>
  <si>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</si>
  <si>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</si>
  <si>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</si>
  <si>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</si>
  <si>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</si>
  <si>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</si>
  <si>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</si>
  <si>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</si>
  <si>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</si>
  <si>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</si>
  <si>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</si>
  <si>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</si>
  <si>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</si>
  <si>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</si>
  <si>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</si>
  <si>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</si>
  <si>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</si>
  <si>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</si>
  <si>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</si>
  <si>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</si>
  <si>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</si>
  <si>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</si>
  <si>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</si>
  <si>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</si>
  <si>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</si>
  <si>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</si>
  <si>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</si>
  <si>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</si>
  <si>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</si>
  <si>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</si>
  <si>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</si>
  <si>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</si>
  <si>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</si>
  <si>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</si>
  <si>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</si>
  <si>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</si>
  <si>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</si>
  <si>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</si>
  <si>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</si>
  <si>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</si>
  <si>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</si>
  <si>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</si>
  <si>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</si>
  <si>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</si>
  <si>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</si>
  <si>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</si>
  <si>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</si>
  <si>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</si>
  <si>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</si>
  <si>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</si>
  <si>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</si>
  <si>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</si>
  <si>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</si>
  <si>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</si>
  <si>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</si>
  <si>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</si>
  <si>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</si>
  <si>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</si>
  <si>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</si>
  <si>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</si>
  <si>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</si>
  <si>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</si>
  <si>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</si>
  <si>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</si>
  <si>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</si>
  <si>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</si>
  <si>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</si>
  <si>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</si>
  <si>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</si>
  <si>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</si>
  <si>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</si>
  <si>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</si>
  <si>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</si>
  <si>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</si>
  <si>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</si>
  <si>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</si>
  <si>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</si>
  <si>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</si>
  <si>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</si>
  <si>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</si>
  <si>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</si>
  <si>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</si>
  <si>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</si>
  <si>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</si>
  <si>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</si>
  <si>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</si>
  <si>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</si>
  <si>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</si>
  <si>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</si>
  <si>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</si>
  <si>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</si>
  <si>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</si>
  <si>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</si>
  <si>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</si>
  <si>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</si>
  <si>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</si>
  <si>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</si>
  <si>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</si>
  <si>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</si>
  <si>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</si>
  <si>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</si>
  <si>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</si>
  <si>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</si>
  <si>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</si>
  <si>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</si>
  <si>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</si>
  <si>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</si>
  <si>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</si>
  <si>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</si>
  <si>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</si>
  <si>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</si>
  <si>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</si>
  <si>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</si>
  <si>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</si>
  <si>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</si>
  <si>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</si>
  <si>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</si>
  <si>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</si>
  <si>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</si>
  <si>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</si>
  <si>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</si>
  <si>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</si>
  <si>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</si>
  <si>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</si>
  <si>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</si>
  <si>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</si>
  <si>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</si>
  <si>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</si>
  <si>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</si>
  <si>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</si>
  <si>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</si>
  <si>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</si>
  <si>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</si>
  <si>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</si>
  <si>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</si>
  <si>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</si>
  <si>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</si>
  <si>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</si>
  <si>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</si>
  <si>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</si>
  <si>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</si>
  <si>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</si>
  <si>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</si>
  <si>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</si>
  <si>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</si>
  <si>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</si>
  <si>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</si>
  <si>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</si>
  <si>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</si>
  <si>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</si>
  <si>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</si>
  <si>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</si>
  <si>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</si>
  <si>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</si>
  <si>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</si>
  <si>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</si>
  <si>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</si>
  <si>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</si>
  <si>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</si>
  <si>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</si>
  <si>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</si>
  <si>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</si>
  <si>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</si>
  <si>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</si>
  <si>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</si>
  <si>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</si>
  <si>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</si>
  <si>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</si>
  <si>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</si>
  <si>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</si>
  <si>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</si>
  <si>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</si>
  <si>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</si>
  <si>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</si>
  <si>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</si>
  <si>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</si>
  <si>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</si>
  <si>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</si>
  <si>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</si>
  <si>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</si>
  <si>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</si>
  <si>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</si>
  <si>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</si>
  <si>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</si>
  <si>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</si>
  <si>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</si>
  <si>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</si>
  <si>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</si>
  <si>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</si>
  <si>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</si>
  <si>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</si>
  <si>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</si>
  <si>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</si>
  <si>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</si>
  <si>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</si>
  <si>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</si>
  <si>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</si>
  <si>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</si>
  <si>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</si>
  <si>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</si>
  <si>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</si>
  <si>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</si>
  <si>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</si>
  <si>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</si>
  <si>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</si>
  <si>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</si>
  <si>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</si>
  <si>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</si>
  <si>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</si>
  <si>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</si>
  <si>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</si>
  <si>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</si>
  <si>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</si>
  <si>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</si>
  <si>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</si>
  <si>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</si>
  <si>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</si>
  <si>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</si>
  <si>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</si>
  <si>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</si>
  <si>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</si>
  <si>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</si>
  <si>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</si>
  <si>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</si>
  <si>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</si>
  <si>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</si>
  <si>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</si>
  <si>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</si>
  <si>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</si>
  <si>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</si>
  <si>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</si>
  <si>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</si>
  <si>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</si>
  <si>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</si>
  <si>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</si>
  <si>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</si>
  <si>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</si>
  <si>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</si>
  <si>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</si>
  <si>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</si>
  <si>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</si>
  <si>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</si>
  <si>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</si>
  <si>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</si>
  <si>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</si>
  <si>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</si>
  <si>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</si>
  <si>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</si>
  <si>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</si>
  <si>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</si>
  <si>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</si>
  <si>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</si>
  <si>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</si>
  <si>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</si>
  <si>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</si>
  <si>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</si>
  <si>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</si>
  <si>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</si>
  <si>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</si>
  <si>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</si>
  <si>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</si>
  <si>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</si>
  <si>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</si>
  <si>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</si>
  <si>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</si>
  <si>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</si>
  <si>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</si>
  <si>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</si>
  <si>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</si>
  <si>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</si>
  <si>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</si>
  <si>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</si>
  <si>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</si>
  <si>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</si>
  <si>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</si>
  <si>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</si>
  <si>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</si>
  <si>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</si>
  <si>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</si>
  <si>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</si>
  <si>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</si>
  <si>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</si>
  <si>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</si>
  <si>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</si>
  <si>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</si>
  <si>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</si>
  <si>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</si>
  <si>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</si>
  <si>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</si>
  <si>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</si>
  <si>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</si>
  <si>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</si>
  <si>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</si>
  <si>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</si>
  <si>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</si>
  <si>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</si>
  <si>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</si>
  <si>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</si>
  <si>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</si>
  <si>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</si>
  <si>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</si>
  <si>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</si>
  <si>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</si>
  <si>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</si>
  <si>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</si>
  <si>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</si>
  <si>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</si>
  <si>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</si>
  <si>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</si>
  <si>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</si>
  <si>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</si>
  <si>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</si>
  <si>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</si>
  <si>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</si>
  <si>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</si>
  <si>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</si>
  <si>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</si>
  <si>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</si>
  <si>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</si>
  <si>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</si>
  <si>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</si>
  <si>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</si>
  <si>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</si>
  <si>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</si>
  <si>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</si>
  <si>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</si>
  <si>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</si>
  <si>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</si>
  <si>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</si>
  <si>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</si>
  <si>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</si>
  <si>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</si>
  <si>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</si>
  <si>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</si>
  <si>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</si>
  <si>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</si>
  <si>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</si>
  <si>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</si>
  <si>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</si>
  <si>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</si>
  <si>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</si>
  <si>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</si>
  <si>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</si>
  <si>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</si>
  <si>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</si>
  <si>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</si>
  <si>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</si>
  <si>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</si>
  <si>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</si>
  <si>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</si>
  <si>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</si>
  <si>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</si>
  <si>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</si>
  <si>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</si>
  <si>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</si>
  <si>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</si>
  <si>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</si>
  <si>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</si>
  <si>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</si>
  <si>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</si>
  <si>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</si>
  <si>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</si>
  <si>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</si>
  <si>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</si>
  <si>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</si>
  <si>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</si>
  <si>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</si>
  <si>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</si>
  <si>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</si>
  <si>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</si>
  <si>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</si>
  <si>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</si>
  <si>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</si>
  <si>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</si>
  <si>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</si>
  <si>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</si>
  <si>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</si>
  <si>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</si>
  <si>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</si>
  <si>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</si>
  <si>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</si>
  <si>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</si>
  <si>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</si>
  <si>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</si>
  <si>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</si>
  <si>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</si>
  <si>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</si>
  <si>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</si>
  <si>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</si>
  <si>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</si>
  <si>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</si>
  <si>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</si>
  <si>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</si>
  <si>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</si>
  <si>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</si>
  <si>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</si>
  <si>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</si>
  <si>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</si>
  <si>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</si>
  <si>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</si>
  <si>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</si>
  <si>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</si>
  <si>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</si>
  <si>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</si>
  <si>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</si>
  <si>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</si>
  <si>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</si>
  <si>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</si>
  <si>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</si>
  <si>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</si>
  <si>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</si>
  <si>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</si>
  <si>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</si>
  <si>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</si>
  <si>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</si>
  <si>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</si>
  <si>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</si>
  <si>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</si>
  <si>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</si>
  <si>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</si>
  <si>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</si>
  <si>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</si>
  <si>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</si>
  <si>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</si>
  <si>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</si>
  <si>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</si>
  <si>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</si>
  <si>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</si>
  <si>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</si>
  <si>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</si>
  <si>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</si>
  <si>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</si>
  <si>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</si>
  <si>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</si>
  <si>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</si>
  <si>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</si>
  <si>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</si>
  <si>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</si>
  <si>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</si>
  <si>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</si>
  <si>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</si>
  <si>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</si>
  <si>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</si>
  <si>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</si>
  <si>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</si>
  <si>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</si>
  <si>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</si>
  <si>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</si>
  <si>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</si>
  <si>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</si>
  <si>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</si>
  <si>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</si>
  <si>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</si>
  <si>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</si>
  <si>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</si>
  <si>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</si>
  <si>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</si>
  <si>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</si>
  <si>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</si>
  <si>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</si>
  <si>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</si>
  <si>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</si>
  <si>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</si>
  <si>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</si>
  <si>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</si>
  <si>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</si>
  <si>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</si>
  <si>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</si>
  <si>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</si>
  <si>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</si>
  <si>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</si>
  <si>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</si>
  <si>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</si>
  <si>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</si>
  <si>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</si>
  <si>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</si>
  <si>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</si>
  <si>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</si>
  <si>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</si>
  <si>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</si>
  <si>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</si>
  <si>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</si>
  <si>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</si>
  <si>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</si>
  <si>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</si>
  <si>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</si>
  <si>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</si>
  <si>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</si>
  <si>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</si>
  <si>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</si>
  <si>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</si>
  <si>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</si>
  <si>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</si>
  <si>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</si>
  <si>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</si>
  <si>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</si>
  <si>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</si>
  <si>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</si>
  <si>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</si>
  <si>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</si>
  <si>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</si>
  <si>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</si>
  <si>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</si>
  <si>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</si>
  <si>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</si>
  <si>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</si>
  <si>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</si>
  <si>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</si>
  <si>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</si>
  <si>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</si>
  <si>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</si>
  <si>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</si>
  <si>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</si>
  <si>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</si>
  <si>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</si>
  <si>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</si>
  <si>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</si>
  <si>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</si>
  <si>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</si>
  <si>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</si>
  <si>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</si>
  <si>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</si>
  <si>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</si>
  <si>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</si>
  <si>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</si>
  <si>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</si>
  <si>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</si>
  <si>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</si>
  <si>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</si>
  <si>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</si>
  <si>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</si>
  <si>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</si>
  <si>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</si>
  <si>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</si>
  <si>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</si>
  <si>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</si>
  <si>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</si>
  <si>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</si>
  <si>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</si>
  <si>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</si>
  <si>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</si>
  <si>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</si>
  <si>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</si>
  <si>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</si>
  <si>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</si>
  <si>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</si>
  <si>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</si>
  <si>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</si>
  <si>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</si>
  <si>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</si>
  <si>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</si>
  <si>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</si>
  <si>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</si>
  <si>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</si>
  <si>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</si>
  <si>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</si>
  <si>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</si>
  <si>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</si>
  <si>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</si>
  <si>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</si>
  <si>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</si>
  <si>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</si>
  <si>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</si>
  <si>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</si>
  <si>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</si>
  <si>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</si>
  <si>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</si>
  <si>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</si>
  <si>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</si>
  <si>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</si>
  <si>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</si>
  <si>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</si>
  <si>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</si>
  <si>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</si>
  <si>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</si>
  <si>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</si>
  <si>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</si>
  <si>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</si>
  <si>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</si>
  <si>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</si>
  <si>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</si>
  <si>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</si>
  <si>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</si>
  <si>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</si>
  <si>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</si>
  <si>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</si>
  <si>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</si>
  <si>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</si>
  <si>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</si>
  <si>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</si>
  <si>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</si>
  <si>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</si>
  <si>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</si>
  <si>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</si>
  <si>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</si>
  <si>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</si>
  <si>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</si>
  <si>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</si>
  <si>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</si>
  <si>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</si>
  <si>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</si>
  <si>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</si>
  <si>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</si>
  <si>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</si>
  <si>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</si>
  <si>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</si>
  <si>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</si>
  <si>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</si>
  <si>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</si>
  <si>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</si>
  <si>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</si>
  <si>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</si>
  <si>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</si>
  <si>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</si>
  <si>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</si>
  <si>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</si>
  <si>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</si>
  <si>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</si>
  <si>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</si>
  <si>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</si>
  <si>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</si>
  <si>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</si>
  <si>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</si>
  <si>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</si>
  <si>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</si>
  <si>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</si>
  <si>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</si>
  <si>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</si>
  <si>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</si>
  <si>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</si>
  <si>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</si>
  <si>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</si>
  <si>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</si>
  <si>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</si>
  <si>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</si>
  <si>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</si>
  <si>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</si>
  <si>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</si>
  <si>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</si>
  <si>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</si>
  <si>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</si>
  <si>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</si>
  <si>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</si>
  <si>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</si>
  <si>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</si>
  <si>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</si>
  <si>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</si>
  <si>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</si>
  <si>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</si>
  <si>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</si>
  <si>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</si>
  <si>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</si>
  <si>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</si>
  <si>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</si>
  <si>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</si>
  <si>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</si>
  <si>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</si>
  <si>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</si>
  <si>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</si>
  <si>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</si>
  <si>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</si>
  <si>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</si>
  <si>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</si>
  <si>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</si>
  <si>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</si>
  <si>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</si>
  <si>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</si>
  <si>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</si>
  <si>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</si>
  <si>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</si>
  <si>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</si>
  <si>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</si>
  <si>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</si>
  <si>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</si>
  <si>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</si>
  <si>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</si>
  <si>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</si>
  <si>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</si>
  <si>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</si>
  <si>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</si>
  <si>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</si>
  <si>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</si>
  <si>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</si>
  <si>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</si>
  <si>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</si>
  <si>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</si>
  <si>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</si>
  <si>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</si>
  <si>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</si>
  <si>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</si>
  <si>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</si>
  <si>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</si>
  <si>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</si>
  <si>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</si>
  <si>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</si>
  <si>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</si>
  <si>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</si>
  <si>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</si>
  <si>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</si>
  <si>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</si>
  <si>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</si>
  <si>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</si>
  <si>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</si>
  <si>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</si>
  <si>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</si>
  <si>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</si>
  <si>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</si>
  <si>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</si>
  <si>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</si>
  <si>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</si>
  <si>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</si>
  <si>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</si>
  <si>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</si>
  <si>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</si>
  <si>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</si>
  <si>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</si>
  <si>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</si>
  <si>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</si>
  <si>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</si>
  <si>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</si>
  <si>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</si>
  <si>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</si>
  <si>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</si>
  <si>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</si>
  <si>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</si>
  <si>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</si>
  <si>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</si>
  <si>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</si>
  <si>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</si>
  <si>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</si>
  <si>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</si>
  <si>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</si>
  <si>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</si>
  <si>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</si>
  <si>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</si>
  <si>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</si>
  <si>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</si>
  <si>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</si>
  <si>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</si>
  <si>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</si>
  <si>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</si>
  <si>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</si>
  <si>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</si>
  <si>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</si>
  <si>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</si>
  <si>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</si>
  <si>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</si>
  <si>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</si>
  <si>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</si>
  <si>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</si>
  <si>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</si>
  <si>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</si>
  <si>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</si>
  <si>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</si>
  <si>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</si>
  <si>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</si>
  <si>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</si>
  <si>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</si>
  <si>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</si>
  <si>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</si>
  <si>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</si>
  <si>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</si>
  <si>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</si>
  <si>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</si>
  <si>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</si>
  <si>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</si>
  <si>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</si>
  <si>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</si>
  <si>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</si>
  <si>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</si>
  <si>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</si>
  <si>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</si>
  <si>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</si>
  <si>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</si>
  <si>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</si>
  <si>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</si>
  <si>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</si>
  <si>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</si>
  <si>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</si>
  <si>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</si>
  <si>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</si>
  <si>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</si>
  <si>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</si>
  <si>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</si>
  <si>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</si>
  <si>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</si>
  <si>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</si>
  <si>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</si>
  <si>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</si>
  <si>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</si>
  <si>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</si>
  <si>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</si>
  <si>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</si>
  <si>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</si>
  <si>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</si>
  <si>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</si>
  <si>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</si>
  <si>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</si>
  <si>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</si>
  <si>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</si>
  <si>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</si>
  <si>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</si>
  <si>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</si>
  <si>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</si>
  <si>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</si>
  <si>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</si>
  <si>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</si>
  <si>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</si>
  <si>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</si>
  <si>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</si>
  <si>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</si>
  <si>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</si>
  <si>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</si>
  <si>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</si>
  <si>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</si>
  <si>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</si>
  <si>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</si>
  <si>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</si>
  <si>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</si>
  <si>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</si>
  <si>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</si>
  <si>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</si>
  <si>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</si>
  <si>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</si>
  <si>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</si>
  <si>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</si>
  <si>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</si>
  <si>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</si>
  <si>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</si>
  <si>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</si>
  <si>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</si>
  <si>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</si>
  <si>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</si>
  <si>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</si>
  <si>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</si>
  <si>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</si>
  <si>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</si>
  <si>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</si>
  <si>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</si>
  <si>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</si>
  <si>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</si>
  <si>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</si>
  <si>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</si>
  <si>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</si>
  <si>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</si>
  <si>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</si>
  <si>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</si>
  <si>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</si>
  <si>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</si>
  <si>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</si>
  <si>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</si>
  <si>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</si>
  <si>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</si>
  <si>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</si>
  <si>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</si>
  <si>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</si>
  <si>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</si>
  <si>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</si>
  <si>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</si>
  <si>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</si>
  <si>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</si>
  <si>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</si>
  <si>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</si>
  <si>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</si>
  <si>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</si>
  <si>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</si>
  <si>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</si>
  <si>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</si>
  <si>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</si>
  <si>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</si>
  <si>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</si>
  <si>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</si>
  <si>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</si>
  <si>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</si>
  <si>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</si>
  <si>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</si>
  <si>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</si>
  <si>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</si>
  <si>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</si>
  <si>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</si>
  <si>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</si>
  <si>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</si>
  <si>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</si>
  <si>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</si>
  <si>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</si>
  <si>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</si>
  <si>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</si>
  <si>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</si>
  <si>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</si>
  <si>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</si>
  <si>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</si>
  <si>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</si>
  <si>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</si>
  <si>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</si>
  <si>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</si>
  <si>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</si>
  <si>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</si>
  <si>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</si>
  <si>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</si>
  <si>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</si>
  <si>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</si>
  <si>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</si>
  <si>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</si>
  <si>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</si>
  <si>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</si>
  <si>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</si>
  <si>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</si>
  <si>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</si>
  <si>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</si>
  <si>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</si>
  <si>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</si>
  <si>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</si>
  <si>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</si>
  <si>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</si>
  <si>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</si>
  <si>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</si>
  <si>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</si>
  <si>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</si>
  <si>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</si>
  <si>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</si>
  <si>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</si>
  <si>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</si>
  <si>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</si>
  <si>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</si>
  <si>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</si>
  <si>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</si>
  <si>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</si>
  <si>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</si>
  <si>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</si>
  <si>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</si>
  <si>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</si>
  <si>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</si>
  <si>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</si>
  <si>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</si>
  <si>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</si>
  <si>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</si>
  <si>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</si>
  <si>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</si>
  <si>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</si>
  <si>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</si>
  <si>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</si>
  <si>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</si>
  <si>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</si>
  <si>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</si>
  <si>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</si>
  <si>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</si>
  <si>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</si>
  <si>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</si>
  <si>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</si>
  <si>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</si>
  <si>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</si>
  <si>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</si>
  <si>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</si>
  <si>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</si>
  <si>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</si>
  <si>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</si>
  <si>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</si>
  <si>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</si>
  <si>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</si>
  <si>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</si>
  <si>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</si>
  <si>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</si>
  <si>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</si>
  <si>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</si>
  <si>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</si>
  <si>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</si>
  <si>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</si>
  <si>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</si>
  <si>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</si>
  <si>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</si>
  <si>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</si>
  <si>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</si>
  <si>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</si>
  <si>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</si>
  <si>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</si>
  <si>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</si>
  <si>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</si>
  <si>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</si>
  <si>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</si>
  <si>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</si>
  <si>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</si>
  <si>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</si>
  <si>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</si>
  <si>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</si>
  <si>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</si>
  <si>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</si>
  <si>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</si>
  <si>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</si>
  <si>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</si>
  <si>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</si>
  <si>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</si>
  <si>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</si>
  <si>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</si>
  <si>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</si>
  <si>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</si>
  <si>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</si>
  <si>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</si>
  <si>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</si>
  <si>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</si>
  <si>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</si>
  <si>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</si>
  <si>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</si>
  <si>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</si>
  <si>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</si>
  <si>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</si>
  <si>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</si>
  <si>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</si>
  <si>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</si>
  <si>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</si>
  <si>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</si>
  <si>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</si>
  <si>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</si>
  <si>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</si>
  <si>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</si>
  <si>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</si>
  <si>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</si>
  <si>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</si>
  <si>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</si>
  <si>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</si>
  <si>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</si>
  <si>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</si>
  <si>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</si>
  <si>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</si>
  <si>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</si>
  <si>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</si>
  <si>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</si>
  <si>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</si>
  <si>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</si>
  <si>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</si>
  <si>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</si>
  <si>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</si>
  <si>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</si>
  <si>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</si>
  <si>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</si>
  <si>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</si>
  <si>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</si>
  <si>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</si>
  <si>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</si>
  <si>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</si>
  <si>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</si>
  <si>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</si>
  <si>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</si>
  <si>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</si>
  <si>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</si>
  <si>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</si>
  <si>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</si>
  <si>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</si>
  <si>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</si>
  <si>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</si>
  <si>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</si>
  <si>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</si>
  <si>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</si>
  <si>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</si>
  <si>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</si>
  <si>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</si>
  <si>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</si>
  <si>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</si>
  <si>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</si>
  <si>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</si>
  <si>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</si>
  <si>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</si>
  <si>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</si>
  <si>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</si>
  <si>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</si>
  <si>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</si>
  <si>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</si>
  <si>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</si>
  <si>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</si>
  <si>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</si>
  <si>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</si>
  <si>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</si>
  <si>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</si>
  <si>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</si>
  <si>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</si>
  <si>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</si>
  <si>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</si>
  <si>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</si>
  <si>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</si>
  <si>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</si>
  <si>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</si>
  <si>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</si>
  <si>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</si>
  <si>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</si>
  <si>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</si>
  <si>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</si>
  <si>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</si>
  <si>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</si>
  <si>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</si>
  <si>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</si>
  <si>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</si>
  <si>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</si>
  <si>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</si>
  <si>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</si>
  <si>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</si>
  <si>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</si>
  <si>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</si>
  <si>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</si>
  <si>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</si>
  <si>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</si>
  <si>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</si>
  <si>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</si>
  <si>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</si>
  <si>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</si>
  <si>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</si>
  <si>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</si>
  <si>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</si>
  <si>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</si>
  <si>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</si>
  <si>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</si>
  <si>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</si>
  <si>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</si>
  <si>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</si>
  <si>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</si>
  <si>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</si>
  <si>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</si>
  <si>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</si>
  <si>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</si>
  <si>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</si>
  <si>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</si>
  <si>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</si>
  <si>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</si>
  <si>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</si>
  <si>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</si>
  <si>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</si>
  <si>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</si>
  <si>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</si>
  <si>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</si>
  <si>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</si>
  <si>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</si>
  <si>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</si>
  <si>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</si>
  <si>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</si>
  <si>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</si>
  <si>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</si>
  <si>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</si>
  <si>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</si>
  <si>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</si>
  <si>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</si>
  <si>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</si>
  <si>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</si>
  <si>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</si>
  <si>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</si>
  <si>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</si>
  <si>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</si>
  <si>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</si>
  <si>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</si>
  <si>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</si>
  <si>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</si>
  <si>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</si>
  <si>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</si>
  <si>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</si>
  <si>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</si>
  <si>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</si>
  <si>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</si>
  <si>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</si>
  <si>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</si>
  <si>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</si>
  <si>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</si>
  <si>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</si>
  <si>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</si>
  <si>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</si>
  <si>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</si>
  <si>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</si>
  <si>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</si>
  <si>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</si>
  <si>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</si>
  <si>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</si>
  <si>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</si>
  <si>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</si>
  <si>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</si>
  <si>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</si>
  <si>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</si>
  <si>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</si>
  <si>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</si>
  <si>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</si>
  <si>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</si>
  <si>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</si>
  <si>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</si>
  <si>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</si>
  <si>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</si>
  <si>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</si>
  <si>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</si>
  <si>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</si>
  <si>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</si>
  <si>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</si>
  <si>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</si>
  <si>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</si>
  <si>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</si>
  <si>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</si>
  <si>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</si>
  <si>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</si>
  <si>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</si>
  <si>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</si>
  <si>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</si>
  <si>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</si>
  <si>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</si>
  <si>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</si>
  <si>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</si>
  <si>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</si>
  <si>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</si>
  <si>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</si>
  <si>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</si>
  <si>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</si>
  <si>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</si>
  <si>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</si>
  <si>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</si>
  <si>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</si>
  <si>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</si>
  <si>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</si>
  <si>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</si>
  <si>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</si>
  <si>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</si>
  <si>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</si>
  <si>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</si>
  <si>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</si>
  <si>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</si>
  <si>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</si>
  <si>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</si>
  <si>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</si>
  <si>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</si>
  <si>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</si>
  <si>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</si>
  <si>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</si>
  <si>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</si>
  <si>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</si>
  <si>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</si>
  <si>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</si>
  <si>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</si>
  <si>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</si>
  <si>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</si>
  <si>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</si>
  <si>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</si>
  <si>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</si>
  <si>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</si>
  <si>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</si>
  <si>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</si>
  <si>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</si>
  <si>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</si>
  <si>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</si>
  <si>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</si>
  <si>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</si>
  <si>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</si>
  <si>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</si>
  <si>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</si>
  <si>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</si>
  <si>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</si>
  <si>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</si>
  <si>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</si>
  <si>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</si>
  <si>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</si>
  <si>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</si>
  <si>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</si>
  <si>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</si>
  <si>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</si>
  <si>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</si>
  <si>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</si>
  <si>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</si>
  <si>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</si>
  <si>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</si>
  <si>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</si>
  <si>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</si>
  <si>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</si>
  <si>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</si>
  <si>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</si>
  <si>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</si>
  <si>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</si>
  <si>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</si>
  <si>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</si>
  <si>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</si>
  <si>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</si>
  <si>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</si>
  <si>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</si>
  <si>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</si>
  <si>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</si>
  <si>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</si>
  <si>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</si>
  <si>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</si>
  <si>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</si>
  <si>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</si>
  <si>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</si>
  <si>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</si>
  <si>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</si>
  <si>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</si>
  <si>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</si>
  <si>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</si>
  <si>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</si>
  <si>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</si>
  <si>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</si>
  <si>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</si>
  <si>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</si>
  <si>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</si>
  <si>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</si>
  <si>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</si>
  <si>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</si>
  <si>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</si>
  <si>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</si>
  <si>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</si>
  <si>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</si>
  <si>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</si>
  <si>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</si>
  <si>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</si>
  <si>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</si>
  <si>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</si>
  <si>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</si>
  <si>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</si>
  <si>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</si>
  <si>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</si>
  <si>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</si>
  <si>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</si>
  <si>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</si>
  <si>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</si>
  <si>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</si>
  <si>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</si>
  <si>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</si>
  <si>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</si>
  <si>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</si>
  <si>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</si>
  <si>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</si>
  <si>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</si>
  <si>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</si>
  <si>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</si>
  <si>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</si>
  <si>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</si>
  <si>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</si>
  <si>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</si>
  <si>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</si>
  <si>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</si>
  <si>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</si>
  <si>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</si>
  <si>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</si>
  <si>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</si>
  <si>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</si>
  <si>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</si>
  <si>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</si>
  <si>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</si>
  <si>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</si>
  <si>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</si>
  <si>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</si>
  <si>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</si>
  <si>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</si>
  <si>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</si>
  <si>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</si>
  <si>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</si>
  <si>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</si>
  <si>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</si>
  <si>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</si>
  <si>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</si>
  <si>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</si>
  <si>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</si>
  <si>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</si>
  <si>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</si>
  <si>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</si>
  <si>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</si>
  <si>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</si>
  <si>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</si>
  <si>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</si>
  <si>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</si>
  <si>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</si>
  <si>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</si>
  <si>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</si>
  <si>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</si>
  <si>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</si>
  <si>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</si>
  <si>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</si>
  <si>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</si>
  <si>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</si>
  <si>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</si>
  <si>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</si>
  <si>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</si>
  <si>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</si>
  <si>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</si>
  <si>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</si>
  <si>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</si>
  <si>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</si>
  <si>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</si>
  <si>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</si>
  <si>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</si>
  <si>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</si>
  <si>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</si>
  <si>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</si>
  <si>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</si>
  <si>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</si>
  <si>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</si>
  <si>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</si>
  <si>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</si>
  <si>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</si>
  <si>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</si>
  <si>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</si>
  <si>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</si>
  <si>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</si>
  <si>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</si>
  <si>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</si>
  <si>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</si>
  <si>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</si>
  <si>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</si>
  <si>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</si>
  <si>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</si>
  <si>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</si>
  <si>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</si>
  <si>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</si>
  <si>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</si>
  <si>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</si>
  <si>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</si>
  <si>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</si>
  <si>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</si>
  <si>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</si>
  <si>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</si>
  <si>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</si>
  <si>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</si>
  <si>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</si>
  <si>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</si>
  <si>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</si>
  <si>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</si>
  <si>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</si>
  <si>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</si>
  <si>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</si>
  <si>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</si>
  <si>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</si>
  <si>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</si>
  <si>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</si>
  <si>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</si>
  <si>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</si>
  <si>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</si>
  <si>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</si>
  <si>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</si>
  <si>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</si>
  <si>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</si>
  <si>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</si>
  <si>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</si>
  <si>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</si>
  <si>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</si>
  <si>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</si>
  <si>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</si>
  <si>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</si>
  <si>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</si>
  <si>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</si>
  <si>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</si>
  <si>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</si>
  <si>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</si>
  <si>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</si>
  <si>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</si>
  <si>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</si>
  <si>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</si>
  <si>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</si>
  <si>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</si>
  <si>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</si>
  <si>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</si>
  <si>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</si>
  <si>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</si>
  <si>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</si>
  <si>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</si>
  <si>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</si>
  <si>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</si>
  <si>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</si>
  <si>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</si>
  <si>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</si>
  <si>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</si>
  <si>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</si>
  <si>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</si>
  <si>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</si>
  <si>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</si>
  <si>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</si>
  <si>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</si>
  <si>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</si>
  <si>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</si>
  <si>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</si>
  <si>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</si>
  <si>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</si>
  <si>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</si>
  <si>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</si>
  <si>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</si>
  <si>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</si>
  <si>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</si>
  <si>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</si>
  <si>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</si>
  <si>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</si>
  <si>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</si>
  <si>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</si>
  <si>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</si>
  <si>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</si>
  <si>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</si>
  <si>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</si>
  <si>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</si>
  <si>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</si>
  <si>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</si>
  <si>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</si>
  <si>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</si>
  <si>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</si>
  <si>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</si>
  <si>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</si>
  <si>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</si>
  <si>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</si>
  <si>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</si>
  <si>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</si>
  <si>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</si>
  <si>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</si>
  <si>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</si>
  <si>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</si>
  <si>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</si>
  <si>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</si>
  <si>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</si>
  <si>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</si>
  <si>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</si>
  <si>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</si>
  <si>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</si>
  <si>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</si>
  <si>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</si>
  <si>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</si>
  <si>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</si>
  <si>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</si>
  <si>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</si>
  <si>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</si>
  <si>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</si>
  <si>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</si>
  <si>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</si>
  <si>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</si>
  <si>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</si>
  <si>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</si>
  <si>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</si>
  <si>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</si>
  <si>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</si>
  <si>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</si>
  <si>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</si>
  <si>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</si>
  <si>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</si>
  <si>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</si>
  <si>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</si>
  <si>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</si>
  <si>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</si>
  <si>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</si>
  <si>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</si>
  <si>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</si>
  <si>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</si>
  <si>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</si>
  <si>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</si>
  <si>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</si>
  <si>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</si>
  <si>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</si>
  <si>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</si>
  <si>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</si>
  <si>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</si>
  <si>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</si>
  <si>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</si>
  <si>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</si>
  <si>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</si>
  <si>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</si>
  <si>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</si>
  <si>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</si>
  <si>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</si>
  <si>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</si>
  <si>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</si>
  <si>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</si>
  <si>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</si>
  <si>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</si>
  <si>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</si>
  <si>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</si>
  <si>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</si>
  <si>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</si>
  <si>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</si>
  <si>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</si>
  <si>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</si>
  <si>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</si>
  <si>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</si>
  <si>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</si>
  <si>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</si>
  <si>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</si>
  <si>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</si>
  <si>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</si>
  <si>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</si>
  <si>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</si>
  <si>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</si>
  <si>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</si>
  <si>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</si>
  <si>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</si>
  <si>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</si>
  <si>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</si>
  <si>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</si>
  <si>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</si>
  <si>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</si>
  <si>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</si>
  <si>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</si>
  <si>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</si>
  <si>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</si>
  <si>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</si>
  <si>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</si>
  <si>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</si>
  <si>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</si>
  <si>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</si>
  <si>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</si>
  <si>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</si>
  <si>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</si>
  <si>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</si>
  <si>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</si>
  <si>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</si>
  <si>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</si>
  <si>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</si>
  <si>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</si>
  <si>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</si>
  <si>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</si>
  <si>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</si>
  <si>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</si>
  <si>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</si>
  <si>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</si>
  <si>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</si>
  <si>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</si>
  <si>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</si>
  <si>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</si>
  <si>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</si>
  <si>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</si>
  <si>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</si>
  <si>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</si>
  <si>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</si>
  <si>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</si>
  <si>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</si>
  <si>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</si>
  <si>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</si>
  <si>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</si>
  <si>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</si>
  <si>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</si>
  <si>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</si>
  <si>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</si>
  <si>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</si>
  <si>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</si>
  <si>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</si>
  <si>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</si>
  <si>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</si>
  <si>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</si>
  <si>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</si>
  <si>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</si>
  <si>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</si>
  <si>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</si>
  <si>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</si>
  <si>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</si>
  <si>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</si>
  <si>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</si>
  <si>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</si>
  <si>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</si>
  <si>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</si>
  <si>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</si>
  <si>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</si>
  <si>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</si>
  <si>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</si>
  <si>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</si>
  <si>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</si>
  <si>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</si>
  <si>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</si>
  <si>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</si>
  <si>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</si>
  <si>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</si>
  <si>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</si>
  <si>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</si>
  <si>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</si>
  <si>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</si>
  <si>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</si>
  <si>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</si>
  <si>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</si>
  <si>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</si>
  <si>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</si>
  <si>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</si>
  <si>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</si>
  <si>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</si>
  <si>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</si>
  <si>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</si>
  <si>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</si>
  <si>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</si>
  <si>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</si>
  <si>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</si>
  <si>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</si>
  <si>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</si>
  <si>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</si>
  <si>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</si>
  <si>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</si>
  <si>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</si>
  <si>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</si>
  <si>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</si>
  <si>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</si>
  <si>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</si>
  <si>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</si>
  <si>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</si>
  <si>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</si>
  <si>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</si>
  <si>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</si>
  <si>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</si>
  <si>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</si>
  <si>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</si>
  <si>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</si>
  <si>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</si>
  <si>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</si>
  <si>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</si>
  <si>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</si>
  <si>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</si>
  <si>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</si>
  <si>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</si>
  <si>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</si>
  <si>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</si>
  <si>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</si>
  <si>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</si>
  <si>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</si>
  <si>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</si>
  <si>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</si>
  <si>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</si>
  <si>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</si>
  <si>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</si>
  <si>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</si>
  <si>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</si>
  <si>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</si>
  <si>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</si>
  <si>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</si>
  <si>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</si>
  <si>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</si>
  <si>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</si>
  <si>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</si>
  <si>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</si>
  <si>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</si>
  <si>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</si>
  <si>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</si>
  <si>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</si>
  <si>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</si>
  <si>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</si>
  <si>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</si>
  <si>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</si>
  <si>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</si>
  <si>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</si>
  <si>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</si>
  <si>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</si>
  <si>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</si>
  <si>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</si>
  <si>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</si>
  <si>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</si>
  <si>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</si>
  <si>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</si>
  <si>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</si>
  <si>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</si>
  <si>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</si>
  <si>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</si>
  <si>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</si>
  <si>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</si>
  <si>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</si>
  <si>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</si>
  <si>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</si>
  <si>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</si>
  <si>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</si>
  <si>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</si>
  <si>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</si>
  <si>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</si>
  <si>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</si>
  <si>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</si>
  <si>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</si>
  <si>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</si>
  <si>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</si>
  <si>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</si>
  <si>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</si>
  <si>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</si>
  <si>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</si>
  <si>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</si>
  <si>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</si>
  <si>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</si>
  <si>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</si>
  <si>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</si>
  <si>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</si>
  <si>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</si>
  <si>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</si>
  <si>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</si>
  <si>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</si>
  <si>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</si>
  <si>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</si>
  <si>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</si>
  <si>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</si>
  <si>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</si>
  <si>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</si>
  <si>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</si>
  <si>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</si>
  <si>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</si>
  <si>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</si>
  <si>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</si>
  <si>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</si>
  <si>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</si>
  <si>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</si>
  <si>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</si>
  <si>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</si>
  <si>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</si>
  <si>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</si>
  <si>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</si>
  <si>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</si>
  <si>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</si>
  <si>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</si>
  <si>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</si>
  <si>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</si>
  <si>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</si>
  <si>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</si>
  <si>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</si>
  <si>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</si>
  <si>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</si>
  <si>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</si>
  <si>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</si>
  <si>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</si>
  <si>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</si>
  <si>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</si>
  <si>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</si>
  <si>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</si>
  <si>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</si>
  <si>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</si>
  <si>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</si>
  <si>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</si>
  <si>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</si>
  <si>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</si>
  <si>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</si>
  <si>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</si>
  <si>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</si>
  <si>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</si>
  <si>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</si>
  <si>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</si>
  <si>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</si>
  <si>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</si>
  <si>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</si>
  <si>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</si>
  <si>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</si>
  <si>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</si>
  <si>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</si>
  <si>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</si>
  <si>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</si>
  <si>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</si>
  <si>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</si>
  <si>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</si>
  <si>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</si>
  <si>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</si>
  <si>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</si>
  <si>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</si>
  <si>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</si>
  <si>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</si>
  <si>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</si>
  <si>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</si>
  <si>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</si>
  <si>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</si>
  <si>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</si>
  <si>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</si>
  <si>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</si>
  <si>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</si>
  <si>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</si>
  <si>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</si>
  <si>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</si>
  <si>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</si>
  <si>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</si>
  <si>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</si>
  <si>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</si>
  <si>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</si>
  <si>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</si>
  <si>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</si>
  <si>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</si>
  <si>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</si>
  <si>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</si>
  <si>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</si>
  <si>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</si>
  <si>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</si>
  <si>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</si>
  <si>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</si>
  <si>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</si>
  <si>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</si>
  <si>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</si>
  <si>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</si>
  <si>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</si>
  <si>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</si>
  <si>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</si>
  <si>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</si>
  <si>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</si>
  <si>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</si>
  <si>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</si>
  <si>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</si>
  <si>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</si>
  <si>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</si>
  <si>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</si>
  <si>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</si>
  <si>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</si>
  <si>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</si>
  <si>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</si>
  <si>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</si>
  <si>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</si>
  <si>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</si>
  <si>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</si>
  <si>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</si>
  <si>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</si>
  <si>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</si>
  <si>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</si>
  <si>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</si>
  <si>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</si>
  <si>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</si>
  <si>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</si>
  <si>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</si>
  <si>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</si>
  <si>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</si>
  <si>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</si>
  <si>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</si>
  <si>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</si>
  <si>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</si>
  <si>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</si>
  <si>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</si>
  <si>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</si>
  <si>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</si>
  <si>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</si>
  <si>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</si>
  <si>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</si>
  <si>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</si>
  <si>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</si>
  <si>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</si>
  <si>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</si>
  <si>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</si>
  <si>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</si>
  <si>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</si>
  <si>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</si>
  <si>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</si>
  <si>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</si>
  <si>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</si>
  <si>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</si>
  <si>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</si>
  <si>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</si>
  <si>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</si>
  <si>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</si>
  <si>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</si>
  <si>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</si>
  <si>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</si>
  <si>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</si>
  <si>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</si>
  <si>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</si>
  <si>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</si>
  <si>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</si>
  <si>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</si>
  <si>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</si>
  <si>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</si>
  <si>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</si>
  <si>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</si>
  <si>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</si>
  <si>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</si>
  <si>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</si>
  <si>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</si>
  <si>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</si>
  <si>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</si>
  <si>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</si>
  <si>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</si>
  <si>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</si>
  <si>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</si>
  <si>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</si>
  <si>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</si>
  <si>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</si>
  <si>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</si>
  <si>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</si>
  <si>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</si>
  <si>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</si>
  <si>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</si>
  <si>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</si>
  <si>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</si>
  <si>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</si>
  <si>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</si>
  <si>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</si>
  <si>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</si>
  <si>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</si>
  <si>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</si>
  <si>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</si>
  <si>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</si>
  <si>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</si>
  <si>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</si>
  <si>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</si>
  <si>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</si>
  <si>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</si>
  <si>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</si>
  <si>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</si>
  <si>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</si>
  <si>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</si>
  <si>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</si>
  <si>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</si>
  <si>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</si>
  <si>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</si>
  <si>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</si>
  <si>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</si>
  <si>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</si>
  <si>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</si>
  <si>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</si>
  <si>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</si>
  <si>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</si>
  <si>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</si>
  <si>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</si>
  <si>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</si>
  <si>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</si>
  <si>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</si>
  <si>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</si>
  <si>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</si>
  <si>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</si>
  <si>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</si>
  <si>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</si>
  <si>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</si>
  <si>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</si>
  <si>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</si>
  <si>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</si>
  <si>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</si>
  <si>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</si>
  <si>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</si>
  <si>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</si>
  <si>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</si>
  <si>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</si>
  <si>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</si>
  <si>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</si>
  <si>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</si>
  <si>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</si>
  <si>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</si>
  <si>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</si>
  <si>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</si>
  <si>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</si>
  <si>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</si>
  <si>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</si>
  <si>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</si>
  <si>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</si>
  <si>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</si>
  <si>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</si>
  <si>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</si>
  <si>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</si>
  <si>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</si>
  <si>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</si>
  <si>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</si>
  <si>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</si>
  <si>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</si>
  <si>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</si>
  <si>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</si>
  <si>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</si>
  <si>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</si>
  <si>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</si>
  <si>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</si>
  <si>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</si>
  <si>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</si>
  <si>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</si>
  <si>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</si>
  <si>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</si>
  <si>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</si>
  <si>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</si>
  <si>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</si>
  <si>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</si>
  <si>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</si>
  <si>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</si>
  <si>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</si>
  <si>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</si>
  <si>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</si>
  <si>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</si>
  <si>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</si>
  <si>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</si>
  <si>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</si>
  <si>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</si>
  <si>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</si>
  <si>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</si>
  <si>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</si>
  <si>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</si>
  <si>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</si>
  <si>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</si>
  <si>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</si>
  <si>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</si>
  <si>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</si>
  <si>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</si>
  <si>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</si>
  <si>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</si>
  <si>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</si>
  <si>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</si>
  <si>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</si>
  <si>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</si>
  <si>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</si>
  <si>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</si>
  <si>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</si>
  <si>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</si>
  <si>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</si>
  <si>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</si>
  <si>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</si>
  <si>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</si>
  <si>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</si>
  <si>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</si>
  <si>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</si>
  <si>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</si>
  <si>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</si>
  <si>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</si>
  <si>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</si>
  <si>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</si>
  <si>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</si>
  <si>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</si>
  <si>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</si>
  <si>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</si>
  <si>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</si>
  <si>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</si>
  <si>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</si>
  <si>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</si>
  <si>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</si>
  <si>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</si>
  <si>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</si>
  <si>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</si>
  <si>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</si>
  <si>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</si>
  <si>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</si>
  <si>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</si>
  <si>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</si>
  <si>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</si>
  <si>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</si>
  <si>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</si>
  <si>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</si>
  <si>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</si>
  <si>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</si>
  <si>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</si>
  <si>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</si>
  <si>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</si>
  <si>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</si>
  <si>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</si>
  <si>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</si>
  <si>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</si>
  <si>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</si>
  <si>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</si>
  <si>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</si>
  <si>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</si>
  <si>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</si>
  <si>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</si>
  <si>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</si>
  <si>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</si>
  <si>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</si>
  <si>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</si>
  <si>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</si>
  <si>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</si>
  <si>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</si>
  <si>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</si>
  <si>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</si>
  <si>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</si>
  <si>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</si>
  <si>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</si>
  <si>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</si>
  <si>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</si>
  <si>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</si>
  <si>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</si>
  <si>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</si>
  <si>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</si>
  <si>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</si>
  <si>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</si>
  <si>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</si>
  <si>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</si>
  <si>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</si>
  <si>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</si>
  <si>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</si>
  <si>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</si>
  <si>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</si>
  <si>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</si>
  <si>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</si>
  <si>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</si>
  <si>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</si>
  <si>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</si>
  <si>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</si>
  <si>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</si>
  <si>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</si>
  <si>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</si>
  <si>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</si>
  <si>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</si>
  <si>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</si>
  <si>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</si>
  <si>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</si>
  <si>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</si>
  <si>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</si>
  <si>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</si>
  <si>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</si>
  <si>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</si>
  <si>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</si>
  <si>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</si>
  <si>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</si>
  <si>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</si>
  <si>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</si>
  <si>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</si>
  <si>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</si>
  <si>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</si>
  <si>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</si>
  <si>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</si>
  <si>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</si>
  <si>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</si>
  <si>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</si>
  <si>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</si>
  <si>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</si>
  <si>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</si>
  <si>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</si>
  <si>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</si>
  <si>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</si>
  <si>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</si>
  <si>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</si>
  <si>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</si>
  <si>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</si>
  <si>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</si>
  <si>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</si>
  <si>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</si>
  <si>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</si>
  <si>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</si>
  <si>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</si>
  <si>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</si>
  <si>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</si>
  <si>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</si>
  <si>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</si>
  <si>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</si>
  <si>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</si>
  <si>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</si>
  <si>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</si>
  <si>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</si>
  <si>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</si>
  <si>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</si>
  <si>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</si>
  <si>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</si>
  <si>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</si>
  <si>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</si>
  <si>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</si>
  <si>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</si>
  <si>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</si>
  <si>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</si>
  <si>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</si>
  <si>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</si>
  <si>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</si>
  <si>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</si>
  <si>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</si>
  <si>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</si>
  <si>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</si>
  <si>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</si>
  <si>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</si>
  <si>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</si>
  <si>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</si>
  <si>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</si>
  <si>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</si>
  <si>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</si>
  <si>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</si>
  <si>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</si>
  <si>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</si>
  <si>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</si>
  <si>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</si>
  <si>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</si>
  <si>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</si>
  <si>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</si>
  <si>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</si>
  <si>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</si>
  <si>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</si>
  <si>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</si>
  <si>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</si>
  <si>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</si>
  <si>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</si>
  <si>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</si>
  <si>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</si>
  <si>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</si>
  <si>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</si>
  <si>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</si>
  <si>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</si>
  <si>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</si>
  <si>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</si>
  <si>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</si>
  <si>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</si>
  <si>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</si>
  <si>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</si>
  <si>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</si>
  <si>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</si>
  <si>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</si>
  <si>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</si>
  <si>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</si>
  <si>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</si>
  <si>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</si>
  <si>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</si>
  <si>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</si>
  <si>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</si>
  <si>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</si>
  <si>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</si>
  <si>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</si>
  <si>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</si>
  <si>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</si>
  <si>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</si>
  <si>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</si>
  <si>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</si>
  <si>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</si>
  <si>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</si>
  <si>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</si>
  <si>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</si>
  <si>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</si>
  <si>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</si>
  <si>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</si>
  <si>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</si>
  <si>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</si>
  <si>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</si>
  <si>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</si>
  <si>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</si>
  <si>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</si>
  <si>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</si>
  <si>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</si>
  <si>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</si>
  <si>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</si>
  <si>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</si>
  <si>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</si>
  <si>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</si>
  <si>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</si>
  <si>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</si>
  <si>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</si>
  <si>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</si>
  <si>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</si>
  <si>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</si>
  <si>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</si>
  <si>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</si>
  <si>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</si>
  <si>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</si>
  <si>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</si>
  <si>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</si>
  <si>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</si>
  <si>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</si>
  <si>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</si>
  <si>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</si>
  <si>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</si>
  <si>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</si>
  <si>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</si>
  <si>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</si>
  <si>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</si>
  <si>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</si>
  <si>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</si>
  <si>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</si>
  <si>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</si>
  <si>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</si>
  <si>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</si>
  <si>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</si>
  <si>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</si>
  <si>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</si>
  <si>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</si>
  <si>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</si>
  <si>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</si>
  <si>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</si>
  <si>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</si>
  <si>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</si>
  <si>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</si>
  <si>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</si>
  <si>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</si>
  <si>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</si>
  <si>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</si>
  <si>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</si>
  <si>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</si>
  <si>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</si>
  <si>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</si>
  <si>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</si>
  <si>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</si>
  <si>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</si>
  <si>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</si>
  <si>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</si>
  <si>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</si>
  <si>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</si>
  <si>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</si>
  <si>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</si>
  <si>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</si>
  <si>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</si>
  <si>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</si>
  <si>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</si>
  <si>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</si>
  <si>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</si>
  <si>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</si>
  <si>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</si>
  <si>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</si>
  <si>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</si>
  <si>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</si>
  <si>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</si>
  <si>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</si>
  <si>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</si>
  <si>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</si>
  <si>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</si>
  <si>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</si>
  <si>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</si>
  <si>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</si>
  <si>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</si>
  <si>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</si>
  <si>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</si>
  <si>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</si>
  <si>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</si>
  <si>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</si>
  <si>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</si>
  <si>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</si>
  <si>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</si>
  <si>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</si>
  <si>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</si>
  <si>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</si>
  <si>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</si>
  <si>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</si>
  <si>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</si>
  <si>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</si>
  <si>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</si>
  <si>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</si>
  <si>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</si>
  <si>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</si>
  <si>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</si>
  <si>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</si>
  <si>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</si>
  <si>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</si>
  <si>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</si>
  <si>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</si>
  <si>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</si>
  <si>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</si>
  <si>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</si>
  <si>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</si>
  <si>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</si>
  <si>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</si>
  <si>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</si>
  <si>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</si>
  <si>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</si>
  <si>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</si>
  <si>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</si>
  <si>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</si>
  <si>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</si>
  <si>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</si>
  <si>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</si>
  <si>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</si>
  <si>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</si>
  <si>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</si>
  <si>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</si>
  <si>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</si>
  <si>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</si>
  <si>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</si>
  <si>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</si>
  <si>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</si>
  <si>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</si>
  <si>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</si>
  <si>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</si>
  <si>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</si>
  <si>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</si>
  <si>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</si>
  <si>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</si>
  <si>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</si>
  <si>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</si>
  <si>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</si>
  <si>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</si>
  <si>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</si>
  <si>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</si>
  <si>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</si>
  <si>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</si>
  <si>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</si>
  <si>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</si>
  <si>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</si>
  <si>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</si>
  <si>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</si>
  <si>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</si>
  <si>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</si>
  <si>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</si>
  <si>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</si>
  <si>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</si>
  <si>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</si>
  <si>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</si>
  <si>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</si>
  <si>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</si>
  <si>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</si>
  <si>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</si>
  <si>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</si>
  <si>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</si>
  <si>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</si>
  <si>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</si>
  <si>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</si>
  <si>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</si>
  <si>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</si>
  <si>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</si>
  <si>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</si>
  <si>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</si>
  <si>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</si>
  <si>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</si>
  <si>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</si>
  <si>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</si>
  <si>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</si>
  <si>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</si>
  <si>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</si>
  <si>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</si>
  <si>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</si>
  <si>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</si>
  <si>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</si>
  <si>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</si>
  <si>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</si>
  <si>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</si>
  <si>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</si>
  <si>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</si>
  <si>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</si>
  <si>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</si>
  <si>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</si>
  <si>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</si>
  <si>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</si>
  <si>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</si>
  <si>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</si>
  <si>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</si>
  <si>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</si>
  <si>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</si>
  <si>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</si>
  <si>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</si>
  <si>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</si>
  <si>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</si>
  <si>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</si>
  <si>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</si>
  <si>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</si>
  <si>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</si>
  <si>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</si>
  <si>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</si>
  <si>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</si>
  <si>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</si>
  <si>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</si>
  <si>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</si>
  <si>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</si>
  <si>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</si>
  <si>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</si>
  <si>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</si>
  <si>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</si>
  <si>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</si>
  <si>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</si>
  <si>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</si>
  <si>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</si>
  <si>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</si>
  <si>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</si>
  <si>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</si>
  <si>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</si>
  <si>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</si>
  <si>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</si>
  <si>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</si>
  <si>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</si>
  <si>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</si>
  <si>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</si>
  <si>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</si>
  <si>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</si>
  <si>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</si>
  <si>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</si>
  <si>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</si>
  <si>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</si>
  <si>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</si>
  <si>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</si>
  <si>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</si>
  <si>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</si>
  <si>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</si>
  <si>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</si>
  <si>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</si>
  <si>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</si>
  <si>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</si>
  <si>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</si>
  <si>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</si>
  <si>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</si>
  <si>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</si>
  <si>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</si>
  <si>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</si>
  <si>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</si>
  <si>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</si>
  <si>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</si>
  <si>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</si>
  <si>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</si>
  <si>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</si>
  <si>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</si>
  <si>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</si>
  <si>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</si>
  <si>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</si>
  <si>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</si>
  <si>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</si>
  <si>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</si>
  <si>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</si>
  <si>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</si>
  <si>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</si>
  <si>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</si>
  <si>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</si>
  <si>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</si>
  <si>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</si>
  <si>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</si>
  <si>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</si>
  <si>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</si>
  <si>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</si>
  <si>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</si>
  <si>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</si>
  <si>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</si>
  <si>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</si>
  <si>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</si>
  <si>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</si>
  <si>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</si>
  <si>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</si>
  <si>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</si>
  <si>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</si>
  <si>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</si>
  <si>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</si>
  <si>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</si>
  <si>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</si>
  <si>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</si>
  <si>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</si>
  <si>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</si>
  <si>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</si>
  <si>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</si>
  <si>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</si>
  <si>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</si>
  <si>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</si>
  <si>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</si>
  <si>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</si>
  <si>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</si>
  <si>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</si>
  <si>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</si>
  <si>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</si>
  <si>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</si>
  <si>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</si>
  <si>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</si>
  <si>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</si>
  <si>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</si>
  <si>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</si>
  <si>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</si>
  <si>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</si>
  <si>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</si>
  <si>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</si>
  <si>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</si>
  <si>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</si>
  <si>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</si>
  <si>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</si>
  <si>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</si>
  <si>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</si>
  <si>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</si>
  <si>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</si>
  <si>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</si>
  <si>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</si>
  <si>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</si>
  <si>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</si>
  <si>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</si>
  <si>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</si>
  <si>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</si>
  <si>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</si>
  <si>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</si>
  <si>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</si>
  <si>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</si>
  <si>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</si>
  <si>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</si>
  <si>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</si>
  <si>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</si>
  <si>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</si>
  <si>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</si>
  <si>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</si>
  <si>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</si>
  <si>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</si>
  <si>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</si>
  <si>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</si>
  <si>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</si>
  <si>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</si>
  <si>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</si>
  <si>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</si>
  <si>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</si>
  <si>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</si>
  <si>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</si>
  <si>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</si>
  <si>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</si>
  <si>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</si>
  <si>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</si>
  <si>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</si>
  <si>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</si>
  <si>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</si>
  <si>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</si>
  <si>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</si>
  <si>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</si>
  <si>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</si>
  <si>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</si>
  <si>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</si>
  <si>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</si>
  <si>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</si>
  <si>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</si>
  <si>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</si>
  <si>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</si>
  <si>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</si>
  <si>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</si>
  <si>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</si>
  <si>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</si>
  <si>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</si>
  <si>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</si>
  <si>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</si>
  <si>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</si>
  <si>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</si>
  <si>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</si>
  <si>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</si>
  <si>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</si>
  <si>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</si>
  <si>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</si>
  <si>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</si>
  <si>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</si>
  <si>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</si>
  <si>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</si>
  <si>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</si>
  <si>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</si>
  <si>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</si>
  <si>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</si>
  <si>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</si>
  <si>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</si>
  <si>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</si>
  <si>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</si>
  <si>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</si>
  <si>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</si>
  <si>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</si>
  <si>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</si>
  <si>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</si>
  <si>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</si>
  <si>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</si>
  <si>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</si>
  <si>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</si>
  <si>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</si>
  <si>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</si>
  <si>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</si>
  <si>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</si>
  <si>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</si>
  <si>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</si>
  <si>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</si>
  <si>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</si>
  <si>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</si>
  <si>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</si>
  <si>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</si>
  <si>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</si>
  <si>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</si>
  <si>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</si>
  <si>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</si>
  <si>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</si>
  <si>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</si>
  <si>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</si>
  <si>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</si>
  <si>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</si>
  <si>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</si>
  <si>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</si>
  <si>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</si>
  <si>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</si>
  <si>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</si>
  <si>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</si>
  <si>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</si>
  <si>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</si>
  <si>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</si>
  <si>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</si>
  <si>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</si>
  <si>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</si>
  <si>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</si>
  <si>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</si>
  <si>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</si>
  <si>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</si>
  <si>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</si>
  <si>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</si>
  <si>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</si>
  <si>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</si>
  <si>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</si>
  <si>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</si>
  <si>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</si>
  <si>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</si>
  <si>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</si>
  <si>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</si>
  <si>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</si>
  <si>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</si>
  <si>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</si>
  <si>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</si>
  <si>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</si>
  <si>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</si>
  <si>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</si>
  <si>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</si>
  <si>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</si>
  <si>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</si>
  <si>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</si>
  <si>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</si>
  <si>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</si>
  <si>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</si>
  <si>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</si>
  <si>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</si>
  <si>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</si>
  <si>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</si>
  <si>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</si>
  <si>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</si>
  <si>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</si>
  <si>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</si>
  <si>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</si>
  <si>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</si>
  <si>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</si>
  <si>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</si>
  <si>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</si>
  <si>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</si>
  <si>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</si>
  <si>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</si>
  <si>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</si>
  <si>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</si>
  <si>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</si>
  <si>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</si>
  <si>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</si>
  <si>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</si>
  <si>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</si>
  <si>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</si>
  <si>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</si>
  <si>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</si>
  <si>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</si>
  <si>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</si>
  <si>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</si>
  <si>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</si>
  <si>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</si>
  <si>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</si>
  <si>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</si>
  <si>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</si>
  <si>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</si>
  <si>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</si>
  <si>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</si>
  <si>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</si>
  <si>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</si>
  <si>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</si>
  <si>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</si>
  <si>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</si>
  <si>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</si>
  <si>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</si>
  <si>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</si>
  <si>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</si>
  <si>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</si>
  <si>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</si>
  <si>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</si>
  <si>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</si>
  <si>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</si>
  <si>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</si>
  <si>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</si>
  <si>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</si>
  <si>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</si>
  <si>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</si>
  <si>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</si>
  <si>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</si>
  <si>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</si>
  <si>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</si>
  <si>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</si>
  <si>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</si>
  <si>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</si>
  <si>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</si>
  <si>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</si>
  <si>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</si>
  <si>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</si>
  <si>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</si>
  <si>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</si>
  <si>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</si>
  <si>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</si>
  <si>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</si>
  <si>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</si>
  <si>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</si>
  <si>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</si>
  <si>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</si>
  <si>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</si>
  <si>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</si>
  <si>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</si>
  <si>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</si>
  <si>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</si>
  <si>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</si>
  <si>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</si>
  <si>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</si>
  <si>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</si>
  <si>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</si>
  <si>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</si>
  <si>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</si>
  <si>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</si>
  <si>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</si>
  <si>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</si>
  <si>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</si>
  <si>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</si>
  <si>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</si>
  <si>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</si>
  <si>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</si>
  <si>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</si>
  <si>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</si>
  <si>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</si>
  <si>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</si>
  <si>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</si>
  <si>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</si>
  <si>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</si>
  <si>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</si>
  <si>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</si>
  <si>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</si>
  <si>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</si>
  <si>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</si>
  <si>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</si>
  <si>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</si>
  <si>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</si>
  <si>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</si>
  <si>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</si>
  <si>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</si>
  <si>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</si>
  <si>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</si>
  <si>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</si>
  <si>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</si>
  <si>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</si>
  <si>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</si>
  <si>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</si>
  <si>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</si>
  <si>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</si>
  <si>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</si>
  <si>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</si>
  <si>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</si>
  <si>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</si>
  <si>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</si>
  <si>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</si>
  <si>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</si>
  <si>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</si>
  <si>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</si>
  <si>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</si>
  <si>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</si>
  <si>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</si>
  <si>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</si>
  <si>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</si>
  <si>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</si>
  <si>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</si>
  <si>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</si>
  <si>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</si>
  <si>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</si>
  <si>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</si>
  <si>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</si>
  <si>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</si>
  <si>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</si>
  <si>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</si>
  <si>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</si>
  <si>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</si>
  <si>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</si>
  <si>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</si>
  <si>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</si>
  <si>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</si>
  <si>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</si>
  <si>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</si>
  <si>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</si>
  <si>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</si>
  <si>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</si>
  <si>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</si>
  <si>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</si>
  <si>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</si>
  <si>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</si>
  <si>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</si>
  <si>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</si>
  <si>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</si>
  <si>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</si>
  <si>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</si>
  <si>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</si>
  <si>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</si>
  <si>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</si>
  <si>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</si>
  <si>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</si>
  <si>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</si>
  <si>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</si>
  <si>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</si>
  <si>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</si>
  <si>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</si>
  <si>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</si>
  <si>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</si>
  <si>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</si>
  <si>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</si>
  <si>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</si>
  <si>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</si>
  <si>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</si>
  <si>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</si>
  <si>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</si>
  <si>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</si>
  <si>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</si>
  <si>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</si>
  <si>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</si>
  <si>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</si>
  <si>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</si>
  <si>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</si>
  <si>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</si>
  <si>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</si>
  <si>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</si>
  <si>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</si>
  <si>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</si>
  <si>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</si>
  <si>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</si>
  <si>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</si>
  <si>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</si>
  <si>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</si>
  <si>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</si>
  <si>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</si>
  <si>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</si>
  <si>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</si>
  <si>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</si>
  <si>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</si>
  <si>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</si>
  <si>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</si>
  <si>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</si>
  <si>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</si>
  <si>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</si>
  <si>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</si>
  <si>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</si>
  <si>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</si>
  <si>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</si>
  <si>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</si>
  <si>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</si>
  <si>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</si>
  <si>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</si>
  <si>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</si>
  <si>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</si>
  <si>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</si>
  <si>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</si>
  <si>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</si>
  <si>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</si>
  <si>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</si>
  <si>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</si>
  <si>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</si>
  <si>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</si>
  <si>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</si>
  <si>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</si>
  <si>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</si>
  <si>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</si>
  <si>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</si>
  <si>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</si>
  <si>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</si>
  <si>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</si>
  <si>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</si>
  <si>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</si>
  <si>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</si>
  <si>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</si>
  <si>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</si>
  <si>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</si>
  <si>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</si>
  <si>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</si>
  <si>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</si>
  <si>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</si>
  <si>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</si>
  <si>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</si>
  <si>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</si>
  <si>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</si>
  <si>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</si>
  <si>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</si>
  <si>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</si>
  <si>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</si>
  <si>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</si>
  <si>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</si>
  <si>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</si>
  <si>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</si>
  <si>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</si>
  <si>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</si>
  <si>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</si>
  <si>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</si>
  <si>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</si>
  <si>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</si>
  <si>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</si>
  <si>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</si>
  <si>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</si>
  <si>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</si>
  <si>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</si>
  <si>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</si>
  <si>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</si>
  <si>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</si>
  <si>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</si>
  <si>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</si>
  <si>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</si>
  <si>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</si>
  <si>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</si>
  <si>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</si>
  <si>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</si>
  <si>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</si>
  <si>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</si>
  <si>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</si>
  <si>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</si>
  <si>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</si>
  <si>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</si>
  <si>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</si>
  <si>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</si>
  <si>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</si>
  <si>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</si>
  <si>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</si>
  <si>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</si>
  <si>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</si>
  <si>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</si>
  <si>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</si>
  <si>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</si>
  <si>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</si>
  <si>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</si>
  <si>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</si>
  <si>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</si>
  <si>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</si>
  <si>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</si>
  <si>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</si>
  <si>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</si>
  <si>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</si>
  <si>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</si>
  <si>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</si>
  <si>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</si>
  <si>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</si>
  <si>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</si>
  <si>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</si>
  <si>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</si>
  <si>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</si>
  <si>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</si>
  <si>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</si>
  <si>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</si>
  <si>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</si>
  <si>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</si>
  <si>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</si>
  <si>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</si>
  <si>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</si>
  <si>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</si>
  <si>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</si>
  <si>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</si>
  <si>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</si>
  <si>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</si>
  <si>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</si>
  <si>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</si>
  <si>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</si>
  <si>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</si>
  <si>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</si>
  <si>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</si>
  <si>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</si>
  <si>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</si>
  <si>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</si>
  <si>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</si>
  <si>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</si>
  <si>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</si>
  <si>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</si>
  <si>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</si>
  <si>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</si>
  <si>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</si>
  <si>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</si>
  <si>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</si>
  <si>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</si>
  <si>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</si>
  <si>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</si>
  <si>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</si>
  <si>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</si>
  <si>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</si>
  <si>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</si>
  <si>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</si>
  <si>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</si>
  <si>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</si>
  <si>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</si>
  <si>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</si>
  <si>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</si>
  <si>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</si>
  <si>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</si>
  <si>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</si>
  <si>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</si>
  <si>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</si>
  <si>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</si>
  <si>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</si>
  <si>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</si>
  <si>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</si>
  <si>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</si>
  <si>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</si>
  <si>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</si>
  <si>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</si>
  <si>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</si>
  <si>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</si>
  <si>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</si>
  <si>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</si>
  <si>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</si>
  <si>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</si>
  <si>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</si>
  <si>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</si>
  <si>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</si>
  <si>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</si>
  <si>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</si>
  <si>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</si>
  <si>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</si>
  <si>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</si>
  <si>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</si>
  <si>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</si>
  <si>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</si>
  <si>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</si>
  <si>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</si>
  <si>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</si>
  <si>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</si>
  <si>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</si>
  <si>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</si>
  <si>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Count of Sub-Category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</si>
  <si>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</si>
  <si>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</si>
  <si>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</si>
  <si>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</si>
  <si>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</si>
  <si>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</si>
  <si>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</si>
  <si>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</si>
  <si>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</si>
  <si>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</si>
  <si>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</si>
  <si>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</si>
  <si>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</si>
  <si>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</si>
  <si>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</si>
  <si>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</si>
  <si>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</si>
  <si>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</si>
  <si>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</si>
  <si>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</si>
  <si>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</si>
  <si>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</si>
  <si>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</si>
  <si>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</si>
  <si>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</si>
  <si>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</si>
  <si>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</si>
  <si>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</si>
  <si>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</si>
  <si>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</si>
  <si>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</si>
  <si>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</si>
  <si>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</si>
  <si>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</si>
  <si>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</si>
  <si>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</si>
  <si>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</t>
  </si>
  <si>
    <t>than</t>
  </si>
  <si>
    <t>to</t>
  </si>
  <si>
    <t>Greater</t>
  </si>
  <si>
    <t>or</t>
  </si>
  <si>
    <t>equal</t>
  </si>
  <si>
    <t>function refer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</si>
</sst>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 applyAlignment="1">
      <alignment wrapText="1"/>
    </xf>
    <xf numFmtId="0" fontId="0" fillId="2" borderId="0" xfId="0" applyFill="1" applyAlignment="1">
      <alignment wrapText="1"/>
    </xf>
    <xf numFmtId="0" fontId="0" fillId="2" borderId="0" xfId="0" applyFill="1"/>
    <xf numFmtId="9" fontId="0" fillId="2" borderId="0" xfId="0" applyNumberFormat="1" applyFill="1" applyAlignment="1">
      <alignment wrapText="1"/>
    </xf>
    <xf numFmtId="1" fontId="0" fillId="2" borderId="0" xfId="0" applyNumberFormat="1" applyFill="1" applyAlignment="1">
      <alignment wrapText="1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per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7-4C5E-87E7-79512279CE33}"/>
            </c:ext>
          </c:extLst>
        </c:ser>
        <c:ser>
          <c:idx val="1"/>
          <c:order val="1"/>
          <c:tx>
            <c:strRef>
              <c:f>'Pivot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C7-4C5E-87E7-79512279CE33}"/>
            </c:ext>
          </c:extLst>
        </c:ser>
        <c:ser>
          <c:idx val="2"/>
          <c:order val="2"/>
          <c:tx>
            <c:strRef>
              <c:f>'Pivot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C7-4C5E-87E7-79512279CE33}"/>
            </c:ext>
          </c:extLst>
        </c:ser>
        <c:ser>
          <c:idx val="3"/>
          <c:order val="3"/>
          <c:tx>
            <c:strRef>
              <c:f>'Pivot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C7-4C5E-87E7-79512279C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285760"/>
        <c:axId val="1499078816"/>
      </c:barChart>
      <c:catAx>
        <c:axId val="157528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078816"/>
        <c:crosses val="autoZero"/>
        <c:auto val="1"/>
        <c:lblAlgn val="ctr"/>
        <c:lblOffset val="100"/>
        <c:noMultiLvlLbl val="0"/>
      </c:catAx>
      <c:valAx>
        <c:axId val="14990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28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per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2-44A4-951D-098FF310CBC1}"/>
            </c:ext>
          </c:extLst>
        </c:ser>
        <c:ser>
          <c:idx val="1"/>
          <c:order val="1"/>
          <c:tx>
            <c:strRef>
              <c:f>'Pivot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2-44A4-951D-098FF310CBC1}"/>
            </c:ext>
          </c:extLst>
        </c:ser>
        <c:ser>
          <c:idx val="2"/>
          <c:order val="2"/>
          <c:tx>
            <c:strRef>
              <c:f>'Pivot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2-44A4-951D-098FF310CBC1}"/>
            </c:ext>
          </c:extLst>
        </c:ser>
        <c:ser>
          <c:idx val="3"/>
          <c:order val="3"/>
          <c:tx>
            <c:strRef>
              <c:f>'Pivot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52-44A4-951D-098FF310C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8226528"/>
        <c:axId val="1499060928"/>
      </c:barChart>
      <c:catAx>
        <c:axId val="132822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060928"/>
        <c:crosses val="autoZero"/>
        <c:auto val="1"/>
        <c:lblAlgn val="ctr"/>
        <c:lblOffset val="100"/>
        <c:noMultiLvlLbl val="0"/>
      </c:catAx>
      <c:valAx>
        <c:axId val="14990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22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conversion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D-4E96-8B51-170AF6FF5815}"/>
            </c:ext>
          </c:extLst>
        </c:ser>
        <c:ser>
          <c:idx val="1"/>
          <c:order val="1"/>
          <c:tx>
            <c:strRef>
              <c:f>'Date conversion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1D-4E96-8B51-170AF6FF5815}"/>
            </c:ext>
          </c:extLst>
        </c:ser>
        <c:ser>
          <c:idx val="2"/>
          <c:order val="2"/>
          <c:tx>
            <c:strRef>
              <c:f>'Date conversion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1D-4E96-8B51-170AF6FF5815}"/>
            </c:ext>
          </c:extLst>
        </c:ser>
        <c:ser>
          <c:idx val="3"/>
          <c:order val="3"/>
          <c:tx>
            <c:strRef>
              <c:f>'Date conversion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6-44B2-95C7-E177DAD44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604992"/>
        <c:axId val="1499085472"/>
      </c:lineChart>
      <c:catAx>
        <c:axId val="119860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085472"/>
        <c:crosses val="autoZero"/>
        <c:auto val="1"/>
        <c:lblAlgn val="ctr"/>
        <c:lblOffset val="100"/>
        <c:noMultiLvlLbl val="0"/>
      </c:catAx>
      <c:valAx>
        <c:axId val="149908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60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3-4F0B-8BFA-F3A880C7F23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3-4F0B-8BFA-F3A880C7F23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B3-4F0B-8BFA-F3A880C7F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7604320"/>
        <c:axId val="1469791216"/>
      </c:lineChart>
      <c:catAx>
        <c:axId val="118760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791216"/>
        <c:crosses val="autoZero"/>
        <c:auto val="1"/>
        <c:lblAlgn val="ctr"/>
        <c:lblOffset val="100"/>
        <c:noMultiLvlLbl val="0"/>
      </c:catAx>
      <c:valAx>
        <c:axId val="146979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60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21430</xdr:colOff>
      <xdr:row>0</xdr:row>
      <xdr:rowOff>176213</xdr:rowOff>
    </xdr:from>
    <xdr:to>
      <xdr:col>14</xdr:col>
      <xdr:colOff>59530</xdr:colOff>
      <xdr:row>16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9E3698-7AFD-4FAB-96BB-2E8E7EB74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535781</xdr:colOff>
      <xdr:row>2</xdr:row>
      <xdr:rowOff>138113</xdr:rowOff>
    </xdr:from>
    <xdr:to>
      <xdr:col>11</xdr:col>
      <xdr:colOff>1081088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85B62-F83E-44CA-96F5-A5EAB396B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64293</xdr:colOff>
      <xdr:row>3</xdr:row>
      <xdr:rowOff>4763</xdr:rowOff>
    </xdr:from>
    <xdr:to>
      <xdr:col>13</xdr:col>
      <xdr:colOff>102393</xdr:colOff>
      <xdr:row>18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41691-3351-4305-B921-0DA94C3E7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</xdr:colOff>
      <xdr:row>14</xdr:row>
      <xdr:rowOff>85725</xdr:rowOff>
    </xdr:from>
    <xdr:to>
      <xdr:col>5</xdr:col>
      <xdr:colOff>966788</xdr:colOff>
      <xdr:row>37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6A91A8-42CC-425A-8F7D-2EBE215D9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o zhao" refreshedDate="43728.636624189814" createdVersion="6" refreshedVersion="6" minRefreshableVersion="3" recordCount="4114" xr:uid="{AB3058ED-FCEE-4467-AEE8-3C1F1D973F5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o zhao" refreshedDate="43728.653314467592" createdVersion="6" refreshedVersion="6" minRefreshableVersion="3" recordCount="4114" xr:uid="{CFE0CF58-339B-4FAC-A881-3432ABD2185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39BE2-ECFE-4EBB-999A-809FA262781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96602-F368-41C9-8794-D39BFE41FE8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80C91-3EC5-4DDA-BF61-F84C4419F0D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E8C21-C8C4-413B-B5BE-A2373131A96F}">
  <dimension ref="A1:F14"/>
  <sheetViews>
    <sheetView tabSelected="1" workbookViewId="0">
      <selection activeCell="H23" sqref="H2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8365</v>
      </c>
    </row>
    <row r="3" spans="1:6" x14ac:dyDescent="0.45">
      <c r="A3" s="8" t="s">
        <v>8363</v>
      </c>
      <c r="B3" s="8" t="s">
        <v>8362</v>
      </c>
    </row>
    <row r="4" spans="1:6" x14ac:dyDescent="0.4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9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45">
      <c r="A6" s="9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45">
      <c r="A7" s="9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45">
      <c r="A8" s="9" t="s">
        <v>8330</v>
      </c>
      <c r="B8" s="11">
        <v>24</v>
      </c>
      <c r="C8" s="11"/>
      <c r="D8" s="11"/>
      <c r="E8" s="11"/>
      <c r="F8" s="11">
        <v>24</v>
      </c>
    </row>
    <row r="9" spans="1:6" x14ac:dyDescent="0.45">
      <c r="A9" s="9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45">
      <c r="A10" s="9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45">
      <c r="A11" s="9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45">
      <c r="A12" s="9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45">
      <c r="A13" s="9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45">
      <c r="A14" s="9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62CB6-EE01-4B66-8E17-4429DEABB386}">
  <dimension ref="A1:F47"/>
  <sheetViews>
    <sheetView workbookViewId="0">
      <selection activeCell="D3" sqref="D3"/>
    </sheetView>
  </sheetViews>
  <sheetFormatPr defaultRowHeight="14.25" x14ac:dyDescent="0.45"/>
  <cols>
    <col min="1" max="1" width="19.19921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41" width="15.19921875" bestFit="1" customWidth="1"/>
    <col min="42" max="42" width="10.19921875" bestFit="1" customWidth="1"/>
  </cols>
  <sheetData>
    <row r="1" spans="1:6" x14ac:dyDescent="0.45">
      <c r="A1" s="8" t="s">
        <v>8223</v>
      </c>
      <c r="B1" t="s">
        <v>8365</v>
      </c>
    </row>
    <row r="2" spans="1:6" x14ac:dyDescent="0.45">
      <c r="A2" s="8" t="s">
        <v>8359</v>
      </c>
      <c r="B2" t="s">
        <v>8365</v>
      </c>
    </row>
    <row r="4" spans="1:6" x14ac:dyDescent="0.45">
      <c r="A4" s="8" t="s">
        <v>8364</v>
      </c>
      <c r="B4" s="8" t="s">
        <v>8362</v>
      </c>
    </row>
    <row r="5" spans="1:6" x14ac:dyDescent="0.4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9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45">
      <c r="A7" s="9" t="s">
        <v>8343</v>
      </c>
      <c r="B7" s="11">
        <v>20</v>
      </c>
      <c r="C7" s="11"/>
      <c r="D7" s="11"/>
      <c r="E7" s="11"/>
      <c r="F7" s="11">
        <v>20</v>
      </c>
    </row>
    <row r="8" spans="1:6" x14ac:dyDescent="0.45">
      <c r="A8" s="9" t="s">
        <v>8331</v>
      </c>
      <c r="B8" s="11">
        <v>24</v>
      </c>
      <c r="C8" s="11"/>
      <c r="D8" s="11"/>
      <c r="E8" s="11"/>
      <c r="F8" s="11">
        <v>24</v>
      </c>
    </row>
    <row r="9" spans="1:6" x14ac:dyDescent="0.45">
      <c r="A9" s="9" t="s">
        <v>8357</v>
      </c>
      <c r="B9" s="11"/>
      <c r="C9" s="11">
        <v>40</v>
      </c>
      <c r="D9" s="11"/>
      <c r="E9" s="11"/>
      <c r="F9" s="11">
        <v>40</v>
      </c>
    </row>
    <row r="10" spans="1:6" x14ac:dyDescent="0.45">
      <c r="A10" s="9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45">
      <c r="A11" s="9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45">
      <c r="A12" s="9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45">
      <c r="A13" s="9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45">
      <c r="A14" s="9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45">
      <c r="A15" s="9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45">
      <c r="A16" s="9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45">
      <c r="A17" s="9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45">
      <c r="A18" s="9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45">
      <c r="A19" s="9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45">
      <c r="A20" s="9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45">
      <c r="A21" s="9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45">
      <c r="A22" s="9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45">
      <c r="A23" s="9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45">
      <c r="A24" s="9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45">
      <c r="A25" s="9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45">
      <c r="A26" s="9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45">
      <c r="A27" s="9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45">
      <c r="A28" s="9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45">
      <c r="A29" s="9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45">
      <c r="A30" s="9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45">
      <c r="A31" s="9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45">
      <c r="A32" s="9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45">
      <c r="A33" s="9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45">
      <c r="A34" s="9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45">
      <c r="A35" s="9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45">
      <c r="A36" s="9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45">
      <c r="A37" s="9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45">
      <c r="A38" s="9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45">
      <c r="A39" s="9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45">
      <c r="A40" s="9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45">
      <c r="A41" s="9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45">
      <c r="A42" s="9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45">
      <c r="A43" s="9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45">
      <c r="A44" s="9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45">
      <c r="A45" s="9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45">
      <c r="A46" s="9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45">
      <c r="A47" s="9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FC4FB-4E7B-4551-8E0C-E1EF2449D8F9}">
  <dimension ref="A1:F18"/>
  <sheetViews>
    <sheetView workbookViewId="0">
      <selection activeCell="F35" sqref="F3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8359</v>
      </c>
      <c r="B1" t="s">
        <v>8365</v>
      </c>
    </row>
    <row r="2" spans="1:6" x14ac:dyDescent="0.45">
      <c r="A2" s="8" t="s">
        <v>8380</v>
      </c>
      <c r="B2" t="s">
        <v>8365</v>
      </c>
    </row>
    <row r="4" spans="1:6" x14ac:dyDescent="0.45">
      <c r="A4" s="8" t="s">
        <v>8363</v>
      </c>
      <c r="B4" s="8" t="s">
        <v>8362</v>
      </c>
    </row>
    <row r="5" spans="1:6" x14ac:dyDescent="0.4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10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45">
      <c r="A7" s="10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45">
      <c r="A8" s="10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45">
      <c r="A9" s="10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45">
      <c r="A10" s="10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45">
      <c r="A11" s="10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45">
      <c r="A12" s="10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45">
      <c r="A13" s="10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45">
      <c r="A14" s="10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45">
      <c r="A15" s="10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45">
      <c r="A16" s="10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45">
      <c r="A17" s="10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45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11AB9-804D-4E08-965C-E2DAFAB3109E}">
  <dimension ref="A1:P29"/>
  <sheetViews>
    <sheetView workbookViewId="0">
      <selection activeCell="H18" sqref="H18"/>
    </sheetView>
  </sheetViews>
  <sheetFormatPr defaultRowHeight="14.25" x14ac:dyDescent="0.45"/>
  <cols>
    <col min="1" max="1" width="27.265625" customWidth="1"/>
    <col min="2" max="2" width="23.73046875" customWidth="1"/>
    <col min="3" max="3" width="14.1328125" customWidth="1"/>
    <col min="4" max="4" width="16.265625" customWidth="1"/>
    <col min="5" max="5" width="23.3984375" customWidth="1"/>
    <col min="6" max="6" width="15.1328125" customWidth="1"/>
    <col min="7" max="7" width="11.1328125" customWidth="1"/>
    <col min="8" max="10" width="11.86328125" customWidth="1"/>
  </cols>
  <sheetData>
    <row r="1" spans="1:16" ht="28.5" x14ac:dyDescent="0.45">
      <c r="A1" s="3" t="s">
        <v>8381</v>
      </c>
      <c r="B1" s="3" t="s">
        <v>8382</v>
      </c>
      <c r="C1" s="3" t="s">
        <v>8383</v>
      </c>
      <c r="D1" s="3" t="s">
        <v>8384</v>
      </c>
      <c r="E1" s="3" t="s">
        <v>8385</v>
      </c>
      <c r="F1" s="3" t="s">
        <v>8386</v>
      </c>
      <c r="G1" s="3" t="s">
        <v>8387</v>
      </c>
      <c r="H1" s="3" t="s">
        <v>8388</v>
      </c>
      <c r="I1" s="3"/>
      <c r="J1" s="14" t="s">
        <v>8407</v>
      </c>
      <c r="K1" s="14" t="s">
        <v>8381</v>
      </c>
      <c r="L1" s="14"/>
      <c r="M1" s="14"/>
      <c r="N1" s="14"/>
      <c r="O1" s="14"/>
      <c r="P1" s="15"/>
    </row>
    <row r="2" spans="1:16" ht="15" customHeight="1" x14ac:dyDescent="0.45">
      <c r="A2" s="3" t="s">
        <v>8389</v>
      </c>
      <c r="B2" s="3">
        <f>COUNTIFS(Sheet1!$F:$F,"successful",Sheet1!D:D,"&lt;"&amp;$M$2)</f>
        <v>322</v>
      </c>
      <c r="C2" s="3">
        <f>COUNTIFS(Sheet1!F:F,"failed",Sheet1!$D:$D,"&lt;"&amp;$M$2)</f>
        <v>113</v>
      </c>
      <c r="D2" s="3">
        <f>COUNTIFS(Sheet1!F:F,"canceled",Sheet1!$D:$D,"&lt;"&amp;$M$2)</f>
        <v>18</v>
      </c>
      <c r="E2" s="3">
        <f>SUM(B2:D2)</f>
        <v>453</v>
      </c>
      <c r="F2" s="13">
        <f>B2/$E$2</f>
        <v>0.71081677704194257</v>
      </c>
      <c r="G2" s="13">
        <f t="shared" ref="G2" si="0">C2/$E$2</f>
        <v>0.24944812362030905</v>
      </c>
      <c r="H2" s="13">
        <f>D2/$E$2</f>
        <v>3.9735099337748346E-2</v>
      </c>
      <c r="I2" s="13"/>
      <c r="J2" s="16"/>
      <c r="K2" s="14" t="s">
        <v>8401</v>
      </c>
      <c r="L2" s="14" t="s">
        <v>8402</v>
      </c>
      <c r="M2" s="17">
        <v>1000</v>
      </c>
      <c r="N2" s="14"/>
      <c r="O2" s="14"/>
      <c r="P2" s="15"/>
    </row>
    <row r="3" spans="1:16" ht="18.75" customHeight="1" x14ac:dyDescent="0.45">
      <c r="A3" s="3" t="s">
        <v>8390</v>
      </c>
      <c r="B3" s="3">
        <f>COUNTIFS(Sheet1!F:F,"successful",Sheet1!D:D,"&lt;="&amp;M3,Sheet1!D:D,"&gt;="&amp;K3)</f>
        <v>932</v>
      </c>
      <c r="C3" s="3">
        <f>COUNTIFS(Sheet1!F:F,"failed",Sheet1!D:D,"&lt;="&amp;M3,Sheet1!D:D,"&gt;="&amp;K3)</f>
        <v>420</v>
      </c>
      <c r="D3" s="3">
        <f>COUNTIFS(Sheet1!F:F,"canceled",Sheet1!D:D,"&lt;="&amp;M3,Sheet1!D:D,"&gt;="&amp;K3)</f>
        <v>60</v>
      </c>
      <c r="E3" s="3">
        <f t="shared" ref="E3:E13" si="1">SUM(B3:D3)</f>
        <v>1412</v>
      </c>
      <c r="F3" s="13">
        <f t="shared" ref="F3:F13" si="2">B3/E3</f>
        <v>0.66005665722379603</v>
      </c>
      <c r="G3" s="13">
        <f>C3/E3</f>
        <v>0.29745042492917845</v>
      </c>
      <c r="H3" s="13">
        <f>D3/E3</f>
        <v>4.2492917847025496E-2</v>
      </c>
      <c r="I3" s="13"/>
      <c r="J3" s="16"/>
      <c r="K3" s="17">
        <v>1000</v>
      </c>
      <c r="L3" s="14" t="s">
        <v>8403</v>
      </c>
      <c r="M3" s="17">
        <v>4999</v>
      </c>
      <c r="N3" s="14"/>
      <c r="O3" s="14"/>
      <c r="P3" s="15"/>
    </row>
    <row r="4" spans="1:16" ht="13.9" customHeight="1" x14ac:dyDescent="0.45">
      <c r="A4" s="3" t="s">
        <v>8391</v>
      </c>
      <c r="B4" s="3">
        <f>COUNTIFS(Sheet1!F:F,"successful",Sheet1!D:D,"&lt;="&amp;M4,Sheet1!D:D,"&gt;="&amp;K4)</f>
        <v>381</v>
      </c>
      <c r="C4" s="3">
        <f>COUNTIFS(Sheet1!F:F,"failed",Sheet1!D:D,"&lt;="&amp;M4,Sheet1!D:D,"&gt;="&amp;K4)</f>
        <v>283</v>
      </c>
      <c r="D4" s="3">
        <f>COUNTIFS(Sheet1!F:F,"canceled",Sheet1!D:D,"&lt;="&amp;M4,Sheet1!D:D,"&gt;="&amp;K4)</f>
        <v>52</v>
      </c>
      <c r="E4" s="3">
        <f t="shared" si="1"/>
        <v>716</v>
      </c>
      <c r="F4" s="13">
        <f t="shared" si="2"/>
        <v>0.53212290502793291</v>
      </c>
      <c r="G4" s="13">
        <f t="shared" ref="G4:G13" si="3">C4/E4</f>
        <v>0.39525139664804471</v>
      </c>
      <c r="H4" s="13">
        <f t="shared" ref="H4:H13" si="4">D4/E4</f>
        <v>7.2625698324022353E-2</v>
      </c>
      <c r="I4" s="13"/>
      <c r="J4" s="16"/>
      <c r="K4" s="17">
        <v>5000</v>
      </c>
      <c r="L4" s="14" t="s">
        <v>8403</v>
      </c>
      <c r="M4" s="17">
        <v>9999</v>
      </c>
      <c r="N4" s="14"/>
      <c r="O4" s="14"/>
      <c r="P4" s="15"/>
    </row>
    <row r="5" spans="1:16" x14ac:dyDescent="0.45">
      <c r="A5" s="3" t="s">
        <v>8392</v>
      </c>
      <c r="B5" s="3">
        <f>COUNTIFS(Sheet1!F:F,"successful",Sheet1!D:D,"&lt;="&amp;M5,Sheet1!D:D,"&gt;="&amp;K5)</f>
        <v>168</v>
      </c>
      <c r="C5" s="3">
        <f>COUNTIFS(Sheet1!F:F,"failed",Sheet1!D:D,"&lt;="&amp;M5,Sheet1!D:D,"&gt;="&amp;K5)</f>
        <v>144</v>
      </c>
      <c r="D5" s="3">
        <f>COUNTIFS(Sheet1!F:F,"canceled",Sheet1!D:D,"&lt;="&amp;M5,Sheet1!D:D,"&gt;="&amp;K5)</f>
        <v>40</v>
      </c>
      <c r="E5" s="3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  <c r="I5" s="13"/>
      <c r="J5" s="16"/>
      <c r="K5" s="17">
        <v>10000</v>
      </c>
      <c r="L5" s="14" t="s">
        <v>8403</v>
      </c>
      <c r="M5" s="17">
        <v>14999</v>
      </c>
      <c r="N5" s="14"/>
      <c r="O5" s="14"/>
      <c r="P5" s="15"/>
    </row>
    <row r="6" spans="1:16" x14ac:dyDescent="0.45">
      <c r="A6" s="3" t="s">
        <v>8393</v>
      </c>
      <c r="B6" s="3">
        <f>COUNTIFS(Sheet1!F:F,"successful",Sheet1!D:D,"&lt;="&amp;M6,Sheet1!D:D,"&gt;="&amp;K6)</f>
        <v>94</v>
      </c>
      <c r="C6" s="3">
        <f>COUNTIFS(Sheet1!F:F,"failed",Sheet1!D:D,"&lt;="&amp;M6,Sheet1!D:D,"&gt;="&amp;K6)</f>
        <v>90</v>
      </c>
      <c r="D6" s="3">
        <f>COUNTIFS(Sheet1!F:F,"canceled",Sheet1!D:D,"&lt;="&amp;M6,Sheet1!D:D,"&gt;="&amp;K6)</f>
        <v>17</v>
      </c>
      <c r="E6" s="3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  <c r="I6" s="13"/>
      <c r="J6" s="16"/>
      <c r="K6" s="17">
        <v>15000</v>
      </c>
      <c r="L6" s="14" t="s">
        <v>8403</v>
      </c>
      <c r="M6" s="17">
        <v>19999</v>
      </c>
      <c r="N6" s="14"/>
      <c r="O6" s="14"/>
      <c r="P6" s="15"/>
    </row>
    <row r="7" spans="1:16" x14ac:dyDescent="0.45">
      <c r="A7" s="3" t="s">
        <v>8394</v>
      </c>
      <c r="B7" s="3">
        <f>COUNTIFS(Sheet1!F:F,"successful",Sheet1!D:D,"&lt;="&amp;M7,Sheet1!D:D,"&gt;="&amp;K7)</f>
        <v>62</v>
      </c>
      <c r="C7" s="3">
        <f>COUNTIFS(Sheet1!F:F,"failed",Sheet1!D:D,"&lt;="&amp;M7,Sheet1!D:D,"&gt;="&amp;K7)</f>
        <v>72</v>
      </c>
      <c r="D7" s="3">
        <f>COUNTIFS(Sheet1!F:F,"canceled",Sheet1!D:D,"&lt;="&amp;M7,Sheet1!D:D,"&gt;="&amp;K7)</f>
        <v>14</v>
      </c>
      <c r="E7" s="3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  <c r="I7" s="13"/>
      <c r="J7" s="16"/>
      <c r="K7" s="17">
        <v>20000</v>
      </c>
      <c r="L7" s="14" t="s">
        <v>8403</v>
      </c>
      <c r="M7" s="17">
        <v>24999</v>
      </c>
      <c r="N7" s="14"/>
      <c r="O7" s="14"/>
      <c r="P7" s="15"/>
    </row>
    <row r="8" spans="1:16" x14ac:dyDescent="0.45">
      <c r="A8" s="3" t="s">
        <v>8395</v>
      </c>
      <c r="B8" s="3">
        <f>COUNTIFS(Sheet1!F:F,"successful",Sheet1!D:D,"&lt;="&amp;M8,Sheet1!D:D,"&gt;="&amp;K8)</f>
        <v>55</v>
      </c>
      <c r="C8" s="3">
        <f>COUNTIFS(Sheet1!F:F,"failed",Sheet1!D:D,"&lt;="&amp;M8,Sheet1!D:D,"&gt;="&amp;K8)</f>
        <v>64</v>
      </c>
      <c r="D8" s="3">
        <f>COUNTIFS(Sheet1!F:F,"canceled",Sheet1!D:D,"&lt;="&amp;M8,Sheet1!D:D,"&gt;="&amp;K8)</f>
        <v>18</v>
      </c>
      <c r="E8" s="3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  <c r="I8" s="13"/>
      <c r="J8" s="16"/>
      <c r="K8" s="17">
        <v>25000</v>
      </c>
      <c r="L8" s="14" t="s">
        <v>8403</v>
      </c>
      <c r="M8" s="17">
        <v>29999</v>
      </c>
      <c r="N8" s="14"/>
      <c r="O8" s="14"/>
      <c r="P8" s="15"/>
    </row>
    <row r="9" spans="1:16" x14ac:dyDescent="0.45">
      <c r="A9" s="3" t="s">
        <v>8396</v>
      </c>
      <c r="B9" s="3">
        <f>COUNTIFS(Sheet1!F:F,"successful",Sheet1!D:D,"&lt;="&amp;M9,Sheet1!D:D,"&gt;="&amp;K9)</f>
        <v>32</v>
      </c>
      <c r="C9" s="3">
        <f>COUNTIFS(Sheet1!F:F,"failed",Sheet1!D:D,"&lt;="&amp;M9,Sheet1!D:D,"&gt;="&amp;K9)</f>
        <v>37</v>
      </c>
      <c r="D9" s="3">
        <f>COUNTIFS(Sheet1!F:F,"canceled",Sheet1!D:D,"&lt;="&amp;M9,Sheet1!D:D,"&gt;="&amp;K9)</f>
        <v>13</v>
      </c>
      <c r="E9" s="3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  <c r="I9" s="13"/>
      <c r="J9" s="16"/>
      <c r="K9" s="17">
        <v>30000</v>
      </c>
      <c r="L9" s="14" t="s">
        <v>8403</v>
      </c>
      <c r="M9" s="17">
        <v>34999</v>
      </c>
      <c r="N9" s="14"/>
      <c r="O9" s="14"/>
      <c r="P9" s="15"/>
    </row>
    <row r="10" spans="1:16" x14ac:dyDescent="0.45">
      <c r="A10" s="3" t="s">
        <v>8397</v>
      </c>
      <c r="B10" s="3">
        <f>COUNTIFS(Sheet1!F:F,"successful",Sheet1!D:D,"&lt;="&amp;M10,Sheet1!D:D,"&gt;="&amp;K10)</f>
        <v>26</v>
      </c>
      <c r="C10" s="3">
        <f>COUNTIFS(Sheet1!F:F,"failed",Sheet1!D:D,"&lt;="&amp;M10,Sheet1!D:D,"&gt;="&amp;K10)</f>
        <v>22</v>
      </c>
      <c r="D10" s="3">
        <f>COUNTIFS(Sheet1!F:F,"canceled",Sheet1!D:D,"&lt;="&amp;M10,Sheet1!D:D,"&gt;="&amp;K10)</f>
        <v>7</v>
      </c>
      <c r="E10" s="3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  <c r="I10" s="13"/>
      <c r="J10" s="16"/>
      <c r="K10" s="17">
        <v>35000</v>
      </c>
      <c r="L10" s="14" t="s">
        <v>8403</v>
      </c>
      <c r="M10" s="17">
        <v>39999</v>
      </c>
      <c r="N10" s="14"/>
      <c r="O10" s="14"/>
      <c r="P10" s="15"/>
    </row>
    <row r="11" spans="1:16" x14ac:dyDescent="0.45">
      <c r="A11" s="3" t="s">
        <v>8398</v>
      </c>
      <c r="B11" s="3">
        <f>COUNTIFS(Sheet1!F:F,"successful",Sheet1!D:D,"&lt;="&amp;M11,Sheet1!D:D,"&gt;="&amp;K11)</f>
        <v>21</v>
      </c>
      <c r="C11" s="3">
        <f>COUNTIFS(Sheet1!F:F,"failed",Sheet1!D:D,"&lt;="&amp;M11,Sheet1!D:D,"&gt;="&amp;K11)</f>
        <v>16</v>
      </c>
      <c r="D11" s="3">
        <f>COUNTIFS(Sheet1!F:F,"canceled",Sheet1!D:D,"&lt;="&amp;M11,Sheet1!D:D,"&gt;="&amp;K11)</f>
        <v>6</v>
      </c>
      <c r="E11" s="3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  <c r="I11" s="13"/>
      <c r="J11" s="16"/>
      <c r="K11" s="17">
        <v>40000</v>
      </c>
      <c r="L11" s="14" t="s">
        <v>8403</v>
      </c>
      <c r="M11" s="17">
        <v>44999</v>
      </c>
      <c r="N11" s="14"/>
      <c r="O11" s="14"/>
      <c r="P11" s="15"/>
    </row>
    <row r="12" spans="1:16" x14ac:dyDescent="0.45">
      <c r="A12" s="3" t="s">
        <v>8399</v>
      </c>
      <c r="B12" s="3">
        <f>COUNTIFS(Sheet1!F:F,"successful",Sheet1!D:D,"&lt;="&amp;M12,Sheet1!D:D,"&gt;="&amp;K12)</f>
        <v>6</v>
      </c>
      <c r="C12" s="3">
        <f>COUNTIFS(Sheet1!F:F,"failed",Sheet1!D:D,"&lt;="&amp;M12,Sheet1!D:D,"&gt;="&amp;K12)</f>
        <v>11</v>
      </c>
      <c r="D12" s="3">
        <f>COUNTIFS(Sheet1!F:F,"canceled",Sheet1!D:D,"&lt;="&amp;M12,Sheet1!D:D,"&gt;="&amp;K12)</f>
        <v>4</v>
      </c>
      <c r="E12" s="3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  <c r="I12" s="13"/>
      <c r="J12" s="16"/>
      <c r="K12" s="17">
        <v>45000</v>
      </c>
      <c r="L12" s="14" t="s">
        <v>8403</v>
      </c>
      <c r="M12" s="17">
        <v>49999</v>
      </c>
      <c r="N12" s="14"/>
      <c r="O12" s="14"/>
      <c r="P12" s="15"/>
    </row>
    <row r="13" spans="1:16" x14ac:dyDescent="0.45">
      <c r="A13" s="3" t="s">
        <v>8400</v>
      </c>
      <c r="B13" s="3">
        <f>COUNTIFS(Sheet1!F:F,"successful",Sheet1!D:D,"&gt;=50000")</f>
        <v>86</v>
      </c>
      <c r="C13" s="3">
        <f>COUNTIFS(Sheet1!F:F,"failed",Sheet1!D:D,"&gt;=50000")</f>
        <v>258</v>
      </c>
      <c r="D13" s="3">
        <f>COUNTIFS(Sheet1!F:F,"canceled",Sheet1!D:D,"&gt;=50000")</f>
        <v>100</v>
      </c>
      <c r="E13" s="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  <c r="I13" s="13"/>
      <c r="J13" s="16"/>
      <c r="K13" s="14" t="s">
        <v>8404</v>
      </c>
      <c r="L13" s="14" t="s">
        <v>8402</v>
      </c>
      <c r="M13" s="14" t="s">
        <v>8405</v>
      </c>
      <c r="N13" s="14" t="s">
        <v>8406</v>
      </c>
      <c r="O13" s="14" t="s">
        <v>8403</v>
      </c>
      <c r="P13" s="15">
        <v>50000</v>
      </c>
    </row>
    <row r="14" spans="1:16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6" x14ac:dyDescent="0.4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6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5" x14ac:dyDescent="0.4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x14ac:dyDescent="0.4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45">
      <c r="A19" s="3"/>
      <c r="B19" s="3"/>
      <c r="C19" s="3"/>
      <c r="D19" s="3"/>
      <c r="E19" s="3"/>
      <c r="F19" s="3"/>
      <c r="G19" s="3"/>
      <c r="H19" s="3"/>
      <c r="I19" s="3"/>
      <c r="J19" s="3"/>
    </row>
    <row r="20" spans="1:15" x14ac:dyDescent="0.45">
      <c r="A20" s="3"/>
      <c r="B20" s="3"/>
      <c r="C20" s="3"/>
      <c r="D20" s="3"/>
      <c r="E20" s="3"/>
      <c r="F20" s="3"/>
      <c r="G20" s="3"/>
      <c r="H20" s="3"/>
      <c r="I20" s="3"/>
      <c r="J20" s="3"/>
    </row>
    <row r="21" spans="1:15" x14ac:dyDescent="0.45">
      <c r="A21" s="3"/>
      <c r="B21" s="3"/>
      <c r="C21" s="3"/>
      <c r="D21" s="3"/>
      <c r="E21" s="3"/>
      <c r="F21" s="3"/>
      <c r="G21" s="3"/>
      <c r="H21" s="3"/>
      <c r="I21" s="3"/>
      <c r="J21" s="3"/>
    </row>
    <row r="22" spans="1:15" x14ac:dyDescent="0.45">
      <c r="A22" s="3"/>
      <c r="B22" s="3"/>
      <c r="C22" s="3"/>
      <c r="D22" s="3"/>
      <c r="E22" s="3"/>
      <c r="F22" s="3"/>
      <c r="G22" s="3"/>
      <c r="H22" s="3"/>
      <c r="I22" s="3"/>
      <c r="J22" s="3"/>
    </row>
    <row r="23" spans="1:15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</row>
    <row r="24" spans="1:15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</row>
    <row r="25" spans="1:15" x14ac:dyDescent="0.45">
      <c r="A25" s="3"/>
      <c r="B25" s="3"/>
      <c r="C25" s="3"/>
      <c r="D25" s="3"/>
      <c r="E25" s="3"/>
      <c r="F25" s="3"/>
      <c r="G25" s="3"/>
      <c r="H25" s="3"/>
      <c r="I25" s="3"/>
      <c r="J25" s="3"/>
    </row>
    <row r="26" spans="1:15" x14ac:dyDescent="0.45">
      <c r="A26" s="3"/>
      <c r="B26" s="3"/>
      <c r="C26" s="3"/>
      <c r="D26" s="3"/>
      <c r="E26" s="3"/>
      <c r="F26" s="3"/>
      <c r="G26" s="3"/>
      <c r="H26" s="3"/>
      <c r="I26" s="3"/>
      <c r="J26" s="3"/>
    </row>
    <row r="27" spans="1:15" x14ac:dyDescent="0.45">
      <c r="A27" s="3"/>
      <c r="B27" s="3"/>
      <c r="C27" s="3"/>
      <c r="D27" s="3"/>
      <c r="E27" s="3"/>
      <c r="F27" s="3"/>
      <c r="G27" s="3"/>
      <c r="H27" s="3"/>
      <c r="I27" s="3"/>
      <c r="J27" s="3"/>
    </row>
    <row r="28" spans="1:15" x14ac:dyDescent="0.45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5" x14ac:dyDescent="0.45">
      <c r="A29" s="3"/>
      <c r="B29" s="3"/>
      <c r="C29" s="3"/>
      <c r="D29" s="3"/>
      <c r="E29" s="3"/>
      <c r="F29" s="3"/>
      <c r="G29" s="3"/>
      <c r="H29" s="3"/>
      <c r="I29" s="3"/>
      <c r="J29" s="3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I23" sqref="I23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8.796875" customWidth="1"/>
    <col min="16" max="16" width="16.6640625" customWidth="1"/>
    <col min="17" max="17" width="32" customWidth="1"/>
    <col min="18" max="18" width="18.86328125" customWidth="1"/>
    <col min="19" max="19" width="20.73046875" customWidth="1"/>
    <col min="20" max="20" width="24.464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8309</v>
      </c>
      <c r="R2" t="s">
        <v>8310</v>
      </c>
      <c r="S2" s="12">
        <f>(((J2/60)/60)/24+DATE(1970,1,1))</f>
        <v>42177.007071759261</v>
      </c>
      <c r="T2" s="12">
        <f>(((I2/60)/60)/24+DATE(1970,1,1))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8309</v>
      </c>
      <c r="R3" t="s">
        <v>8310</v>
      </c>
      <c r="S3" s="12">
        <f t="shared" ref="S3:S66" si="2">(((J3/60)/60)/24+DATE(1970,1,1))</f>
        <v>42766.600497685184</v>
      </c>
      <c r="T3" s="12">
        <f t="shared" ref="T3:T66" si="3">(((I3/60)/60)/24+DATE(1970,1,1))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2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2">
        <f t="shared" si="2"/>
        <v>41828.515127314815</v>
      </c>
      <c r="T5" s="12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2">
        <f t="shared" si="2"/>
        <v>42327.834247685183</v>
      </c>
      <c r="T6" s="12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2">
        <f t="shared" si="2"/>
        <v>42563.932951388888</v>
      </c>
      <c r="T7" s="12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8309</v>
      </c>
      <c r="R62" t="s">
        <v>8311</v>
      </c>
      <c r="S62" s="12">
        <f t="shared" si="2"/>
        <v>41701.901817129627</v>
      </c>
      <c r="T62" s="12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8309</v>
      </c>
      <c r="R66" t="s">
        <v>8311</v>
      </c>
      <c r="S66" s="12">
        <f t="shared" si="2"/>
        <v>41433.01829861111</v>
      </c>
      <c r="T66" s="12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(((J67/60)/60)/24+DATE(1970,1,1))</f>
        <v>41835.821226851855</v>
      </c>
      <c r="T67" s="12">
        <f t="shared" ref="T67:T130" si="7">(((I67/60)/60)/24+DATE(1970,1,1))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2">
        <f t="shared" ref="S131:S194" si="10">(((J131/60)/60)/24+DATE(1970,1,1))</f>
        <v>41882.937303240738</v>
      </c>
      <c r="T131" s="12">
        <f t="shared" ref="T131:T194" si="11">(((I131/60)/60)/24+DATE(1970,1,1))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8309</v>
      </c>
      <c r="R194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2">
        <f t="shared" ref="S195:S258" si="14">(((J195/60)/60)/24+DATE(1970,1,1))</f>
        <v>41911.934791666667</v>
      </c>
      <c r="T195" s="12">
        <f t="shared" ref="T195:T258" si="15">(((I195/60)/60)/24+DATE(1970,1,1))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8309</v>
      </c>
      <c r="R25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(((J259/60)/60)/24+DATE(1970,1,1))</f>
        <v>42479.626875000002</v>
      </c>
      <c r="T259" s="12">
        <f t="shared" ref="T259:T322" si="19">(((I259/60)/60)/24+DATE(1970,1,1))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8309</v>
      </c>
      <c r="R32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(((J323/60)/60)/24+DATE(1970,1,1))</f>
        <v>42647.446597222224</v>
      </c>
      <c r="T323" s="12">
        <f t="shared" ref="T323:T386" si="23">(((I323/60)/60)/24+DATE(1970,1,1))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8309</v>
      </c>
      <c r="R386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(((J387/60)/60)/24+DATE(1970,1,1))</f>
        <v>41934.584502314814</v>
      </c>
      <c r="T387" s="12">
        <f t="shared" ref="T387:T450" si="27">(((I387/60)/60)/24+DATE(1970,1,1))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8309</v>
      </c>
      <c r="R450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8309</v>
      </c>
      <c r="R451" t="s">
        <v>8315</v>
      </c>
      <c r="S451" s="12">
        <f t="shared" ref="S451:S514" si="30">(((J451/60)/60)/24+DATE(1970,1,1))</f>
        <v>41534.568113425928</v>
      </c>
      <c r="T451" s="12">
        <f t="shared" ref="T451:T514" si="31">(((I451/60)/60)/24+DATE(1970,1,1))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8309</v>
      </c>
      <c r="R514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(((J515/60)/60)/24+DATE(1970,1,1))</f>
        <v>42552.653993055559</v>
      </c>
      <c r="T515" s="12">
        <f t="shared" ref="T515:T578" si="35">(((I515/60)/60)/24+DATE(1970,1,1))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8318</v>
      </c>
      <c r="R57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8318</v>
      </c>
      <c r="R579" t="s">
        <v>8319</v>
      </c>
      <c r="S579" s="12">
        <f t="shared" ref="S579:S642" si="38">(((J579/60)/60)/24+DATE(1970,1,1))</f>
        <v>42450.589143518519</v>
      </c>
      <c r="T579" s="12">
        <f t="shared" ref="T579:T642" si="39">(((I579/60)/60)/24+DATE(1970,1,1))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8318</v>
      </c>
      <c r="R64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(((J643/60)/60)/24+DATE(1970,1,1))</f>
        <v>42199.57</v>
      </c>
      <c r="T643" s="12">
        <f t="shared" ref="T643:T706" si="43">(((I643/60)/60)/24+DATE(1970,1,1))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8318</v>
      </c>
      <c r="R706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8318</v>
      </c>
      <c r="R707" t="s">
        <v>8320</v>
      </c>
      <c r="S707" s="12">
        <f t="shared" ref="S707:S770" si="46">(((J707/60)/60)/24+DATE(1970,1,1))</f>
        <v>42726.491643518515</v>
      </c>
      <c r="T707" s="12">
        <f t="shared" ref="T707:T770" si="47">(((I707/60)/60)/24+DATE(1970,1,1))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(((J771/60)/60)/24+DATE(1970,1,1))</f>
        <v>41604.996458333335</v>
      </c>
      <c r="T771" s="12">
        <f t="shared" ref="T771:T834" si="51">(((I771/60)/60)/24+DATE(1970,1,1))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8324</v>
      </c>
      <c r="R834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(((J835/60)/60)/24+DATE(1970,1,1))</f>
        <v>41718.878182870372</v>
      </c>
      <c r="T835" s="12">
        <f t="shared" ref="T835:T898" si="55">(((I835/60)/60)/24+DATE(1970,1,1))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8324</v>
      </c>
      <c r="R89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8324</v>
      </c>
      <c r="R899" t="s">
        <v>8328</v>
      </c>
      <c r="S899" s="12">
        <f t="shared" ref="S899:S962" si="58">(((J899/60)/60)/24+DATE(1970,1,1))</f>
        <v>41211.688750000001</v>
      </c>
      <c r="T899" s="12">
        <f t="shared" ref="T899:T962" si="59">(((I899/60)/60)/24+DATE(1970,1,1))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8318</v>
      </c>
      <c r="R96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(((J963/60)/60)/24+DATE(1970,1,1))</f>
        <v>42740.693692129629</v>
      </c>
      <c r="T963" s="12">
        <f t="shared" ref="T963:T1026" si="63">(((I963/60)/60)/24+DATE(1970,1,1))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8324</v>
      </c>
      <c r="R1026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(((J1027/60)/60)/24+DATE(1970,1,1))</f>
        <v>42049.833761574075</v>
      </c>
      <c r="T1027" s="12">
        <f t="shared" ref="T1027:T1090" si="67">(((I1027/60)/60)/24+DATE(1970,1,1))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8332</v>
      </c>
      <c r="R1090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(((J1091/60)/60)/24+DATE(1970,1,1))</f>
        <v>42151.189525462964</v>
      </c>
      <c r="T1091" s="12">
        <f t="shared" ref="T1091:T1154" si="71">(((I1091/60)/60)/24+DATE(1970,1,1))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8335</v>
      </c>
      <c r="R1154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(((J1155/60)/60)/24+DATE(1970,1,1))</f>
        <v>42143.714178240742</v>
      </c>
      <c r="T1155" s="12">
        <f t="shared" ref="T1155:T1218" si="75">(((I1155/60)/60)/24+DATE(1970,1,1))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8337</v>
      </c>
      <c r="R121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(((J1219/60)/60)/24+DATE(1970,1,1))</f>
        <v>42535.809490740736</v>
      </c>
      <c r="T1219" s="12">
        <f t="shared" ref="T1219:T1282" si="79">(((I1219/60)/60)/24+DATE(1970,1,1))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8324</v>
      </c>
      <c r="R128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(((J1283/60)/60)/24+DATE(1970,1,1))</f>
        <v>41463.743472222224</v>
      </c>
      <c r="T1283" s="12">
        <f t="shared" ref="T1283:T1346" si="83">(((I1283/60)/60)/24+DATE(1970,1,1))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8321</v>
      </c>
      <c r="R1346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(((J1347/60)/60)/24+DATE(1970,1,1))</f>
        <v>41799.814340277779</v>
      </c>
      <c r="T1347" s="12">
        <f t="shared" ref="T1347:T1410" si="87">(((I1347/60)/60)/24+DATE(1970,1,1))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8321</v>
      </c>
      <c r="R1410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8321</v>
      </c>
      <c r="R1411" t="s">
        <v>8340</v>
      </c>
      <c r="S1411" s="12">
        <f t="shared" ref="S1411:S1474" si="90">(((J1411/60)/60)/24+DATE(1970,1,1))</f>
        <v>41945.133506944447</v>
      </c>
      <c r="T1411" s="12">
        <f t="shared" ref="T1411:T1474" si="91">(((I1411/60)/60)/24+DATE(1970,1,1))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8321</v>
      </c>
      <c r="R1474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(((J1475/60)/60)/24+DATE(1970,1,1))</f>
        <v>40939.979618055557</v>
      </c>
      <c r="T1475" s="12">
        <f t="shared" ref="T1475:T1538" si="95">(((I1475/60)/60)/24+DATE(1970,1,1))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8337</v>
      </c>
      <c r="R153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(((J1539/60)/60)/24+DATE(1970,1,1))</f>
        <v>42552.315127314811</v>
      </c>
      <c r="T1539" s="12">
        <f t="shared" ref="T1539:T1602" si="99">(((I1539/60)/60)/24+DATE(1970,1,1))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8337</v>
      </c>
      <c r="R160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(((J1603/60)/60)/24+DATE(1970,1,1))</f>
        <v>40638.092974537038</v>
      </c>
      <c r="T1603" s="12">
        <f t="shared" ref="T1603:T1666" si="103">(((I1603/60)/60)/24+DATE(1970,1,1))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8324</v>
      </c>
      <c r="R1666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(((J1667/60)/60)/24+DATE(1970,1,1))</f>
        <v>40564.649456018517</v>
      </c>
      <c r="T1667" s="12">
        <f t="shared" ref="T1667:T1730" si="107">(((I1667/60)/60)/24+DATE(1970,1,1))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8324</v>
      </c>
      <c r="R1730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8324</v>
      </c>
      <c r="R1731" t="s">
        <v>8346</v>
      </c>
      <c r="S1731" s="12">
        <f t="shared" ref="S1731:S1794" si="110">(((J1731/60)/60)/24+DATE(1970,1,1))</f>
        <v>42471.052152777775</v>
      </c>
      <c r="T1731" s="12">
        <f t="shared" ref="T1731:T1794" si="111">(((I1731/60)/60)/24+DATE(1970,1,1))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8337</v>
      </c>
      <c r="R1794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(((J1795/60)/60)/24+DATE(1970,1,1))</f>
        <v>41940.89166666667</v>
      </c>
      <c r="T1795" s="12">
        <f t="shared" ref="T1795:T1858" si="115">(((I1795/60)/60)/24+DATE(1970,1,1))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8324</v>
      </c>
      <c r="R185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(((J1859/60)/60)/24+DATE(1970,1,1))</f>
        <v>41864.76866898148</v>
      </c>
      <c r="T1859" s="12">
        <f t="shared" ref="T1859:T1922" si="119">(((I1859/60)/60)/24+DATE(1970,1,1))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8318</v>
      </c>
      <c r="R192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(((J1923/60)/60)/24+DATE(1970,1,1))</f>
        <v>41074.221562500003</v>
      </c>
      <c r="T1923" s="12">
        <f t="shared" ref="T1923:T1986" si="123">(((I1923/60)/60)/24+DATE(1970,1,1))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8337</v>
      </c>
      <c r="R1986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(((J1987/60)/60)/24+DATE(1970,1,1))</f>
        <v>42555.698738425926</v>
      </c>
      <c r="T1987" s="12">
        <f t="shared" ref="T1987:T2050" si="127">(((I1987/60)/60)/24+DATE(1970,1,1))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8318</v>
      </c>
      <c r="R2050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(((J2051/60)/60)/24+DATE(1970,1,1))</f>
        <v>41575.527349537035</v>
      </c>
      <c r="T2051" s="12">
        <f t="shared" ref="T2051:T2114" si="131">(((I2051/60)/60)/24+DATE(1970,1,1))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8324</v>
      </c>
      <c r="R2114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(((J2115/60)/60)/24+DATE(1970,1,1))</f>
        <v>41870.86546296296</v>
      </c>
      <c r="T2115" s="12">
        <f t="shared" ref="T2115:T2178" si="135">(((I2115/60)/60)/24+DATE(1970,1,1))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8324</v>
      </c>
      <c r="R217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(((J2179/60)/60)/24+DATE(1970,1,1))</f>
        <v>42502.250775462962</v>
      </c>
      <c r="T2179" s="12">
        <f t="shared" ref="T2179:T2242" si="139">(((I2179/60)/60)/24+DATE(1970,1,1))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8332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(((J2243/60)/60)/24+DATE(1970,1,1))</f>
        <v>42766.827546296292</v>
      </c>
      <c r="T2243" s="12">
        <f t="shared" ref="T2243:T2306" si="143">(((I2243/60)/60)/24+DATE(1970,1,1))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8324</v>
      </c>
      <c r="R2306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(((J2307/60)/60)/24+DATE(1970,1,1))</f>
        <v>41834.695277777777</v>
      </c>
      <c r="T2307" s="12">
        <f t="shared" ref="T2307:T2370" si="147">(((I2307/60)/60)/24+DATE(1970,1,1))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8318</v>
      </c>
      <c r="R2371" t="s">
        <v>8319</v>
      </c>
      <c r="S2371" s="12">
        <f t="shared" ref="S2371:S2434" si="150">(((J2371/60)/60)/24+DATE(1970,1,1))</f>
        <v>42380.812627314815</v>
      </c>
      <c r="T2371" s="12">
        <f t="shared" ref="T2371:T2434" si="151">(((I2371/60)/60)/24+DATE(1970,1,1))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8335</v>
      </c>
      <c r="R2434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8335</v>
      </c>
      <c r="R2435" t="s">
        <v>8336</v>
      </c>
      <c r="S2435" s="12">
        <f t="shared" ref="S2435:S2498" si="154">(((J2435/60)/60)/24+DATE(1970,1,1))</f>
        <v>42397.89980324074</v>
      </c>
      <c r="T2435" s="12">
        <f t="shared" ref="T2435:T2498" si="155">(((I2435/60)/60)/24+DATE(1970,1,1))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8324</v>
      </c>
      <c r="R249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(((J2499/60)/60)/24+DATE(1970,1,1))</f>
        <v>40730.878912037035</v>
      </c>
      <c r="T2499" s="12">
        <f t="shared" ref="T2499:T2562" si="159">(((I2499/60)/60)/24+DATE(1970,1,1))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8324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8335</v>
      </c>
      <c r="R2563" t="s">
        <v>8336</v>
      </c>
      <c r="S2563" s="12">
        <f t="shared" ref="S2563:S2626" si="162">(((J2563/60)/60)/24+DATE(1970,1,1))</f>
        <v>42260.528807870374</v>
      </c>
      <c r="T2563" s="12">
        <f t="shared" ref="T2563:T2626" si="163">(((I2563/60)/60)/24+DATE(1970,1,1))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8318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(((J2627/60)/60)/24+DATE(1970,1,1))</f>
        <v>42658.810277777782</v>
      </c>
      <c r="T2627" s="12">
        <f t="shared" ref="T2627:T2690" si="167">(((I2627/60)/60)/24+DATE(1970,1,1))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8335</v>
      </c>
      <c r="R2690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(((J2691/60)/60)/24+DATE(1970,1,1))</f>
        <v>42551.961689814809</v>
      </c>
      <c r="T2691" s="12">
        <f t="shared" ref="T2691:T2754" si="171">(((I2691/60)/60)/24+DATE(1970,1,1))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8321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(((J2755/60)/60)/24+DATE(1970,1,1))</f>
        <v>41117.900729166664</v>
      </c>
      <c r="T2755" s="12">
        <f t="shared" ref="T2755:T2818" si="175">(((I2755/60)/60)/24+DATE(1970,1,1))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8316</v>
      </c>
      <c r="R281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(((J2819/60)/60)/24+DATE(1970,1,1))</f>
        <v>42023.634976851856</v>
      </c>
      <c r="T2819" s="12">
        <f t="shared" ref="T2819:T2882" si="179">(((I2819/60)/60)/24+DATE(1970,1,1))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8316</v>
      </c>
      <c r="R288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8316</v>
      </c>
      <c r="R2883" t="s">
        <v>8317</v>
      </c>
      <c r="S2883" s="12">
        <f t="shared" ref="S2883:S2946" si="182">(((J2883/60)/60)/24+DATE(1970,1,1))</f>
        <v>41916.597638888888</v>
      </c>
      <c r="T2883" s="12">
        <f t="shared" ref="T2883:T2946" si="183">(((I2883/60)/60)/24+DATE(1970,1,1))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8316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8316</v>
      </c>
      <c r="R2947" t="s">
        <v>8356</v>
      </c>
      <c r="S2947" s="12">
        <f t="shared" ref="S2947:S3010" si="186">(((J2947/60)/60)/24+DATE(1970,1,1))</f>
        <v>42118.139583333337</v>
      </c>
      <c r="T2947" s="12">
        <f t="shared" ref="T2947:T3010" si="187">(((I2947/60)/60)/24+DATE(1970,1,1))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8316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(((J3011/60)/60)/24+DATE(1970,1,1))</f>
        <v>41939.569907407407</v>
      </c>
      <c r="T3011" s="12">
        <f t="shared" ref="T3011:T3074" si="191">(((I3011/60)/60)/24+DATE(1970,1,1))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8316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(((J3075/60)/60)/24+DATE(1970,1,1))</f>
        <v>42111.684027777781</v>
      </c>
      <c r="T3075" s="12">
        <f t="shared" ref="T3075:T3138" si="195">(((I3075/60)/60)/24+DATE(1970,1,1))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(((J3139/60)/60)/24+DATE(1970,1,1))</f>
        <v>42807.885057870371</v>
      </c>
      <c r="T3139" s="12">
        <f t="shared" ref="T3139:T3202" si="199">(((I3139/60)/60)/24+DATE(1970,1,1))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8316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(((J3203/60)/60)/24+DATE(1970,1,1))</f>
        <v>41861.767094907409</v>
      </c>
      <c r="T3203" s="12">
        <f t="shared" ref="T3203:T3266" si="203">(((I3203/60)/60)/24+DATE(1970,1,1))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8316</v>
      </c>
      <c r="R3266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(((J3267/60)/60)/24+DATE(1970,1,1))</f>
        <v>42311.711979166663</v>
      </c>
      <c r="T3267" s="12">
        <f t="shared" ref="T3267:T3330" si="207">(((I3267/60)/60)/24+DATE(1970,1,1))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8316</v>
      </c>
      <c r="R3330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(((J3331/60)/60)/24+DATE(1970,1,1))</f>
        <v>41837.323009259257</v>
      </c>
      <c r="T3331" s="12">
        <f t="shared" ref="T3331:T3394" si="211">(((I3331/60)/60)/24+DATE(1970,1,1))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8316</v>
      </c>
      <c r="R3394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(((J3395/60)/60)/24+DATE(1970,1,1))</f>
        <v>41923.921643518523</v>
      </c>
      <c r="T3395" s="12">
        <f t="shared" ref="T3395:T3458" si="215">(((I3395/60)/60)/24+DATE(1970,1,1))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8316</v>
      </c>
      <c r="R345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(((J3459/60)/60)/24+DATE(1970,1,1))</f>
        <v>42016.706678240742</v>
      </c>
      <c r="T3459" s="12">
        <f t="shared" ref="T3459:T3522" si="219">(((I3459/60)/60)/24+DATE(1970,1,1))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8316</v>
      </c>
      <c r="R352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(((J3523/60)/60)/24+DATE(1970,1,1))</f>
        <v>41881.361342592594</v>
      </c>
      <c r="T3523" s="12">
        <f t="shared" ref="T3523:T3586" si="223">(((I3523/60)/60)/24+DATE(1970,1,1))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8316</v>
      </c>
      <c r="R3586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(((J3587/60)/60)/24+DATE(1970,1,1))</f>
        <v>41964.716319444444</v>
      </c>
      <c r="T3587" s="12">
        <f t="shared" ref="T3587:T3650" si="227">(((I3587/60)/60)/24+DATE(1970,1,1))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8316</v>
      </c>
      <c r="R3650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(((J3651/60)/60)/24+DATE(1970,1,1))</f>
        <v>41780.712893518517</v>
      </c>
      <c r="T3651" s="12">
        <f t="shared" ref="T3651:T3714" si="231">(((I3651/60)/60)/24+DATE(1970,1,1))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8316</v>
      </c>
      <c r="R3714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(((J3715/60)/60)/24+DATE(1970,1,1))</f>
        <v>42505.738032407404</v>
      </c>
      <c r="T3715" s="12">
        <f t="shared" ref="T3715:T3778" si="235">(((I3715/60)/60)/24+DATE(1970,1,1))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8316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(((J3779/60)/60)/24+DATE(1970,1,1))</f>
        <v>41887.111354166671</v>
      </c>
      <c r="T3779" s="12">
        <f t="shared" ref="T3779:T3842" si="239">(((I3779/60)/60)/24+DATE(1970,1,1))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8316</v>
      </c>
      <c r="R384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(((J3843/60)/60)/24+DATE(1970,1,1))</f>
        <v>41780.785729166666</v>
      </c>
      <c r="T3843" s="12">
        <f t="shared" ref="T3843:T3906" si="243">(((I3843/60)/60)/24+DATE(1970,1,1))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8316</v>
      </c>
      <c r="R3906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(((J3907/60)/60)/24+DATE(1970,1,1))</f>
        <v>42124.623877314814</v>
      </c>
      <c r="T3907" s="12">
        <f t="shared" ref="T3907:T3970" si="247">(((I3907/60)/60)/24+DATE(1970,1,1))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8316</v>
      </c>
      <c r="R3970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(((J3971/60)/60)/24+DATE(1970,1,1))</f>
        <v>42601.854699074072</v>
      </c>
      <c r="T3971" s="12">
        <f t="shared" ref="T3971:T4034" si="251">(((I3971/60)/60)/24+DATE(1970,1,1))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8316</v>
      </c>
      <c r="R4034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(((J4035/60)/60)/24+DATE(1970,1,1))</f>
        <v>42614.268796296295</v>
      </c>
      <c r="T4035" s="12">
        <f t="shared" ref="T4035:T4098" si="255">(((I4035/60)/60)/24+DATE(1970,1,1))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8316</v>
      </c>
      <c r="R409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8316</v>
      </c>
      <c r="R4099" t="s">
        <v>8317</v>
      </c>
      <c r="S4099" s="12">
        <f t="shared" ref="S4099:S4115" si="258">(((J4099/60)/60)/24+DATE(1970,1,1))</f>
        <v>42344.824502314819</v>
      </c>
      <c r="T4099" s="12">
        <f t="shared" ref="T4099:T4115" si="259">(((I4099/60)/60)/24+DATE(1970,1,1))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endsWith" dxfId="0" priority="5" operator="endsWith" text="successful">
      <formula>RIGHT(F1,LEN("successful"))="successful"</formula>
    </cfRule>
  </conditionalFormatting>
  <conditionalFormatting sqref="O2:O4115">
    <cfRule type="colorScale" priority="1">
      <colorScale>
        <cfvo type="num" val="0"/>
        <cfvo type="num" val="0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per category</vt:lpstr>
      <vt:lpstr>Pivot per sub-category</vt:lpstr>
      <vt:lpstr>Date conversion Pivot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chao zhao</cp:lastModifiedBy>
  <dcterms:created xsi:type="dcterms:W3CDTF">2017-04-20T15:17:24Z</dcterms:created>
  <dcterms:modified xsi:type="dcterms:W3CDTF">2019-09-21T16:09:14Z</dcterms:modified>
</cp:coreProperties>
</file>