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amqsi-my.sharepoint.com/personal/kris_teamqsi_com/Documents/"/>
    </mc:Choice>
  </mc:AlternateContent>
  <xr:revisionPtr revIDLastSave="0" documentId="11_70B618E82321C8F4239A17489D5107148C8714A8" xr6:coauthVersionLast="45" xr6:coauthVersionMax="45" xr10:uidLastSave="{00000000-0000-0000-0000-000000000000}"/>
  <bookViews>
    <workbookView xWindow="240" yWindow="9135" windowWidth="19440" windowHeight="9780" xr2:uid="{00000000-000D-0000-FFFF-FFFF00000000}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" i="1" l="1"/>
  <c r="AV2" i="1"/>
  <c r="AP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2" i="1"/>
  <c r="R3" i="1"/>
  <c r="S2" i="1"/>
  <c r="S3" i="1"/>
  <c r="T3" i="1"/>
  <c r="U2" i="1"/>
  <c r="U3" i="1"/>
  <c r="V2" i="1"/>
  <c r="V3" i="1"/>
  <c r="W2" i="1"/>
  <c r="W3" i="1"/>
  <c r="X2" i="1"/>
  <c r="X3" i="1"/>
  <c r="Y3" i="1"/>
  <c r="Z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D2" i="4"/>
  <c r="C2" i="4"/>
  <c r="B2" i="4"/>
  <c r="A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" i="4"/>
  <c r="Q3" i="4"/>
  <c r="R3" i="4"/>
  <c r="S3" i="4"/>
  <c r="T3" i="4"/>
</calcChain>
</file>

<file path=xl/sharedStrings.xml><?xml version="1.0" encoding="utf-8"?>
<sst xmlns="http://schemas.openxmlformats.org/spreadsheetml/2006/main" count="5" uniqueCount="5">
  <si>
    <t>Taken/Taking</t>
  </si>
  <si>
    <t>Accrued Adjusted By What's Been Taken/Taking</t>
  </si>
  <si>
    <t>Accrual Rate (Hours/Month)</t>
  </si>
  <si>
    <t>New Accrual Rate (Hours/Month)</t>
  </si>
  <si>
    <t>AAAAAB8d/0o=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</si>
</sst>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6"/>
  <sheetViews>
    <sheetView tabSelected="1" topLeftCell="Y1" workbookViewId="0">
      <pane xSplit="1" ySplit="1" topLeftCell="AV2" activePane="bottomRight" state="frozen"/>
      <selection pane="bottomRight" activeCell="BD2" sqref="BD2"/>
      <selection pane="bottomLeft" activeCell="A2" sqref="A2"/>
      <selection pane="topRight" activeCell="B1" sqref="B1"/>
    </sheetView>
  </sheetViews>
  <sheetFormatPr defaultRowHeight="15"/>
  <cols>
    <col min="1" max="1" width="43.5703125" bestFit="1" customWidth="1"/>
    <col min="2" max="3" width="13.140625" customWidth="1"/>
    <col min="4" max="4" width="11" customWidth="1"/>
    <col min="38" max="38" width="9.140625" customWidth="1"/>
  </cols>
  <sheetData>
    <row r="1" spans="1:62" s="1" customFormat="1">
      <c r="B1" s="1">
        <v>40908</v>
      </c>
      <c r="C1" s="1">
        <v>40909</v>
      </c>
      <c r="D1" s="1">
        <v>40940</v>
      </c>
      <c r="E1" s="1">
        <v>40969</v>
      </c>
      <c r="F1" s="1">
        <v>41000</v>
      </c>
      <c r="G1" s="1">
        <v>41030</v>
      </c>
      <c r="H1" s="1">
        <v>41061</v>
      </c>
      <c r="I1" s="1">
        <v>41091</v>
      </c>
      <c r="J1" s="1">
        <v>41122</v>
      </c>
      <c r="K1" s="1">
        <v>41153</v>
      </c>
      <c r="L1" s="1">
        <v>41183</v>
      </c>
      <c r="M1" s="1">
        <v>41214</v>
      </c>
      <c r="N1" s="1">
        <v>41244</v>
      </c>
      <c r="O1" s="1">
        <v>41275</v>
      </c>
      <c r="P1" s="1">
        <v>41306</v>
      </c>
      <c r="Q1" s="1">
        <v>41334</v>
      </c>
      <c r="R1" s="1">
        <v>41365</v>
      </c>
      <c r="S1" s="1">
        <v>41395</v>
      </c>
      <c r="T1" s="1">
        <v>41426</v>
      </c>
      <c r="U1" s="1">
        <v>41456</v>
      </c>
      <c r="V1" s="1">
        <v>41487</v>
      </c>
      <c r="W1" s="1">
        <v>41518</v>
      </c>
      <c r="X1" s="1">
        <v>41548</v>
      </c>
      <c r="Y1" s="1">
        <v>41579</v>
      </c>
      <c r="Z1" s="1">
        <v>41609</v>
      </c>
      <c r="AA1" s="1">
        <v>41640</v>
      </c>
      <c r="AB1" s="1">
        <v>41671</v>
      </c>
      <c r="AC1" s="1">
        <v>41699</v>
      </c>
      <c r="AD1" s="1">
        <v>41730</v>
      </c>
      <c r="AE1" s="1">
        <v>41760</v>
      </c>
      <c r="AF1" s="1">
        <v>41791</v>
      </c>
      <c r="AG1" s="1">
        <v>41821</v>
      </c>
      <c r="AH1" s="1">
        <v>41852</v>
      </c>
      <c r="AI1" s="1">
        <v>41883</v>
      </c>
      <c r="AJ1" s="1">
        <v>41913</v>
      </c>
      <c r="AK1" s="1">
        <v>41944</v>
      </c>
      <c r="AL1" s="1">
        <v>41974</v>
      </c>
      <c r="AM1" s="1">
        <v>42005</v>
      </c>
      <c r="AN1" s="1">
        <v>42036</v>
      </c>
      <c r="AO1" s="1">
        <v>42064</v>
      </c>
      <c r="AP1" s="1">
        <v>42095</v>
      </c>
      <c r="AQ1" s="1">
        <v>42125</v>
      </c>
      <c r="AR1" s="1">
        <v>42156</v>
      </c>
      <c r="AS1" s="1">
        <v>42186</v>
      </c>
      <c r="AT1" s="1">
        <v>42217</v>
      </c>
      <c r="AU1" s="1">
        <v>42248</v>
      </c>
      <c r="AV1" s="1">
        <v>42278</v>
      </c>
      <c r="AW1" s="1">
        <v>42309</v>
      </c>
      <c r="AX1" s="1">
        <v>42339</v>
      </c>
      <c r="AY1" s="1">
        <v>42385</v>
      </c>
      <c r="AZ1" s="1">
        <v>42416</v>
      </c>
      <c r="BA1" s="1">
        <v>42445</v>
      </c>
      <c r="BB1" s="1">
        <v>42476</v>
      </c>
      <c r="BC1" s="1">
        <v>42506</v>
      </c>
      <c r="BD1" s="1">
        <v>42537</v>
      </c>
      <c r="BE1" s="1">
        <v>42567</v>
      </c>
      <c r="BF1" s="1">
        <v>42598</v>
      </c>
      <c r="BG1" s="1">
        <v>42629</v>
      </c>
      <c r="BH1" s="1">
        <v>42659</v>
      </c>
      <c r="BI1" s="1">
        <v>42690</v>
      </c>
      <c r="BJ1" s="1">
        <v>42720</v>
      </c>
    </row>
    <row r="2" spans="1:62">
      <c r="A2" t="s">
        <v>0</v>
      </c>
      <c r="D2">
        <v>4</v>
      </c>
      <c r="E2">
        <v>8</v>
      </c>
      <c r="F2">
        <v>8</v>
      </c>
      <c r="G2">
        <v>28</v>
      </c>
      <c r="I2">
        <v>24</v>
      </c>
      <c r="J2">
        <v>12</v>
      </c>
      <c r="L2">
        <v>8</v>
      </c>
      <c r="M2">
        <v>16</v>
      </c>
      <c r="N2">
        <v>24</v>
      </c>
      <c r="O2">
        <v>10</v>
      </c>
      <c r="P2">
        <v>12</v>
      </c>
      <c r="Q2">
        <v>12</v>
      </c>
      <c r="R2">
        <f>2</f>
        <v>2</v>
      </c>
      <c r="S2">
        <f>4+4+8</f>
        <v>16</v>
      </c>
      <c r="U2">
        <f>2+2+2+2</f>
        <v>8</v>
      </c>
      <c r="V2">
        <f>1+8+2</f>
        <v>11</v>
      </c>
      <c r="W2">
        <f>8*4</f>
        <v>32</v>
      </c>
      <c r="X2">
        <f>8</f>
        <v>8</v>
      </c>
      <c r="Z2">
        <f>3</f>
        <v>3</v>
      </c>
      <c r="AA2">
        <v>16</v>
      </c>
      <c r="AB2">
        <v>8</v>
      </c>
      <c r="AC2">
        <v>16</v>
      </c>
      <c r="AD2">
        <v>8</v>
      </c>
      <c r="AE2">
        <v>16</v>
      </c>
      <c r="AF2">
        <v>8</v>
      </c>
      <c r="AG2">
        <v>56</v>
      </c>
      <c r="AH2">
        <v>16</v>
      </c>
      <c r="AI2">
        <v>24</v>
      </c>
      <c r="AJ2">
        <v>12</v>
      </c>
      <c r="AK2">
        <v>8</v>
      </c>
      <c r="AL2">
        <v>16</v>
      </c>
      <c r="AM2">
        <v>16</v>
      </c>
      <c r="AN2">
        <v>8</v>
      </c>
      <c r="AO2">
        <v>16</v>
      </c>
      <c r="AP2">
        <f>2+8+1+3</f>
        <v>14</v>
      </c>
      <c r="AQ2">
        <v>16</v>
      </c>
      <c r="AR2">
        <v>12</v>
      </c>
      <c r="AS2">
        <v>16</v>
      </c>
      <c r="AT2">
        <v>16</v>
      </c>
      <c r="AU2">
        <v>4</v>
      </c>
      <c r="AV2">
        <f>8+8+4</f>
        <v>20</v>
      </c>
      <c r="AX2">
        <f>24</f>
        <v>24</v>
      </c>
      <c r="AZ2">
        <v>16</v>
      </c>
      <c r="BD2">
        <v>56</v>
      </c>
    </row>
    <row r="3" spans="1:62">
      <c r="A3" t="s">
        <v>1</v>
      </c>
      <c r="B3">
        <v>10</v>
      </c>
      <c r="C3">
        <v>10</v>
      </c>
      <c r="D3">
        <f>C3+10-D2</f>
        <v>16</v>
      </c>
      <c r="E3">
        <f>D3+10-E2</f>
        <v>18</v>
      </c>
      <c r="F3">
        <f>E3+10-F2</f>
        <v>20</v>
      </c>
      <c r="G3">
        <f>F3+10-G2</f>
        <v>2</v>
      </c>
      <c r="H3">
        <f>G3+10-H2</f>
        <v>12</v>
      </c>
      <c r="I3">
        <f t="shared" ref="I3:AB3" si="0">H3+13.34-I2</f>
        <v>1.3399999999999999</v>
      </c>
      <c r="J3">
        <f t="shared" si="0"/>
        <v>2.6799999999999997</v>
      </c>
      <c r="K3">
        <f t="shared" si="0"/>
        <v>16.02</v>
      </c>
      <c r="L3">
        <f t="shared" si="0"/>
        <v>21.36</v>
      </c>
      <c r="M3">
        <f t="shared" si="0"/>
        <v>18.700000000000003</v>
      </c>
      <c r="N3">
        <f t="shared" si="0"/>
        <v>8.0400000000000063</v>
      </c>
      <c r="O3">
        <f t="shared" si="0"/>
        <v>11.380000000000006</v>
      </c>
      <c r="P3">
        <f t="shared" si="0"/>
        <v>12.720000000000006</v>
      </c>
      <c r="Q3">
        <f t="shared" si="0"/>
        <v>14.060000000000006</v>
      </c>
      <c r="R3">
        <f t="shared" si="0"/>
        <v>25.400000000000006</v>
      </c>
      <c r="S3">
        <f t="shared" si="0"/>
        <v>22.740000000000009</v>
      </c>
      <c r="T3">
        <f t="shared" si="0"/>
        <v>36.080000000000013</v>
      </c>
      <c r="U3">
        <f t="shared" si="0"/>
        <v>41.420000000000016</v>
      </c>
      <c r="V3">
        <f t="shared" si="0"/>
        <v>43.760000000000019</v>
      </c>
      <c r="W3">
        <f t="shared" si="0"/>
        <v>25.100000000000023</v>
      </c>
      <c r="X3">
        <f t="shared" si="0"/>
        <v>30.440000000000026</v>
      </c>
      <c r="Y3">
        <f t="shared" si="0"/>
        <v>43.78000000000003</v>
      </c>
      <c r="Z3">
        <f t="shared" si="0"/>
        <v>54.120000000000033</v>
      </c>
      <c r="AA3">
        <f t="shared" si="0"/>
        <v>51.460000000000036</v>
      </c>
      <c r="AB3">
        <f t="shared" si="0"/>
        <v>56.80000000000004</v>
      </c>
      <c r="AC3">
        <f t="shared" ref="AC3" si="1">AB3+13.34-AC2</f>
        <v>54.140000000000043</v>
      </c>
      <c r="AD3">
        <f t="shared" ref="AD3:AE3" si="2">AC3+13.34-AD2</f>
        <v>59.480000000000047</v>
      </c>
      <c r="AE3">
        <f t="shared" si="2"/>
        <v>56.82000000000005</v>
      </c>
      <c r="AF3">
        <f t="shared" ref="AF3" si="3">AE3+13.34-AF2</f>
        <v>62.160000000000053</v>
      </c>
      <c r="AG3">
        <f t="shared" ref="AG3" si="4">AF3+13.34-AG2</f>
        <v>19.500000000000057</v>
      </c>
      <c r="AH3">
        <f t="shared" ref="AH3" si="5">AG3+13.34-AH2</f>
        <v>16.84000000000006</v>
      </c>
      <c r="AI3">
        <f t="shared" ref="AI3" si="6">AH3+13.34-AI2</f>
        <v>6.1800000000000601</v>
      </c>
      <c r="AJ3">
        <f t="shared" ref="AJ3" si="7">AI3+13.34-AJ2</f>
        <v>7.52000000000006</v>
      </c>
      <c r="AK3">
        <f t="shared" ref="AK3" si="8">AJ3+13.34-AK2</f>
        <v>12.86000000000006</v>
      </c>
      <c r="AL3">
        <f t="shared" ref="AL3:AM3" si="9">AK3+13.34-AL2</f>
        <v>10.20000000000006</v>
      </c>
      <c r="AM3">
        <f t="shared" si="9"/>
        <v>7.5400000000000595</v>
      </c>
      <c r="AN3">
        <f t="shared" ref="AN3" si="10">AM3+13.34-AN2</f>
        <v>12.880000000000059</v>
      </c>
      <c r="AO3">
        <f t="shared" ref="AO3" si="11">AN3+13.34-AO2</f>
        <v>10.220000000000059</v>
      </c>
      <c r="AP3">
        <f t="shared" ref="AP3" si="12">AO3+13.34-AP2</f>
        <v>9.5600000000000591</v>
      </c>
      <c r="AQ3">
        <f t="shared" ref="AQ3" si="13">AP3+13.34-AQ2</f>
        <v>6.900000000000059</v>
      </c>
      <c r="AR3">
        <f t="shared" ref="AR3" si="14">AQ3+13.34-AR2</f>
        <v>8.2400000000000588</v>
      </c>
      <c r="AS3">
        <f t="shared" ref="AS3" si="15">AR3+13.34-AS2</f>
        <v>5.5800000000000587</v>
      </c>
      <c r="AT3">
        <f t="shared" ref="AT3" si="16">AS3+13.34-AT2</f>
        <v>2.9200000000000585</v>
      </c>
      <c r="AU3">
        <f t="shared" ref="AU3" si="17">AT3+13.34-AU2</f>
        <v>12.260000000000058</v>
      </c>
      <c r="AV3">
        <f t="shared" ref="AV3" si="18">AU3+13.34-AV2</f>
        <v>5.6000000000000583</v>
      </c>
      <c r="AW3">
        <f t="shared" ref="AW3" si="19">AV3+13.34-AW2</f>
        <v>18.940000000000058</v>
      </c>
      <c r="AX3">
        <f t="shared" ref="AX3:AY3" si="20">AW3+13.34-AX2</f>
        <v>8.280000000000058</v>
      </c>
      <c r="AY3">
        <f t="shared" si="20"/>
        <v>21.620000000000058</v>
      </c>
      <c r="AZ3">
        <f t="shared" ref="AZ3" si="21">AY3+13.34-AZ2</f>
        <v>18.960000000000058</v>
      </c>
      <c r="BA3">
        <f t="shared" ref="BA3" si="22">AZ3+13.34-BA2</f>
        <v>32.300000000000054</v>
      </c>
      <c r="BB3">
        <f t="shared" ref="BB3" si="23">BA3+13.34-BB2</f>
        <v>45.640000000000057</v>
      </c>
      <c r="BC3">
        <f t="shared" ref="BC3" si="24">BB3+13.34-BC2</f>
        <v>58.980000000000061</v>
      </c>
      <c r="BD3">
        <f t="shared" ref="BD3" si="25">BC3+13.34-BD2</f>
        <v>16.320000000000064</v>
      </c>
      <c r="BE3">
        <f t="shared" ref="BE3" si="26">BD3+13.34-BE2</f>
        <v>29.660000000000064</v>
      </c>
      <c r="BF3">
        <f t="shared" ref="BF3" si="27">BE3+13.34-BF2</f>
        <v>43.000000000000064</v>
      </c>
      <c r="BG3">
        <f t="shared" ref="BG3" si="28">BF3+13.34-BG2</f>
        <v>56.34000000000006</v>
      </c>
      <c r="BH3">
        <f t="shared" ref="BH3" si="29">BG3+13.34-BH2</f>
        <v>69.680000000000064</v>
      </c>
      <c r="BI3">
        <f t="shared" ref="BI3" si="30">BH3+13.34-BI2</f>
        <v>83.020000000000067</v>
      </c>
      <c r="BJ3">
        <f t="shared" ref="BJ3" si="31">BI3+13.34-BJ2</f>
        <v>96.36000000000007</v>
      </c>
    </row>
    <row r="5" spans="1:62">
      <c r="A5" t="s">
        <v>2</v>
      </c>
      <c r="B5">
        <v>10</v>
      </c>
    </row>
    <row r="6" spans="1:62">
      <c r="A6" t="s">
        <v>3</v>
      </c>
      <c r="B6">
        <v>13.34</v>
      </c>
    </row>
  </sheetData>
  <pageMargins left="0.7" right="0.7" top="0.75" bottom="0.75" header="0.3" footer="0.3"/>
  <pageSetup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W3"/>
  <sheetViews>
    <sheetView workbookViewId="0">
      <selection activeCell="BW1" sqref="BW1"/>
    </sheetView>
  </sheetViews>
  <sheetFormatPr defaultRowHeight="15"/>
  <sheetData>
    <row r="1" spans="1:75">
      <c r="A1">
        <f>IF(Sheet1!1:1,"AAAAAB8d/wA=",0)</f>
        <v>0</v>
      </c>
      <c r="B1" t="e">
        <f>AND(Sheet1!A1,"AAAAAB8d/wE=")</f>
        <v>#VALUE!</v>
      </c>
      <c r="C1" t="b">
        <f>AND(Sheet1!B1,"AAAAAB8d/wI=")</f>
        <v>1</v>
      </c>
      <c r="D1" t="b">
        <f>AND(Sheet1!C1,"AAAAAB8d/wM=")</f>
        <v>1</v>
      </c>
      <c r="E1" t="b">
        <f>AND(Sheet1!D1,"AAAAAB8d/wQ=")</f>
        <v>1</v>
      </c>
      <c r="F1" t="b">
        <f>AND(Sheet1!E1,"AAAAAB8d/wU=")</f>
        <v>1</v>
      </c>
      <c r="G1" t="b">
        <f>AND(Sheet1!F1,"AAAAAB8d/wY=")</f>
        <v>1</v>
      </c>
      <c r="H1" t="b">
        <f>AND(Sheet1!G1,"AAAAAB8d/wc=")</f>
        <v>1</v>
      </c>
      <c r="I1" t="b">
        <f>AND(Sheet1!H1,"AAAAAB8d/wg=")</f>
        <v>1</v>
      </c>
      <c r="J1" t="b">
        <f>AND(Sheet1!I1,"AAAAAB8d/wk=")</f>
        <v>1</v>
      </c>
      <c r="K1" t="b">
        <f>AND(Sheet1!J1,"AAAAAB8d/wo=")</f>
        <v>1</v>
      </c>
      <c r="L1" t="b">
        <f>AND(Sheet1!K1,"AAAAAB8d/ws=")</f>
        <v>1</v>
      </c>
      <c r="M1" t="b">
        <f>AND(Sheet1!L1,"AAAAAB8d/ww=")</f>
        <v>1</v>
      </c>
      <c r="N1" t="b">
        <f>AND(Sheet1!M1,"AAAAAB8d/w0=")</f>
        <v>1</v>
      </c>
      <c r="O1" t="b">
        <f>AND(Sheet1!N1,"AAAAAB8d/w4=")</f>
        <v>1</v>
      </c>
      <c r="P1" t="str">
        <f>IF(Sheet1!2:2,"AAAAAB8d/w8=",0)</f>
        <v>AAAAAB8d/w8=</v>
      </c>
      <c r="Q1" t="e">
        <f>AND(Sheet1!A2,"AAAAAB8d/xA=")</f>
        <v>#VALUE!</v>
      </c>
      <c r="R1" t="e">
        <f>AND(Sheet1!B2,"AAAAAB8d/xE=")</f>
        <v>#VALUE!</v>
      </c>
      <c r="S1" t="e">
        <f>AND(Sheet1!C2,"AAAAAB8d/xI=")</f>
        <v>#VALUE!</v>
      </c>
      <c r="T1" t="b">
        <f>AND(Sheet1!D2,"AAAAAB8d/xM=")</f>
        <v>1</v>
      </c>
      <c r="U1" t="b">
        <f>AND(Sheet1!E2,"AAAAAB8d/xQ=")</f>
        <v>1</v>
      </c>
      <c r="V1" t="b">
        <f>AND(Sheet1!F2,"AAAAAB8d/xU=")</f>
        <v>1</v>
      </c>
      <c r="W1" t="b">
        <f>AND(Sheet1!G2,"AAAAAB8d/xY=")</f>
        <v>1</v>
      </c>
      <c r="X1" t="e">
        <f>AND(Sheet1!H2,"AAAAAB8d/xc=")</f>
        <v>#VALUE!</v>
      </c>
      <c r="Y1" t="b">
        <f>AND(Sheet1!I2,"AAAAAB8d/xg=")</f>
        <v>1</v>
      </c>
      <c r="Z1" t="b">
        <f>AND(Sheet1!J2,"AAAAAB8d/xk=")</f>
        <v>1</v>
      </c>
      <c r="AA1" t="e">
        <f>AND(Sheet1!K2,"AAAAAB8d/xo=")</f>
        <v>#VALUE!</v>
      </c>
      <c r="AB1" t="b">
        <f>AND(Sheet1!L2,"AAAAAB8d/xs=")</f>
        <v>1</v>
      </c>
      <c r="AC1" t="b">
        <f>AND(Sheet1!M2,"AAAAAB8d/xw=")</f>
        <v>1</v>
      </c>
      <c r="AD1" t="b">
        <f>AND(Sheet1!N2,"AAAAAB8d/x0=")</f>
        <v>1</v>
      </c>
      <c r="AE1" t="str">
        <f>IF(Sheet1!3:3,"AAAAAB8d/x4=",0)</f>
        <v>AAAAAB8d/x4=</v>
      </c>
      <c r="AF1" t="e">
        <f>AND(Sheet1!A3,"AAAAAB8d/x8=")</f>
        <v>#VALUE!</v>
      </c>
      <c r="AG1" t="b">
        <f>AND(Sheet1!B3,"AAAAAB8d/yA=")</f>
        <v>1</v>
      </c>
      <c r="AH1" t="b">
        <f>AND(Sheet1!C3,"AAAAAB8d/yE=")</f>
        <v>1</v>
      </c>
      <c r="AI1" t="b">
        <f>AND(Sheet1!D3,"AAAAAB8d/yI=")</f>
        <v>1</v>
      </c>
      <c r="AJ1" t="b">
        <f>AND(Sheet1!E3,"AAAAAB8d/yM=")</f>
        <v>1</v>
      </c>
      <c r="AK1" t="b">
        <f>AND(Sheet1!F3,"AAAAAB8d/yQ=")</f>
        <v>1</v>
      </c>
      <c r="AL1" t="b">
        <f>AND(Sheet1!G3,"AAAAAB8d/yU=")</f>
        <v>1</v>
      </c>
      <c r="AM1" t="b">
        <f>AND(Sheet1!H3,"AAAAAB8d/yY=")</f>
        <v>1</v>
      </c>
      <c r="AN1" t="b">
        <f>AND(Sheet1!I3,"AAAAAB8d/yc=")</f>
        <v>1</v>
      </c>
      <c r="AO1" t="b">
        <f>AND(Sheet1!J3,"AAAAAB8d/yg=")</f>
        <v>1</v>
      </c>
      <c r="AP1" t="b">
        <f>AND(Sheet1!K3,"AAAAAB8d/yk=")</f>
        <v>1</v>
      </c>
      <c r="AQ1" t="b">
        <f>AND(Sheet1!L3,"AAAAAB8d/yo=")</f>
        <v>1</v>
      </c>
      <c r="AR1" t="b">
        <f>AND(Sheet1!M3,"AAAAAB8d/ys=")</f>
        <v>1</v>
      </c>
      <c r="AS1" t="b">
        <f>AND(Sheet1!N3,"AAAAAB8d/yw=")</f>
        <v>1</v>
      </c>
      <c r="AT1">
        <f>IF(Sheet1!4:4,"AAAAAB8d/y0=",0)</f>
        <v>0</v>
      </c>
      <c r="AU1" t="e">
        <f>AND(Sheet1!A4,"AAAAAB8d/y4=")</f>
        <v>#VALUE!</v>
      </c>
      <c r="AV1" t="e">
        <f>AND(Sheet1!B4,"AAAAAB8d/y8=")</f>
        <v>#VALUE!</v>
      </c>
      <c r="AW1">
        <f>IF(Sheet1!5:5,"AAAAAB8d/zA=",0)</f>
        <v>0</v>
      </c>
      <c r="AX1" t="e">
        <f>AND(Sheet1!A5,"AAAAAB8d/zE=")</f>
        <v>#VALUE!</v>
      </c>
      <c r="AY1" t="b">
        <f>AND(Sheet1!B5,"AAAAAB8d/zI=")</f>
        <v>1</v>
      </c>
      <c r="AZ1">
        <f>IF(Sheet1!6:6,"AAAAAB8d/zM=",0)</f>
        <v>0</v>
      </c>
      <c r="BA1" t="e">
        <f>AND(Sheet1!A6,"AAAAAB8d/zQ=")</f>
        <v>#VALUE!</v>
      </c>
      <c r="BB1" t="b">
        <f>AND(Sheet1!B6,"AAAAAB8d/zU=")</f>
        <v>1</v>
      </c>
      <c r="BC1">
        <f>IF(Sheet1!A:A,"AAAAAB8d/zY=",0)</f>
        <v>0</v>
      </c>
      <c r="BD1" t="str">
        <f>IF(Sheet1!B:B,"AAAAAB8d/zc=",0)</f>
        <v>AAAAAB8d/zc=</v>
      </c>
      <c r="BE1" t="str">
        <f>IF(Sheet1!C:C,"AAAAAB8d/zg=",0)</f>
        <v>AAAAAB8d/zg=</v>
      </c>
      <c r="BF1" t="str">
        <f>IF(Sheet1!D:D,"AAAAAB8d/zk=",0)</f>
        <v>AAAAAB8d/zk=</v>
      </c>
      <c r="BG1" t="str">
        <f>IF(Sheet1!E:E,"AAAAAB8d/zo=",0)</f>
        <v>AAAAAB8d/zo=</v>
      </c>
      <c r="BH1" t="str">
        <f>IF(Sheet1!F:F,"AAAAAB8d/zs=",0)</f>
        <v>AAAAAB8d/zs=</v>
      </c>
      <c r="BI1" t="str">
        <f>IF(Sheet1!G:G,"AAAAAB8d/zw=",0)</f>
        <v>AAAAAB8d/zw=</v>
      </c>
      <c r="BJ1" t="str">
        <f>IF(Sheet1!H:H,"AAAAAB8d/z0=",0)</f>
        <v>AAAAAB8d/z0=</v>
      </c>
      <c r="BK1" t="str">
        <f>IF(Sheet1!I:I,"AAAAAB8d/z4=",0)</f>
        <v>AAAAAB8d/z4=</v>
      </c>
      <c r="BL1" t="str">
        <f>IF(Sheet1!J:J,"AAAAAB8d/z8=",0)</f>
        <v>AAAAAB8d/z8=</v>
      </c>
      <c r="BM1" t="str">
        <f>IF(Sheet1!K:K,"AAAAAB8d/0A=",0)</f>
        <v>AAAAAB8d/0A=</v>
      </c>
      <c r="BN1" t="str">
        <f>IF(Sheet1!L:L,"AAAAAB8d/0E=",0)</f>
        <v>AAAAAB8d/0E=</v>
      </c>
      <c r="BO1" t="str">
        <f>IF(Sheet1!M:M,"AAAAAB8d/0I=",0)</f>
        <v>AAAAAB8d/0I=</v>
      </c>
      <c r="BP1" t="str">
        <f>IF(Sheet1!N:N,"AAAAAB8d/0M=",0)</f>
        <v>AAAAAB8d/0M=</v>
      </c>
      <c r="BQ1">
        <f>IF(Sheet2!1:1,"AAAAAB8d/0Q=",0)</f>
        <v>0</v>
      </c>
      <c r="BR1" t="e">
        <f>AND(Sheet2!A1,"AAAAAB8d/0U=")</f>
        <v>#VALUE!</v>
      </c>
      <c r="BS1">
        <f>IF(Sheet2!A:A,"AAAAAB8d/0Y=",0)</f>
        <v>0</v>
      </c>
      <c r="BT1">
        <f>IF(Sheet3!1:1,"AAAAAB8d/0c=",0)</f>
        <v>0</v>
      </c>
      <c r="BU1" t="e">
        <f>AND(Sheet3!A1,"AAAAAB8d/0g=")</f>
        <v>#VALUE!</v>
      </c>
      <c r="BV1">
        <f>IF(Sheet3!A:A,"AAAAAB8d/0k=",0)</f>
        <v>0</v>
      </c>
      <c r="BW1" t="s">
        <v>4</v>
      </c>
    </row>
    <row r="2" spans="1:75">
      <c r="A2" t="b">
        <f>AND(Sheet1!O1,"AAAAAH3fdgA=")</f>
        <v>1</v>
      </c>
      <c r="B2" t="b">
        <f>AND(Sheet1!O2,"AAAAAH3fdgE=")</f>
        <v>1</v>
      </c>
      <c r="C2" t="b">
        <f>AND(Sheet1!O3,"AAAAAH3fdgI=")</f>
        <v>1</v>
      </c>
      <c r="D2" t="str">
        <f>IF(Sheet1!O:O,"AAAAAH3fdgM=",0)</f>
        <v>AAAAAH3fdgM=</v>
      </c>
    </row>
    <row r="3" spans="1:75">
      <c r="A3" t="b">
        <f>AND(Sheet1!P1,"AAAAAHb9lwA=")</f>
        <v>1</v>
      </c>
      <c r="B3" t="b">
        <f>AND(Sheet1!Q1,"AAAAAHb9lwE=")</f>
        <v>1</v>
      </c>
      <c r="C3" t="b">
        <f>AND(Sheet1!R1,"AAAAAHb9lwI=")</f>
        <v>1</v>
      </c>
      <c r="D3" t="b">
        <f>AND(Sheet1!S1,"AAAAAHb9lwM=")</f>
        <v>1</v>
      </c>
      <c r="E3" t="b">
        <f>AND(Sheet1!T1,"AAAAAHb9lwQ=")</f>
        <v>1</v>
      </c>
      <c r="F3" t="b">
        <f>AND(Sheet1!P2,"AAAAAHb9lwU=")</f>
        <v>1</v>
      </c>
      <c r="G3" t="b">
        <f>AND(Sheet1!Q2,"AAAAAHb9lwY=")</f>
        <v>1</v>
      </c>
      <c r="H3" t="b">
        <f>AND(Sheet1!R2,"AAAAAHb9lwc=")</f>
        <v>1</v>
      </c>
      <c r="I3" t="b">
        <f>AND(Sheet1!S2,"AAAAAHb9lwg=")</f>
        <v>1</v>
      </c>
      <c r="J3" t="e">
        <f>AND(Sheet1!T2,"AAAAAHb9lwk=")</f>
        <v>#VALUE!</v>
      </c>
      <c r="K3" t="b">
        <f>AND(Sheet1!P3,"AAAAAHb9lwo=")</f>
        <v>1</v>
      </c>
      <c r="L3" t="b">
        <f>AND(Sheet1!Q3,"AAAAAHb9lws=")</f>
        <v>1</v>
      </c>
      <c r="M3" t="b">
        <f>AND(Sheet1!R3,"AAAAAHb9lww=")</f>
        <v>1</v>
      </c>
      <c r="N3" t="b">
        <f>AND(Sheet1!S3,"AAAAAHb9lw0=")</f>
        <v>1</v>
      </c>
      <c r="O3" t="b">
        <f>AND(Sheet1!T3,"AAAAAHb9lw4=")</f>
        <v>1</v>
      </c>
      <c r="P3" t="str">
        <f>IF(Sheet1!P:P,"AAAAAHb9lw8=",0)</f>
        <v>AAAAAHb9lw8=</v>
      </c>
      <c r="Q3" t="str">
        <f>IF(Sheet1!Q:Q,"AAAAAHb9lxA=",0)</f>
        <v>AAAAAHb9lxA=</v>
      </c>
      <c r="R3" t="str">
        <f>IF(Sheet1!R:R,"AAAAAHb9lxE=",0)</f>
        <v>AAAAAHb9lxE=</v>
      </c>
      <c r="S3" t="str">
        <f>IF(Sheet1!S:S,"AAAAAHb9lxI=",0)</f>
        <v>AAAAAHb9lxI=</v>
      </c>
      <c r="T3" t="str">
        <f>IF(Sheet1!T:T,"AAAAAHb9lxM=",0)</f>
        <v>AAAAAHb9lxM=</v>
      </c>
    </row>
  </sheetData>
  <pageMargins left="0.7" right="0.7" top="0.75" bottom="0.75" header="0.3" footer="0.3"/>
  <customProperties>
    <customPr name="DVSECTION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25C67D83A844B9F9720DFBDF5313B" ma:contentTypeVersion="1" ma:contentTypeDescription="Create a new document." ma:contentTypeScope="" ma:versionID="799a7e58f0a12e87427ef0a532ca5476">
  <xsd:schema xmlns:xsd="http://www.w3.org/2001/XMLSchema" xmlns:xs="http://www.w3.org/2001/XMLSchema" xmlns:p="http://schemas.microsoft.com/office/2006/metadata/properties" xmlns:ns3="2a3d09c1-13c2-4f17-a405-2442c1b78afe" targetNamespace="http://schemas.microsoft.com/office/2006/metadata/properties" ma:root="true" ma:fieldsID="0885b1083f6ef2ebcb5db4c366320eef" ns3:_="">
    <xsd:import namespace="2a3d09c1-13c2-4f17-a405-2442c1b78af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d09c1-13c2-4f17-a405-2442c1b78a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B2D935-F49B-4C67-88BB-E599497CBA09}"/>
</file>

<file path=customXml/itemProps2.xml><?xml version="1.0" encoding="utf-8"?>
<ds:datastoreItem xmlns:ds="http://schemas.openxmlformats.org/officeDocument/2006/customXml" ds:itemID="{CB5BA503-E819-4061-B4BC-F9DE89A9B869}"/>
</file>

<file path=customXml/itemProps3.xml><?xml version="1.0" encoding="utf-8"?>
<ds:datastoreItem xmlns:ds="http://schemas.openxmlformats.org/officeDocument/2006/customXml" ds:itemID="{E2C0F778-84E9-4FAE-BBFB-C214E2ED6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 Balinski</dc:creator>
  <cp:keywords/>
  <dc:description/>
  <cp:lastModifiedBy>Kristian Balinski</cp:lastModifiedBy>
  <cp:revision/>
  <dcterms:created xsi:type="dcterms:W3CDTF">2012-03-19T17:17:53Z</dcterms:created>
  <dcterms:modified xsi:type="dcterms:W3CDTF">2020-05-21T03:46:22Z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1_NnHlBjuHtlU3oybZzY1hzxixw4cYhsbwBO_dQVtNsE</vt:lpwstr>
  </property>
  <property fmtid="{D5CDD505-2E9C-101B-9397-08002B2CF9AE}" pid="4" name="Google.Documents.RevisionId">
    <vt:lpwstr>07869833737178226782</vt:lpwstr>
  </property>
  <property fmtid="{D5CDD505-2E9C-101B-9397-08002B2CF9AE}" pid="5" name="Google.Documents.PreviousRevisionId">
    <vt:lpwstr>02227396126432865087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  <property fmtid="{D5CDD505-2E9C-101B-9397-08002B2CF9AE}" pid="8" name="ContentTypeId">
    <vt:lpwstr>0x010100A5C25C67D83A844B9F9720DFBDF5313B</vt:lpwstr>
  </property>
  <property fmtid="{D5CDD505-2E9C-101B-9397-08002B2CF9AE}" pid="9" name="IsMyDocuments">
    <vt:bool>true</vt:bool>
  </property>
</Properties>
</file>