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trickcorynichols/Desktop/Personal/DataScience/Classes/Economics/Homework/"/>
    </mc:Choice>
  </mc:AlternateContent>
  <bookViews>
    <workbookView xWindow="0" yWindow="440" windowWidth="39340" windowHeight="23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1" l="1"/>
  <c r="I18" i="1"/>
  <c r="I27" i="1"/>
  <c r="J39" i="1"/>
  <c r="J41" i="1"/>
  <c r="J42" i="1"/>
  <c r="J43" i="1"/>
  <c r="K39" i="1"/>
  <c r="K41" i="1"/>
  <c r="K40" i="1"/>
  <c r="K42" i="1"/>
  <c r="K43" i="1"/>
  <c r="L39" i="1"/>
  <c r="L41" i="1"/>
  <c r="L40" i="1"/>
  <c r="L42" i="1"/>
  <c r="L43" i="1"/>
  <c r="I28" i="1"/>
  <c r="I23" i="1"/>
  <c r="I22" i="1"/>
  <c r="I19" i="1"/>
</calcChain>
</file>

<file path=xl/sharedStrings.xml><?xml version="1.0" encoding="utf-8"?>
<sst xmlns="http://schemas.openxmlformats.org/spreadsheetml/2006/main" count="69" uniqueCount="65">
  <si>
    <t>Cory Nichols</t>
  </si>
  <si>
    <t>a. We can derive the profit for each country at each production level according to the given information.</t>
  </si>
  <si>
    <t>Iran</t>
  </si>
  <si>
    <t>Iraq</t>
  </si>
  <si>
    <t>46, 42</t>
  </si>
  <si>
    <t>52, 22</t>
  </si>
  <si>
    <t>26, 44</t>
  </si>
  <si>
    <t>32, 24</t>
  </si>
  <si>
    <t>Pure strategy NE can be found at (4,4)</t>
  </si>
  <si>
    <t>b. Assume a discount rate of 0.5 for both Iran and Iraq</t>
  </si>
  <si>
    <t>Iran: Discount Rate of 0.5</t>
  </si>
  <si>
    <t>Deviation Payout</t>
  </si>
  <si>
    <t>Cooperation Payout</t>
  </si>
  <si>
    <t>Iraq: Discount Rate of 0.5</t>
  </si>
  <si>
    <t xml:space="preserve">If we assume a Grim trigger strategy, where punishment phase lasts forever after a deviation for either country, </t>
  </si>
  <si>
    <t>Stage Game NE</t>
  </si>
  <si>
    <t xml:space="preserve"> 92 to 64 for Iran and 84 to 48 for Iraq</t>
  </si>
  <si>
    <t>This can also be seen in the following</t>
  </si>
  <si>
    <t>Running sum</t>
  </si>
  <si>
    <t>Cooperate</t>
  </si>
  <si>
    <t>Deviate and Punish</t>
  </si>
  <si>
    <t>a. The Nash equlibrium of this game is Buy Few, Low Quality</t>
  </si>
  <si>
    <t xml:space="preserve"> 5/(1-y) &gt;= 8 + 1y/(1-y)</t>
  </si>
  <si>
    <t>5 &gt;= 8(1-y) + 1y</t>
  </si>
  <si>
    <t>5 &gt;= 8 - 8y + y</t>
  </si>
  <si>
    <t xml:space="preserve"> -3 &gt;= -7y</t>
  </si>
  <si>
    <t>y &gt;= 3/7</t>
  </si>
  <si>
    <t>at Buy Many, High Quality given a discount rate for WAW of:</t>
  </si>
  <si>
    <t>Consumers would have no incentive to deviate from a Buy Many, High Quality strategy as they cannot</t>
  </si>
  <si>
    <t>c. This model can be used to explain real world phenomena such as the demand for high quality computer</t>
  </si>
  <si>
    <t>chips. Typically, Intel chips far outsell AMD chips in the CPU component market. This is because Intel chips</t>
  </si>
  <si>
    <t>are far higher quality in most instances, and consumers thus purchase these higher quality items in larger</t>
  </si>
  <si>
    <t>quantities than AMD's product, which is often looked at as an inferior product.</t>
  </si>
  <si>
    <t>This model, however, does not account for price, which can be a major factor in consumers truly buying</t>
  </si>
  <si>
    <t>many of the product. For instance, in the above example, Intel could release an i7 EXTREME chip at $1,000.</t>
  </si>
  <si>
    <t>These chips, from a quantity standpoint, would have a much lower sell out quantity, versus a mid-level chip</t>
  </si>
  <si>
    <t>such as the i5 brand, which are priced in the $150-$200 range. This model also doesn't account for other</t>
  </si>
  <si>
    <t>factors affecting quality, such as marketing and sales tactics.</t>
  </si>
  <si>
    <t xml:space="preserve"> 32/(1-0.5)</t>
  </si>
  <si>
    <t xml:space="preserve"> 24/(1-0.5)</t>
  </si>
  <si>
    <t xml:space="preserve"> 44+(24*0.5)/(1-0.5)</t>
  </si>
  <si>
    <t xml:space="preserve">*Threat of indefinite punishment would make 2,2 a viable equilibrium </t>
  </si>
  <si>
    <t xml:space="preserve"> 52+(32*0.5)/(1-0.5)</t>
  </si>
  <si>
    <t>Using a simple grim trigger strategy again, we can see that the infinitely repeated game can achieve equilibrium</t>
  </si>
  <si>
    <t>then, if both Iran and Iraq cooperate they'd both be better off versus stage game result:</t>
  </si>
  <si>
    <t xml:space="preserve"> 46/(1-0.5)</t>
  </si>
  <si>
    <t xml:space="preserve"> 42/(1-0.5)</t>
  </si>
  <si>
    <t>Thus, a grim trigger strategy resulting in a cooperation equilibrium of 2, 2 would outperform the stage game NE (4,4) for both countries:</t>
  </si>
  <si>
    <t>Where each future period (t starting at 1) difference is represented by 14(0.31)^t and we are attempting to determine how long</t>
  </si>
  <si>
    <t>it takes to make up the additional 6 in profit Iran makes by deviating in a single period. This can be deduced by setting the payoff streams</t>
  </si>
  <si>
    <t>equal to one another and considering the infinite payoff starting in period 1.</t>
  </si>
  <si>
    <t xml:space="preserve">b. With given discount rates of x and y (renaming for simplicity), we can see that if WAW was to </t>
  </si>
  <si>
    <t>This assumes constant punishment for deviation from consumers for WAW deviating.</t>
  </si>
  <si>
    <t xml:space="preserve">As long as WAW's discount rate is greater than 3/7 then they would always be better off cooperating. </t>
  </si>
  <si>
    <t xml:space="preserve">make more profit elsewhere. This means that Buy Many, High Quality would be an equlibrium if WAW's </t>
  </si>
  <si>
    <t xml:space="preserve">c. I gave this a shot even though this is a bonus. If Iran has a discount factor of 0.31, the minimum amount of time that Iraq has to </t>
  </si>
  <si>
    <t xml:space="preserve">threaten to punish would be three periods. This considers the payouts from each period for cooperating versus "deviation then </t>
  </si>
  <si>
    <t>constant punishment"</t>
  </si>
  <si>
    <t>We can observe this in the below schedule:</t>
  </si>
  <si>
    <t>give into consumers preferences that are detailed in the introduction (of producing high quality items), they would</t>
  </si>
  <si>
    <t xml:space="preserve">be better off because consumers would buy many. Consumers would also be better off and earn 5 instead of 1. </t>
  </si>
  <si>
    <t>In fact, in this position, consumers would not deviate from Buying Many because they could not obtain a higher payoff anywhere else.</t>
  </si>
  <si>
    <r>
      <t xml:space="preserve">WAW </t>
    </r>
    <r>
      <rPr>
        <i/>
        <sz val="12"/>
        <color theme="1"/>
        <rFont val="Calibri"/>
        <scheme val="minor"/>
      </rPr>
      <t>could</t>
    </r>
    <r>
      <rPr>
        <sz val="12"/>
        <color theme="1"/>
        <rFont val="Calibri"/>
        <family val="2"/>
        <scheme val="minor"/>
      </rPr>
      <t xml:space="preserve"> deviate, produce low quality and gain 3 profit. If WAW deviates, consumers should </t>
    </r>
  </si>
  <si>
    <t>then punish them in the next periods by buying fewer items (this will happen as indicated by the passage to the left).</t>
  </si>
  <si>
    <t>discount rate is &gt; 3/7 and there is a Grim trigger strategy in place for the given normal form / strategies.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</si>
</sst>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3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ont="1" applyFill="1" applyAlignment="1"/>
    <xf numFmtId="0" fontId="4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2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88900</xdr:rowOff>
    </xdr:from>
    <xdr:to>
      <xdr:col>6</xdr:col>
      <xdr:colOff>686874</xdr:colOff>
      <xdr:row>15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5741474" cy="2946400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44</xdr:row>
      <xdr:rowOff>50800</xdr:rowOff>
    </xdr:from>
    <xdr:to>
      <xdr:col>11</xdr:col>
      <xdr:colOff>332740</xdr:colOff>
      <xdr:row>47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3300" y="10007600"/>
          <a:ext cx="156464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</xdr:row>
      <xdr:rowOff>177800</xdr:rowOff>
    </xdr:from>
    <xdr:to>
      <xdr:col>6</xdr:col>
      <xdr:colOff>748984</xdr:colOff>
      <xdr:row>72</xdr:row>
      <xdr:rowOff>25400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337800"/>
          <a:ext cx="5803583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abSelected="1" workbookViewId="0">
      <selection activeCell="L27" sqref="L27"/>
    </sheetView>
  </sheetViews>
  <sheetFormatPr baseColWidth="10" defaultRowHeight="16" x14ac:dyDescent="0.2"/>
  <cols>
    <col min="5" max="5" width="12.1640625" customWidth="1"/>
    <col min="8" max="8" width="19.6640625" customWidth="1"/>
    <col min="9" max="9" width="12.1640625" customWidth="1"/>
  </cols>
  <sheetData>
    <row r="1" spans="1:15" x14ac:dyDescent="0.2">
      <c r="A1" t="s">
        <v>0</v>
      </c>
    </row>
    <row r="3" spans="1:15" x14ac:dyDescent="0.2">
      <c r="A3" s="3"/>
      <c r="B3" s="3"/>
      <c r="C3" s="3"/>
      <c r="D3" s="3"/>
      <c r="E3" s="3"/>
      <c r="F3" s="4"/>
      <c r="G3" s="3"/>
      <c r="H3" s="14" t="s">
        <v>1</v>
      </c>
      <c r="I3" s="10"/>
      <c r="J3" s="10"/>
      <c r="K3" s="10"/>
      <c r="L3" s="10"/>
      <c r="M3" s="10"/>
      <c r="N3" s="10"/>
      <c r="O3" s="10"/>
    </row>
    <row r="4" spans="1:15" x14ac:dyDescent="0.2">
      <c r="A4" s="3"/>
      <c r="B4" s="3"/>
      <c r="C4" s="3"/>
      <c r="D4" s="3"/>
      <c r="E4" s="3"/>
      <c r="F4" s="3"/>
      <c r="G4" s="3"/>
      <c r="H4" s="5"/>
      <c r="I4" s="5"/>
      <c r="J4" s="5"/>
      <c r="K4" s="6" t="s">
        <v>3</v>
      </c>
      <c r="L4" s="5"/>
      <c r="M4" s="5"/>
      <c r="N4" s="5"/>
      <c r="O4" s="5"/>
    </row>
    <row r="5" spans="1:15" x14ac:dyDescent="0.2">
      <c r="A5" s="3"/>
      <c r="B5" s="3"/>
      <c r="C5" s="3"/>
      <c r="D5" s="3"/>
      <c r="E5" s="3"/>
      <c r="F5" s="3"/>
      <c r="G5" s="3"/>
      <c r="H5" s="2"/>
      <c r="I5" s="2"/>
      <c r="J5" s="2"/>
      <c r="K5" s="11">
        <v>2</v>
      </c>
      <c r="L5" s="2">
        <v>4</v>
      </c>
      <c r="M5" s="2"/>
      <c r="N5" s="2"/>
      <c r="O5" s="2"/>
    </row>
    <row r="6" spans="1:15" x14ac:dyDescent="0.2">
      <c r="A6" s="3"/>
      <c r="B6" s="3"/>
      <c r="C6" s="3"/>
      <c r="D6" s="3"/>
      <c r="E6" s="3"/>
      <c r="F6" s="3"/>
      <c r="G6" s="3"/>
      <c r="H6" s="6"/>
      <c r="I6" s="6" t="s">
        <v>2</v>
      </c>
      <c r="J6" s="2">
        <v>2</v>
      </c>
      <c r="K6" s="2" t="s">
        <v>4</v>
      </c>
      <c r="L6" s="2" t="s">
        <v>6</v>
      </c>
      <c r="M6" s="6"/>
      <c r="N6" s="2"/>
      <c r="O6" s="2"/>
    </row>
    <row r="7" spans="1:15" x14ac:dyDescent="0.2">
      <c r="A7" s="3"/>
      <c r="B7" s="3"/>
      <c r="C7" s="3"/>
      <c r="D7" s="3"/>
      <c r="E7" s="3"/>
      <c r="F7" s="4"/>
      <c r="G7" s="3"/>
      <c r="H7" s="5"/>
      <c r="I7" s="2"/>
      <c r="J7" s="2">
        <v>4</v>
      </c>
      <c r="K7" s="2" t="s">
        <v>5</v>
      </c>
      <c r="L7" s="13" t="s">
        <v>7</v>
      </c>
      <c r="M7" s="2"/>
      <c r="N7" s="2"/>
      <c r="O7" s="2"/>
    </row>
    <row r="8" spans="1:1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</row>
    <row r="9" spans="1:15" x14ac:dyDescent="0.2">
      <c r="A9" s="3"/>
      <c r="B9" s="3"/>
      <c r="C9" s="3"/>
      <c r="D9" s="3"/>
      <c r="E9" s="3"/>
      <c r="F9" s="3"/>
      <c r="G9" s="5"/>
      <c r="H9" s="3" t="s">
        <v>8</v>
      </c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4" t="s">
        <v>9</v>
      </c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 t="s">
        <v>14</v>
      </c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7"/>
      <c r="G15" s="3"/>
      <c r="H15" s="3" t="s">
        <v>44</v>
      </c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22" t="s">
        <v>10</v>
      </c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4"/>
      <c r="G18" s="3"/>
      <c r="H18" s="3" t="s">
        <v>12</v>
      </c>
      <c r="I18" s="24">
        <f>46/(1-0.5)</f>
        <v>92</v>
      </c>
      <c r="J18" s="3"/>
      <c r="K18" s="3" t="s">
        <v>45</v>
      </c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 t="s">
        <v>11</v>
      </c>
      <c r="I19" s="7">
        <f>52+(32*0.5)/(1-0.5)</f>
        <v>84</v>
      </c>
      <c r="J19" s="3"/>
      <c r="K19" s="3" t="s">
        <v>42</v>
      </c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22" t="s">
        <v>13</v>
      </c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 t="s">
        <v>12</v>
      </c>
      <c r="I22" s="24">
        <f>42/(1-0.5)</f>
        <v>84</v>
      </c>
      <c r="J22" s="3"/>
      <c r="K22" s="3" t="s">
        <v>46</v>
      </c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 t="s">
        <v>11</v>
      </c>
      <c r="I23" s="7">
        <f>44+(24*0.5)/(1-0.5)</f>
        <v>68</v>
      </c>
      <c r="J23" s="3"/>
      <c r="K23" s="3" t="s">
        <v>40</v>
      </c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4"/>
      <c r="G24" s="3"/>
      <c r="H24" s="3" t="s">
        <v>41</v>
      </c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8"/>
      <c r="B26" s="3"/>
      <c r="C26" s="3"/>
      <c r="D26" s="3"/>
      <c r="E26" s="3"/>
      <c r="F26" s="4"/>
      <c r="G26" s="3"/>
      <c r="H26" s="22" t="s">
        <v>15</v>
      </c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/>
      <c r="H27" s="3" t="s">
        <v>2</v>
      </c>
      <c r="I27" s="3">
        <f>32/(1-0.5)</f>
        <v>64</v>
      </c>
      <c r="J27" s="3"/>
      <c r="K27" s="3" t="s">
        <v>38</v>
      </c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 t="s">
        <v>3</v>
      </c>
      <c r="I28" s="3">
        <f>24/(1-0.5)</f>
        <v>48</v>
      </c>
      <c r="J28" s="14"/>
      <c r="K28" s="21" t="s">
        <v>39</v>
      </c>
      <c r="L28" s="14"/>
      <c r="M28" s="14"/>
      <c r="N28" s="14"/>
      <c r="O28" s="14"/>
    </row>
    <row r="29" spans="1:15" x14ac:dyDescent="0.2">
      <c r="A29" s="3"/>
      <c r="B29" s="3"/>
      <c r="C29" s="3"/>
      <c r="D29" s="3"/>
      <c r="E29" s="3"/>
      <c r="F29" s="3"/>
      <c r="G29" s="3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3"/>
      <c r="B30" s="3"/>
      <c r="C30" s="3"/>
      <c r="D30" s="3"/>
      <c r="E30" s="3"/>
      <c r="F30" s="3"/>
      <c r="G30" s="3"/>
      <c r="H30" s="12" t="s">
        <v>47</v>
      </c>
      <c r="I30" s="5"/>
      <c r="J30" s="5"/>
      <c r="K30" s="5"/>
      <c r="L30" s="5"/>
      <c r="M30" s="5"/>
      <c r="N30" s="5"/>
      <c r="O30" s="5"/>
    </row>
    <row r="31" spans="1:15" x14ac:dyDescent="0.2">
      <c r="A31" s="3"/>
      <c r="B31" s="3"/>
      <c r="C31" s="3"/>
      <c r="D31" s="3"/>
      <c r="E31" s="3"/>
      <c r="F31" s="3"/>
      <c r="G31" s="3"/>
      <c r="H31" s="12" t="s">
        <v>16</v>
      </c>
      <c r="I31" s="5"/>
      <c r="J31" s="6"/>
      <c r="K31" s="2"/>
      <c r="L31" s="5"/>
      <c r="M31" s="5"/>
      <c r="N31" s="5"/>
      <c r="O31" s="5"/>
    </row>
    <row r="32" spans="1:15" x14ac:dyDescent="0.2">
      <c r="A32" s="3"/>
      <c r="B32" s="3"/>
      <c r="C32" s="3"/>
      <c r="D32" s="3"/>
      <c r="E32" s="3"/>
      <c r="F32" s="3"/>
      <c r="G32" s="3"/>
      <c r="H32" s="6"/>
      <c r="I32" s="5"/>
      <c r="J32" s="5"/>
      <c r="K32" s="5"/>
      <c r="L32" s="5"/>
      <c r="M32" s="5"/>
      <c r="N32" s="5"/>
      <c r="O32" s="5"/>
    </row>
    <row r="33" spans="1:15" x14ac:dyDescent="0.2">
      <c r="A33" s="3"/>
      <c r="B33" s="3"/>
      <c r="C33" s="3"/>
      <c r="D33" s="3"/>
      <c r="E33" s="3"/>
      <c r="F33" s="3"/>
      <c r="G33" s="3"/>
      <c r="H33" s="4" t="s">
        <v>55</v>
      </c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23"/>
      <c r="G34" s="5"/>
      <c r="H34" s="7" t="s">
        <v>56</v>
      </c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23"/>
      <c r="G35" s="5"/>
      <c r="H35" s="3" t="s">
        <v>57</v>
      </c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23"/>
      <c r="G36" s="5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23"/>
      <c r="G37" s="5"/>
      <c r="H37" s="3" t="s">
        <v>58</v>
      </c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23"/>
      <c r="G38" s="5"/>
      <c r="I38" s="9">
        <v>0</v>
      </c>
      <c r="J38" s="9">
        <v>1</v>
      </c>
      <c r="K38" s="9">
        <v>2</v>
      </c>
      <c r="L38" s="9">
        <v>3</v>
      </c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18" t="s">
        <v>20</v>
      </c>
      <c r="I39" s="19">
        <v>52</v>
      </c>
      <c r="J39" s="20">
        <f>32*0.31^1</f>
        <v>9.92</v>
      </c>
      <c r="K39" s="20">
        <f>32*0.31^2</f>
        <v>3.0752000000000002</v>
      </c>
      <c r="L39" s="20">
        <f>32*0.31^3</f>
        <v>0.95331200000000005</v>
      </c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18" t="s">
        <v>19</v>
      </c>
      <c r="I40" s="19">
        <v>46</v>
      </c>
      <c r="J40" s="20">
        <f>46*0.31^1</f>
        <v>14.26</v>
      </c>
      <c r="K40" s="20">
        <f>46*0.31^2</f>
        <v>4.4206000000000003</v>
      </c>
      <c r="L40" s="20">
        <f>46*0.31^3</f>
        <v>1.3703860000000001</v>
      </c>
      <c r="M40" s="3"/>
      <c r="N40" s="3"/>
      <c r="O40" s="3"/>
    </row>
    <row r="41" spans="1:15" x14ac:dyDescent="0.2">
      <c r="A41" s="8"/>
      <c r="B41" s="3"/>
      <c r="C41" s="3"/>
      <c r="D41" s="3"/>
      <c r="E41" s="3"/>
      <c r="F41" s="3"/>
      <c r="G41" s="3"/>
      <c r="I41" s="5" t="s">
        <v>18</v>
      </c>
      <c r="J41" s="16">
        <f>SUM($I39:J39)</f>
        <v>61.92</v>
      </c>
      <c r="K41" s="16">
        <f>SUM($I39:K39)</f>
        <v>64.995199999999997</v>
      </c>
      <c r="L41" s="16">
        <f>SUM($I39:L39)</f>
        <v>65.948511999999994</v>
      </c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I42" s="5"/>
      <c r="J42" s="16">
        <f>SUM($I40:J40)</f>
        <v>60.26</v>
      </c>
      <c r="K42" s="16">
        <f>SUM($I40:K40)</f>
        <v>64.680599999999998</v>
      </c>
      <c r="L42" s="16">
        <f>SUM($I40:L40)</f>
        <v>66.050985999999995</v>
      </c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I43" s="5"/>
      <c r="J43" s="16">
        <f>J41-J42</f>
        <v>1.6600000000000037</v>
      </c>
      <c r="K43" s="16">
        <f>K41-K42</f>
        <v>0.31459999999999866</v>
      </c>
      <c r="L43" s="17">
        <f>L41-L42</f>
        <v>-0.10247400000000084</v>
      </c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15" t="s">
        <v>17</v>
      </c>
      <c r="I45" s="2"/>
      <c r="J45" s="9"/>
      <c r="K45" s="5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5"/>
      <c r="I46" s="9"/>
      <c r="J46" s="2"/>
      <c r="K46" s="9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5"/>
      <c r="H49" s="3" t="s">
        <v>48</v>
      </c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5"/>
      <c r="H50" s="3" t="s">
        <v>49</v>
      </c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5"/>
      <c r="H51" t="s">
        <v>50</v>
      </c>
    </row>
    <row r="52" spans="1:15" x14ac:dyDescent="0.2">
      <c r="A52" s="3"/>
      <c r="B52" s="3"/>
      <c r="C52" s="3"/>
      <c r="D52" s="3"/>
      <c r="E52" s="3"/>
      <c r="F52" s="3"/>
      <c r="G52" s="3"/>
    </row>
    <row r="53" spans="1:15" x14ac:dyDescent="0.2">
      <c r="A53" s="3"/>
      <c r="B53" s="3"/>
      <c r="C53" s="3"/>
      <c r="D53" s="3"/>
      <c r="E53" s="3"/>
      <c r="F53" s="3"/>
      <c r="G53" s="3"/>
    </row>
    <row r="54" spans="1:15" x14ac:dyDescent="0.2">
      <c r="A54" s="3"/>
      <c r="B54" s="3"/>
      <c r="C54" s="3"/>
      <c r="D54" s="3"/>
      <c r="E54" s="3"/>
      <c r="F54" s="3"/>
      <c r="G54" s="3"/>
      <c r="H54" s="1" t="s">
        <v>21</v>
      </c>
    </row>
    <row r="55" spans="1:15" x14ac:dyDescent="0.2">
      <c r="A55" s="3"/>
      <c r="B55" s="3"/>
      <c r="C55" s="3"/>
      <c r="D55" s="3"/>
      <c r="E55" s="3"/>
      <c r="F55" s="3"/>
      <c r="G55" s="3"/>
    </row>
    <row r="56" spans="1:15" x14ac:dyDescent="0.2">
      <c r="A56" s="3"/>
      <c r="B56" s="3"/>
      <c r="C56" s="3"/>
      <c r="D56" s="3"/>
      <c r="E56" s="3"/>
      <c r="F56" s="3"/>
      <c r="G56" s="3"/>
      <c r="H56" s="4" t="s">
        <v>51</v>
      </c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 t="s">
        <v>59</v>
      </c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 t="s">
        <v>60</v>
      </c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 t="s">
        <v>61</v>
      </c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 t="s">
        <v>62</v>
      </c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 t="s">
        <v>63</v>
      </c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 t="s">
        <v>43</v>
      </c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 t="s">
        <v>27</v>
      </c>
      <c r="I64" s="3"/>
      <c r="J64" s="3"/>
      <c r="K64" s="3"/>
      <c r="L64" s="3"/>
      <c r="M64" s="3"/>
      <c r="N64" s="3"/>
      <c r="O64" s="3"/>
    </row>
    <row r="66" spans="8:10" x14ac:dyDescent="0.2">
      <c r="J66" t="s">
        <v>22</v>
      </c>
    </row>
    <row r="67" spans="8:10" x14ac:dyDescent="0.2">
      <c r="J67" t="s">
        <v>23</v>
      </c>
    </row>
    <row r="68" spans="8:10" x14ac:dyDescent="0.2">
      <c r="J68" t="s">
        <v>24</v>
      </c>
    </row>
    <row r="69" spans="8:10" x14ac:dyDescent="0.2">
      <c r="J69" t="s">
        <v>25</v>
      </c>
    </row>
    <row r="70" spans="8:10" x14ac:dyDescent="0.2">
      <c r="J70" s="1" t="s">
        <v>26</v>
      </c>
    </row>
    <row r="72" spans="8:10" x14ac:dyDescent="0.2">
      <c r="H72" t="s">
        <v>53</v>
      </c>
    </row>
    <row r="73" spans="8:10" x14ac:dyDescent="0.2">
      <c r="H73" t="s">
        <v>52</v>
      </c>
    </row>
    <row r="74" spans="8:10" x14ac:dyDescent="0.2">
      <c r="H74" t="s">
        <v>28</v>
      </c>
    </row>
    <row r="75" spans="8:10" x14ac:dyDescent="0.2">
      <c r="H75" t="s">
        <v>54</v>
      </c>
    </row>
    <row r="76" spans="8:10" x14ac:dyDescent="0.2">
      <c r="H76" t="s">
        <v>64</v>
      </c>
    </row>
    <row r="78" spans="8:10" x14ac:dyDescent="0.2">
      <c r="H78" s="1" t="s">
        <v>29</v>
      </c>
    </row>
    <row r="79" spans="8:10" x14ac:dyDescent="0.2">
      <c r="H79" t="s">
        <v>30</v>
      </c>
    </row>
    <row r="80" spans="8:10" x14ac:dyDescent="0.2">
      <c r="H80" t="s">
        <v>31</v>
      </c>
    </row>
    <row r="81" spans="8:8" x14ac:dyDescent="0.2">
      <c r="H81" t="s">
        <v>32</v>
      </c>
    </row>
    <row r="83" spans="8:8" x14ac:dyDescent="0.2">
      <c r="H83" t="s">
        <v>33</v>
      </c>
    </row>
    <row r="84" spans="8:8" x14ac:dyDescent="0.2">
      <c r="H84" t="s">
        <v>34</v>
      </c>
    </row>
    <row r="85" spans="8:8" x14ac:dyDescent="0.2">
      <c r="H85" t="s">
        <v>35</v>
      </c>
    </row>
    <row r="86" spans="8:8" x14ac:dyDescent="0.2">
      <c r="H86" t="s">
        <v>36</v>
      </c>
    </row>
    <row r="87" spans="8:8" x14ac:dyDescent="0.2">
      <c r="H87" t="s">
        <v>37</v>
      </c>
    </row>
  </sheetData>
  <mergeCells count="1">
    <mergeCell ref="F34:F3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2017-07-03T17:15:30Z</dcterms:created>
  <dcterms:modified xsi:type="dcterms:W3CDTF">2017-07-18T13:08:59Z</dcterms:modified>
</cp:coreProperties>
</file>