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5" i="1"/>
  <c r="C15" i="1" s="1"/>
  <c r="I15" i="1"/>
  <c r="H15" i="1"/>
  <c r="D3" i="1"/>
  <c r="D4" i="1"/>
  <c r="D5" i="1" l="1"/>
  <c r="D6" i="1" s="1"/>
  <c r="E3" i="1"/>
  <c r="G3" i="1" s="1"/>
  <c r="E4" i="1"/>
  <c r="G4" i="1" s="1"/>
  <c r="C13" i="1" l="1"/>
  <c r="C11" i="1"/>
  <c r="H4" i="1" s="1"/>
  <c r="C12" i="1"/>
  <c r="C14" i="1"/>
  <c r="C9" i="1"/>
  <c r="I10" i="1"/>
  <c r="I13" i="1"/>
  <c r="I11" i="1"/>
  <c r="H3" i="1" s="1"/>
  <c r="I9" i="1"/>
  <c r="I14" i="1"/>
  <c r="I12" i="1"/>
  <c r="E5" i="1"/>
</calcChain>
</file>

<file path=xl/sharedStrings.xml><?xml version="1.0" encoding="utf-8"?>
<sst xmlns="http://schemas.openxmlformats.org/spreadsheetml/2006/main" count="32" uniqueCount="23">
  <si>
    <t>จำนวนนักศึกษาทั้งสิ้น(คน)</t>
  </si>
  <si>
    <t>1.รับค่าบำรุงกิจกรรม(200บาทต่อคน)</t>
  </si>
  <si>
    <t>2.รับค่าบำรุงกีฬานักศึกษา(100บาทต่อคน)</t>
  </si>
  <si>
    <t>หัก 20% มทร.อีสาน</t>
  </si>
  <si>
    <t>คงเหลือ 80%</t>
  </si>
  <si>
    <t>คน</t>
  </si>
  <si>
    <t>รวม</t>
  </si>
  <si>
    <t>บาท</t>
  </si>
  <si>
    <t>-</t>
  </si>
  <si>
    <t>หัก20%เข้ามทร.</t>
  </si>
  <si>
    <t>คงเหลือ</t>
  </si>
  <si>
    <t>ใช้ในโครงการของสโมสร</t>
  </si>
  <si>
    <t>ประมาณรายได้งานพัฒนักศึกษา ปีการศึกษา 2560</t>
  </si>
  <si>
    <t>รายการจัดสรรแบ่งส่วนตามเกณฑ์เพื่อใช้จริง</t>
  </si>
  <si>
    <t>รายการแบ่งบำรุงจากค่ากีฬา</t>
  </si>
  <si>
    <t>1.องค์การบริหาร มทร.อีสาน</t>
  </si>
  <si>
    <t>2.องค์การนักศึกษา วิทยาเขตขอนแก่น</t>
  </si>
  <si>
    <t>3.สโมสรนักศึกษาคณะบริหารธุรกิจฯ</t>
  </si>
  <si>
    <t>4.งานพัฒนานักศึกษา</t>
  </si>
  <si>
    <t>5.สะสมสโมสรนักศึกษาคณะบริหารธุรกิจฯ</t>
  </si>
  <si>
    <t>6.สะสมองค์การนักศึกษา</t>
  </si>
  <si>
    <t>หัก</t>
  </si>
  <si>
    <t>รายการแบ่งบำรุงจากค่าบำรุงกิจกรรม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</si>
</sst>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TH SarabunPSK"/>
      <family val="2"/>
    </font>
    <font>
      <sz val="18"/>
      <color theme="1"/>
      <name val="TH SarabunPSK"/>
      <family val="2"/>
    </font>
    <font>
      <b/>
      <sz val="18"/>
      <color rgb="FFFF0000"/>
      <name val="TH SarabunPSK"/>
      <family val="2"/>
    </font>
    <font>
      <b/>
      <sz val="18"/>
      <color theme="1"/>
      <name val="TH SarabunPSK"/>
      <family val="2"/>
    </font>
    <font>
      <sz val="18"/>
      <color theme="0"/>
      <name val="TH SarabunPSK"/>
      <family val="2"/>
    </font>
    <font>
      <sz val="18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6" borderId="2" xfId="0" applyFont="1" applyFill="1" applyBorder="1" applyAlignment="1"/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0" borderId="2" xfId="0" applyFont="1" applyBorder="1" applyAlignment="1"/>
    <xf numFmtId="9" fontId="3" fillId="0" borderId="1" xfId="0" applyNumberFormat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9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3" fillId="5" borderId="2" xfId="0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165" fontId="2" fillId="4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165" fontId="3" fillId="5" borderId="3" xfId="0" applyNumberFormat="1" applyFont="1" applyFill="1" applyBorder="1" applyAlignment="1">
      <alignment horizontal="center"/>
    </xf>
    <xf numFmtId="165" fontId="7" fillId="5" borderId="1" xfId="0" applyNumberFormat="1" applyFont="1" applyFill="1" applyBorder="1" applyAlignment="1">
      <alignment horizontal="center"/>
    </xf>
    <xf numFmtId="165" fontId="7" fillId="5" borderId="2" xfId="0" applyNumberFormat="1" applyFont="1" applyFill="1" applyBorder="1" applyAlignment="1">
      <alignment horizontal="center"/>
    </xf>
    <xf numFmtId="165" fontId="7" fillId="5" borderId="3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5" fontId="3" fillId="7" borderId="4" xfId="0" applyNumberFormat="1" applyFont="1" applyFill="1" applyBorder="1" applyAlignment="1">
      <alignment horizontal="center"/>
    </xf>
    <xf numFmtId="165" fontId="2" fillId="7" borderId="4" xfId="0" applyNumberFormat="1" applyFont="1" applyFill="1" applyBorder="1" applyAlignment="1">
      <alignment horizontal="center"/>
    </xf>
    <xf numFmtId="165" fontId="7" fillId="7" borderId="4" xfId="0" applyNumberFormat="1" applyFont="1" applyFill="1" applyBorder="1" applyAlignment="1">
      <alignment horizontal="center"/>
    </xf>
    <xf numFmtId="165" fontId="7" fillId="7" borderId="8" xfId="0" applyNumberFormat="1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center"/>
    </xf>
    <xf numFmtId="165" fontId="7" fillId="7" borderId="9" xfId="0" applyNumberFormat="1" applyFont="1" applyFill="1" applyBorder="1" applyAlignment="1">
      <alignment horizontal="center"/>
    </xf>
    <xf numFmtId="165" fontId="3" fillId="7" borderId="2" xfId="1" applyNumberFormat="1" applyFont="1" applyFill="1" applyBorder="1" applyAlignment="1">
      <alignment horizontal="center"/>
    </xf>
    <xf numFmtId="165" fontId="3" fillId="7" borderId="3" xfId="1" applyNumberFormat="1" applyFont="1" applyFill="1" applyBorder="1" applyAlignment="1">
      <alignment horizontal="center"/>
    </xf>
    <xf numFmtId="0" fontId="3" fillId="0" borderId="3" xfId="0" applyFont="1" applyBorder="1" applyAlignment="1"/>
    <xf numFmtId="165" fontId="3" fillId="2" borderId="2" xfId="1" applyNumberFormat="1" applyFont="1" applyFill="1" applyBorder="1" applyAlignment="1"/>
    <xf numFmtId="165" fontId="3" fillId="3" borderId="2" xfId="1" applyNumberFormat="1" applyFont="1" applyFill="1" applyBorder="1" applyAlignment="1"/>
    <xf numFmtId="165" fontId="3" fillId="7" borderId="2" xfId="1" applyNumberFormat="1" applyFont="1" applyFill="1" applyBorder="1" applyAlignment="1"/>
    <xf numFmtId="0" fontId="3" fillId="6" borderId="2" xfId="0" applyFont="1" applyFill="1" applyBorder="1" applyAlignment="1"/>
    <xf numFmtId="165" fontId="3" fillId="0" borderId="3" xfId="0" applyNumberFormat="1" applyFont="1" applyBorder="1" applyAlignment="1">
      <alignment horizontal="center"/>
    </xf>
    <xf numFmtId="165" fontId="3" fillId="2" borderId="1" xfId="0" applyNumberFormat="1" applyFont="1" applyFill="1" applyBorder="1" applyAlignment="1"/>
    <xf numFmtId="165" fontId="3" fillId="3" borderId="1" xfId="0" applyNumberFormat="1" applyFont="1" applyFill="1" applyBorder="1" applyAlignment="1"/>
    <xf numFmtId="0" fontId="3" fillId="6" borderId="1" xfId="0" applyFont="1" applyFill="1" applyBorder="1" applyAlignment="1"/>
    <xf numFmtId="0" fontId="3" fillId="6" borderId="4" xfId="0" applyFont="1" applyFill="1" applyBorder="1" applyAlignment="1"/>
    <xf numFmtId="0" fontId="4" fillId="0" borderId="3" xfId="0" applyFont="1" applyBorder="1" applyAlignment="1"/>
    <xf numFmtId="165" fontId="3" fillId="7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6" fillId="2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4" borderId="1" xfId="0" applyFont="1" applyFill="1" applyBorder="1" applyAlignment="1"/>
    <xf numFmtId="0" fontId="2" fillId="4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7C80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H15" sqref="H15"/>
    </sheetView>
  </sheetViews>
  <sheetFormatPr defaultRowHeight="27.75" x14ac:dyDescent="0.65"/>
  <cols>
    <col min="1" max="1" width="48.140625" style="2" customWidth="1"/>
    <col min="2" max="2" width="12" style="2" customWidth="1"/>
    <col min="3" max="5" width="11" style="2" customWidth="1"/>
    <col min="6" max="6" width="15.140625" style="3" customWidth="1"/>
    <col min="7" max="7" width="23.140625" style="2" customWidth="1"/>
    <col min="8" max="8" width="12.7109375" style="2" customWidth="1"/>
    <col min="9" max="9" width="12.140625" style="2" customWidth="1"/>
    <col min="10" max="10" width="12.85546875" style="2" customWidth="1"/>
    <col min="11" max="11" width="11" style="2" customWidth="1"/>
    <col min="12" max="13" width="9.140625" style="2"/>
    <col min="14" max="14" width="9" style="2" customWidth="1"/>
    <col min="15" max="16384" width="9.140625" style="2"/>
  </cols>
  <sheetData>
    <row r="1" spans="1:11" x14ac:dyDescent="0.65">
      <c r="A1" s="6" t="s">
        <v>12</v>
      </c>
      <c r="B1" s="37"/>
      <c r="C1" s="37"/>
      <c r="D1" s="37"/>
      <c r="E1" s="37"/>
      <c r="F1" s="37"/>
      <c r="G1" s="37"/>
      <c r="H1" s="37"/>
      <c r="I1" s="37"/>
      <c r="J1" s="79"/>
      <c r="K1" s="77"/>
    </row>
    <row r="2" spans="1:11" x14ac:dyDescent="0.65">
      <c r="A2" s="9" t="s">
        <v>0</v>
      </c>
      <c r="B2" s="10">
        <v>1900</v>
      </c>
      <c r="C2" s="11" t="s">
        <v>5</v>
      </c>
      <c r="D2" s="16" t="s">
        <v>6</v>
      </c>
      <c r="E2" s="71" t="s">
        <v>9</v>
      </c>
      <c r="F2" s="76"/>
      <c r="G2" s="75" t="s">
        <v>10</v>
      </c>
      <c r="H2" s="71" t="s">
        <v>11</v>
      </c>
      <c r="I2" s="76"/>
      <c r="J2" s="35"/>
    </row>
    <row r="3" spans="1:11" x14ac:dyDescent="0.65">
      <c r="A3" s="12" t="s">
        <v>1</v>
      </c>
      <c r="B3" s="13">
        <v>200</v>
      </c>
      <c r="C3" s="13" t="s">
        <v>7</v>
      </c>
      <c r="D3" s="68">
        <f>B2*B3</f>
        <v>380000</v>
      </c>
      <c r="E3" s="33">
        <f>D3*B5</f>
        <v>76000</v>
      </c>
      <c r="F3" s="34"/>
      <c r="G3" s="73">
        <f>D3-E3</f>
        <v>304000</v>
      </c>
      <c r="H3" s="33">
        <f>I11</f>
        <v>136800</v>
      </c>
      <c r="I3" s="34"/>
      <c r="J3" s="78"/>
    </row>
    <row r="4" spans="1:11" x14ac:dyDescent="0.65">
      <c r="A4" s="14" t="s">
        <v>2</v>
      </c>
      <c r="B4" s="15">
        <v>100</v>
      </c>
      <c r="C4" s="15" t="s">
        <v>7</v>
      </c>
      <c r="D4" s="69">
        <f>B2*B4</f>
        <v>190000</v>
      </c>
      <c r="E4" s="42">
        <f>D4*B5</f>
        <v>38000</v>
      </c>
      <c r="F4" s="43"/>
      <c r="G4" s="74">
        <f>D4-E4</f>
        <v>152000</v>
      </c>
      <c r="H4" s="42">
        <f>C11</f>
        <v>76000</v>
      </c>
      <c r="I4" s="43"/>
      <c r="J4" s="78"/>
    </row>
    <row r="5" spans="1:11" x14ac:dyDescent="0.65">
      <c r="A5" s="16" t="s">
        <v>3</v>
      </c>
      <c r="B5" s="17">
        <v>0.2</v>
      </c>
      <c r="C5" s="3"/>
      <c r="D5" s="70">
        <f>(D3+D4)*$B$5</f>
        <v>114000</v>
      </c>
      <c r="E5" s="44">
        <f>E3+E4</f>
        <v>114000</v>
      </c>
      <c r="F5" s="72"/>
      <c r="G5" s="11" t="s">
        <v>8</v>
      </c>
      <c r="H5" s="67"/>
      <c r="I5" s="4" t="s">
        <v>8</v>
      </c>
      <c r="J5" s="1"/>
    </row>
    <row r="6" spans="1:11" x14ac:dyDescent="0.65">
      <c r="A6" s="16" t="s">
        <v>4</v>
      </c>
      <c r="B6" s="17">
        <v>0.8</v>
      </c>
      <c r="C6" s="3"/>
      <c r="D6" s="70">
        <f>D3+D4-D5</f>
        <v>456000</v>
      </c>
      <c r="E6" s="65"/>
      <c r="F6" s="66"/>
      <c r="G6" s="18"/>
      <c r="H6" s="18"/>
      <c r="I6" s="18"/>
      <c r="J6" s="47"/>
    </row>
    <row r="7" spans="1:11" x14ac:dyDescent="0.65">
      <c r="A7" s="36" t="s">
        <v>13</v>
      </c>
      <c r="B7" s="7"/>
      <c r="C7" s="7"/>
      <c r="D7" s="7"/>
      <c r="E7" s="7"/>
      <c r="F7" s="7"/>
      <c r="G7" s="7"/>
      <c r="H7" s="7"/>
      <c r="I7" s="7"/>
      <c r="J7" s="7"/>
      <c r="K7" s="8"/>
    </row>
    <row r="8" spans="1:11" x14ac:dyDescent="0.65">
      <c r="A8" s="20" t="s">
        <v>14</v>
      </c>
      <c r="B8" s="20" t="s">
        <v>21</v>
      </c>
      <c r="C8" s="49" t="s">
        <v>6</v>
      </c>
      <c r="D8" s="50"/>
      <c r="E8" s="58"/>
      <c r="F8" s="80" t="s">
        <v>22</v>
      </c>
      <c r="G8" s="80"/>
      <c r="H8" s="41" t="s">
        <v>21</v>
      </c>
      <c r="I8" s="41" t="s">
        <v>6</v>
      </c>
    </row>
    <row r="9" spans="1:11" x14ac:dyDescent="0.65">
      <c r="A9" s="22" t="s">
        <v>15</v>
      </c>
      <c r="B9" s="38">
        <v>0.1</v>
      </c>
      <c r="C9" s="51">
        <f>(G4-$B$9)*$B$9</f>
        <v>15199.99</v>
      </c>
      <c r="D9" s="52"/>
      <c r="E9" s="59"/>
      <c r="F9" s="82" t="s">
        <v>15</v>
      </c>
      <c r="G9" s="82"/>
      <c r="H9" s="23">
        <v>0.05</v>
      </c>
      <c r="I9" s="45">
        <f>$G$3*H9</f>
        <v>15200</v>
      </c>
    </row>
    <row r="10" spans="1:11" x14ac:dyDescent="0.65">
      <c r="A10" s="24" t="s">
        <v>16</v>
      </c>
      <c r="B10" s="39">
        <v>0.3</v>
      </c>
      <c r="C10" s="51">
        <f>$G$4*B10</f>
        <v>45600</v>
      </c>
      <c r="D10" s="52"/>
      <c r="E10" s="59"/>
      <c r="F10" s="82" t="s">
        <v>16</v>
      </c>
      <c r="G10" s="82"/>
      <c r="H10" s="23">
        <v>0.4</v>
      </c>
      <c r="I10" s="45">
        <f>$G$3*H10</f>
        <v>121600</v>
      </c>
    </row>
    <row r="11" spans="1:11" x14ac:dyDescent="0.65">
      <c r="A11" s="25" t="s">
        <v>17</v>
      </c>
      <c r="B11" s="40">
        <v>0.5</v>
      </c>
      <c r="C11" s="56">
        <f>$G$4*B11</f>
        <v>76000</v>
      </c>
      <c r="D11" s="57"/>
      <c r="E11" s="60"/>
      <c r="F11" s="83" t="s">
        <v>17</v>
      </c>
      <c r="G11" s="83"/>
      <c r="H11" s="46">
        <v>0.45</v>
      </c>
      <c r="I11" s="48">
        <f>$G$3*H11</f>
        <v>136800</v>
      </c>
    </row>
    <row r="12" spans="1:11" x14ac:dyDescent="0.65">
      <c r="A12" s="22" t="s">
        <v>18</v>
      </c>
      <c r="B12" s="38">
        <v>0.03</v>
      </c>
      <c r="C12" s="54">
        <f>$G$4*B12</f>
        <v>4560</v>
      </c>
      <c r="D12" s="55"/>
      <c r="E12" s="61"/>
      <c r="F12" s="82" t="s">
        <v>18</v>
      </c>
      <c r="G12" s="82"/>
      <c r="H12" s="23">
        <v>0.1</v>
      </c>
      <c r="I12" s="45">
        <f>$G$3*H12</f>
        <v>30400</v>
      </c>
    </row>
    <row r="13" spans="1:11" x14ac:dyDescent="0.65">
      <c r="A13" s="24" t="s">
        <v>19</v>
      </c>
      <c r="B13" s="39">
        <v>0.03</v>
      </c>
      <c r="C13" s="53">
        <f>$G$4*B13</f>
        <v>4560</v>
      </c>
      <c r="D13" s="53"/>
      <c r="E13" s="62"/>
      <c r="F13" s="26"/>
      <c r="G13" s="27"/>
      <c r="H13" s="21"/>
      <c r="I13" s="45">
        <f>$G$3*H13</f>
        <v>0</v>
      </c>
    </row>
    <row r="14" spans="1:11" x14ac:dyDescent="0.65">
      <c r="A14" s="22" t="s">
        <v>20</v>
      </c>
      <c r="B14" s="38">
        <v>0.04</v>
      </c>
      <c r="C14" s="53">
        <f>$G$4*B14</f>
        <v>6080</v>
      </c>
      <c r="D14" s="53"/>
      <c r="E14" s="63"/>
      <c r="F14" s="28"/>
      <c r="G14" s="29"/>
      <c r="H14" s="21"/>
      <c r="I14" s="45">
        <f>$G$3*H14</f>
        <v>0</v>
      </c>
    </row>
    <row r="15" spans="1:11" x14ac:dyDescent="0.65">
      <c r="A15" s="30"/>
      <c r="B15" s="38">
        <f>SUM(B9:B14)</f>
        <v>1</v>
      </c>
      <c r="C15" s="53">
        <f>$G$4*B15</f>
        <v>152000</v>
      </c>
      <c r="D15" s="53"/>
      <c r="E15" s="64"/>
      <c r="F15" s="31"/>
      <c r="G15" s="32"/>
      <c r="H15" s="23">
        <f>SUM(H9:H14)</f>
        <v>1</v>
      </c>
      <c r="I15" s="45">
        <f>$G$3*H15</f>
        <v>304000</v>
      </c>
    </row>
    <row r="16" spans="1:11" x14ac:dyDescent="0.65">
      <c r="F16" s="19"/>
    </row>
    <row r="17" spans="6:6" x14ac:dyDescent="0.65">
      <c r="F17" s="19"/>
    </row>
    <row r="18" spans="6:6" x14ac:dyDescent="0.65">
      <c r="F18" s="19"/>
    </row>
    <row r="19" spans="6:6" x14ac:dyDescent="0.65">
      <c r="F19" s="19"/>
    </row>
    <row r="20" spans="6:6" x14ac:dyDescent="0.65">
      <c r="F20" s="19"/>
    </row>
    <row r="21" spans="6:6" x14ac:dyDescent="0.65">
      <c r="F21" s="19"/>
    </row>
    <row r="22" spans="6:6" x14ac:dyDescent="0.65">
      <c r="F22" s="19"/>
    </row>
    <row r="23" spans="6:6" x14ac:dyDescent="0.65">
      <c r="F23" s="19"/>
    </row>
    <row r="24" spans="6:6" x14ac:dyDescent="0.65">
      <c r="F24" s="19"/>
    </row>
    <row r="25" spans="6:6" x14ac:dyDescent="0.65">
      <c r="F25" s="19"/>
    </row>
    <row r="26" spans="6:6" x14ac:dyDescent="0.65">
      <c r="F26" s="19"/>
    </row>
    <row r="27" spans="6:6" x14ac:dyDescent="0.65">
      <c r="F27" s="19"/>
    </row>
    <row r="28" spans="6:6" x14ac:dyDescent="0.65">
      <c r="F28" s="81"/>
    </row>
    <row r="88" spans="6:6" x14ac:dyDescent="0.65">
      <c r="F88" s="5"/>
    </row>
    <row r="89" spans="6:6" x14ac:dyDescent="0.65">
      <c r="F89" s="19"/>
    </row>
    <row r="90" spans="6:6" x14ac:dyDescent="0.65">
      <c r="F90" s="19"/>
    </row>
    <row r="91" spans="6:6" x14ac:dyDescent="0.65">
      <c r="F91" s="19"/>
    </row>
    <row r="92" spans="6:6" x14ac:dyDescent="0.65">
      <c r="F92" s="19"/>
    </row>
    <row r="93" spans="6:6" x14ac:dyDescent="0.65">
      <c r="F93" s="19"/>
    </row>
    <row r="94" spans="6:6" x14ac:dyDescent="0.65">
      <c r="F94" s="19"/>
    </row>
    <row r="95" spans="6:6" x14ac:dyDescent="0.65">
      <c r="F95" s="19"/>
    </row>
    <row r="96" spans="6:6" x14ac:dyDescent="0.65">
      <c r="F96" s="19"/>
    </row>
    <row r="97" spans="6:6" x14ac:dyDescent="0.65">
      <c r="F97" s="19"/>
    </row>
    <row r="98" spans="6:6" x14ac:dyDescent="0.65">
      <c r="F98" s="19"/>
    </row>
    <row r="99" spans="6:6" x14ac:dyDescent="0.65">
      <c r="F99" s="19"/>
    </row>
    <row r="100" spans="6:6" x14ac:dyDescent="0.65">
      <c r="F100" s="19"/>
    </row>
    <row r="101" spans="6:6" x14ac:dyDescent="0.65">
      <c r="F101" s="19"/>
    </row>
    <row r="102" spans="6:6" x14ac:dyDescent="0.65">
      <c r="F102" s="19"/>
    </row>
    <row r="103" spans="6:6" x14ac:dyDescent="0.65">
      <c r="F103" s="19"/>
    </row>
  </sheetData>
  <mergeCells count="19">
    <mergeCell ref="H3:I3"/>
    <mergeCell ref="F8:G8"/>
    <mergeCell ref="F13:G15"/>
    <mergeCell ref="E3:F3"/>
    <mergeCell ref="E5:F5"/>
    <mergeCell ref="E4:F4"/>
    <mergeCell ref="E6:F6"/>
    <mergeCell ref="C12:D12"/>
    <mergeCell ref="C11:D11"/>
    <mergeCell ref="C10:D10"/>
    <mergeCell ref="C15:D15"/>
    <mergeCell ref="C14:D14"/>
    <mergeCell ref="C13:D13"/>
    <mergeCell ref="A7:K7"/>
    <mergeCell ref="C8:D8"/>
    <mergeCell ref="C9:D9"/>
    <mergeCell ref="I5:J5"/>
    <mergeCell ref="A1:I1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2018-07-17T02:01:31Z</dcterms:created>
  <dcterms:modified xsi:type="dcterms:W3CDTF">2018-07-17T04:20:56Z</dcterms:modified>
</cp:coreProperties>
</file>