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yy\Desktop\"/>
    </mc:Choice>
  </mc:AlternateContent>
  <bookViews>
    <workbookView xWindow="0" yWindow="0" windowWidth="19200" windowHeight="8385" activeTab="3"/>
  </bookViews>
  <sheets>
    <sheet name="manual" sheetId="1" r:id="rId1"/>
    <sheet name="auto" sheetId="2" r:id="rId2"/>
    <sheet name="walk_record" sheetId="3" r:id="rId3"/>
    <sheet name="time_calc" sheetId="4" r:id="rId4"/>
    <sheet name="read_book" sheetId="5" r:id="rId5"/>
  </sheets>
  <definedNames>
    <definedName name="_xlnm._FilterDatabase" localSheetId="2" hidden="1">walk_record!$A$1:$M$1</definedName>
  </definedNames>
  <calcPr calcId="152511"/>
</workbook>
</file>

<file path=xl/calcChain.xml><?xml version="1.0" encoding="utf-8"?>
<calcChain xmlns="http://schemas.openxmlformats.org/spreadsheetml/2006/main">
  <c r="F34" i="5" l="1"/>
  <c r="H27" i="5"/>
  <c r="E27" i="5" s="1"/>
  <c r="F27" i="5" s="1"/>
  <c r="H26" i="5"/>
  <c r="I26" i="5" s="1"/>
  <c r="H25" i="5"/>
  <c r="I25" i="5" s="1"/>
  <c r="H24" i="5"/>
  <c r="I24" i="5" s="1"/>
  <c r="H23" i="5"/>
  <c r="E23" i="5" s="1"/>
  <c r="F23" i="5" s="1"/>
  <c r="H22" i="5"/>
  <c r="I22" i="5" s="1"/>
  <c r="H21" i="5"/>
  <c r="E21" i="5" s="1"/>
  <c r="F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E11" i="5" s="1"/>
  <c r="F11" i="5" s="1"/>
  <c r="H10" i="5"/>
  <c r="I10" i="5" s="1"/>
  <c r="H9" i="5"/>
  <c r="E9" i="5" s="1"/>
  <c r="F9" i="5" s="1"/>
  <c r="H8" i="5"/>
  <c r="I8" i="5" s="1"/>
  <c r="H7" i="5"/>
  <c r="E7" i="5" s="1"/>
  <c r="F7" i="5" s="1"/>
  <c r="H6" i="5"/>
  <c r="I6" i="5" s="1"/>
  <c r="H5" i="5"/>
  <c r="E5" i="5" s="1"/>
  <c r="F5" i="5" s="1"/>
  <c r="H4" i="5"/>
  <c r="I4" i="5" s="1"/>
  <c r="H3" i="5"/>
  <c r="I3" i="5" s="1"/>
  <c r="D27" i="5"/>
  <c r="E26" i="5"/>
  <c r="F26" i="5" s="1"/>
  <c r="D26" i="5"/>
  <c r="D25" i="5"/>
  <c r="E24" i="5"/>
  <c r="F24" i="5" s="1"/>
  <c r="D24" i="5"/>
  <c r="D23" i="5"/>
  <c r="E22" i="5"/>
  <c r="F22" i="5" s="1"/>
  <c r="D22" i="5"/>
  <c r="D21" i="5"/>
  <c r="D20" i="5"/>
  <c r="D19" i="5"/>
  <c r="D18" i="5"/>
  <c r="D17" i="5"/>
  <c r="E16" i="5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D11" i="5"/>
  <c r="E10" i="5"/>
  <c r="F10" i="5" s="1"/>
  <c r="D10" i="5"/>
  <c r="D9" i="5"/>
  <c r="E8" i="5"/>
  <c r="F8" i="5" s="1"/>
  <c r="D8" i="5"/>
  <c r="D7" i="5"/>
  <c r="E6" i="5"/>
  <c r="F6" i="5" s="1"/>
  <c r="D6" i="5"/>
  <c r="D5" i="5"/>
  <c r="D4" i="5"/>
  <c r="E3" i="5"/>
  <c r="F3" i="5" s="1"/>
  <c r="D3" i="5"/>
  <c r="O8" i="5"/>
  <c r="N8" i="5" s="1"/>
  <c r="O6" i="5"/>
  <c r="N6" i="5"/>
  <c r="H2" i="5"/>
  <c r="E2" i="5" s="1"/>
  <c r="F2" i="5" s="1"/>
  <c r="D2" i="5"/>
  <c r="E17" i="5" l="1"/>
  <c r="F17" i="5" s="1"/>
  <c r="E19" i="5"/>
  <c r="F19" i="5" s="1"/>
  <c r="I5" i="5"/>
  <c r="I7" i="5"/>
  <c r="I9" i="5"/>
  <c r="I11" i="5"/>
  <c r="I21" i="5"/>
  <c r="I23" i="5"/>
  <c r="I27" i="5"/>
  <c r="E4" i="5"/>
  <c r="F4" i="5" s="1"/>
  <c r="F16" i="5"/>
  <c r="E18" i="5"/>
  <c r="F18" i="5" s="1"/>
  <c r="E20" i="5"/>
  <c r="F20" i="5" s="1"/>
  <c r="E25" i="5"/>
  <c r="F25" i="5" s="1"/>
  <c r="I2" i="5"/>
  <c r="B35" i="4" l="1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2" i="4"/>
  <c r="B11" i="4"/>
  <c r="B10" i="4"/>
  <c r="B9" i="4"/>
  <c r="B8" i="4"/>
  <c r="B7" i="4"/>
  <c r="B6" i="4"/>
  <c r="B5" i="4"/>
  <c r="B4" i="4"/>
  <c r="C3" i="4"/>
  <c r="B3" i="4" s="1"/>
  <c r="A3" i="4"/>
  <c r="A2" i="4" s="1"/>
  <c r="C2" i="4" s="1"/>
  <c r="L57" i="3"/>
  <c r="K57" i="3"/>
  <c r="J57" i="3"/>
  <c r="G57" i="3"/>
  <c r="D57" i="3"/>
  <c r="L56" i="3"/>
  <c r="K56" i="3"/>
  <c r="J56" i="3"/>
  <c r="G56" i="3"/>
  <c r="D56" i="3"/>
  <c r="L55" i="3"/>
  <c r="K55" i="3"/>
  <c r="J55" i="3"/>
  <c r="G55" i="3"/>
  <c r="D55" i="3"/>
  <c r="L54" i="3"/>
  <c r="K54" i="3"/>
  <c r="J54" i="3"/>
  <c r="G54" i="3"/>
  <c r="D54" i="3"/>
  <c r="L53" i="3"/>
  <c r="K53" i="3"/>
  <c r="J53" i="3"/>
  <c r="G53" i="3"/>
  <c r="D53" i="3"/>
  <c r="L52" i="3"/>
  <c r="K52" i="3"/>
  <c r="J52" i="3"/>
  <c r="G52" i="3"/>
  <c r="D52" i="3"/>
  <c r="L51" i="3"/>
  <c r="K51" i="3"/>
  <c r="J51" i="3"/>
  <c r="G51" i="3"/>
  <c r="D51" i="3"/>
  <c r="L50" i="3"/>
  <c r="K50" i="3"/>
  <c r="J50" i="3"/>
  <c r="G50" i="3"/>
  <c r="D50" i="3"/>
  <c r="L49" i="3"/>
  <c r="K49" i="3"/>
  <c r="J49" i="3"/>
  <c r="G49" i="3"/>
  <c r="D49" i="3"/>
  <c r="L48" i="3"/>
  <c r="K48" i="3"/>
  <c r="J48" i="3"/>
  <c r="G48" i="3"/>
  <c r="D48" i="3"/>
  <c r="L47" i="3"/>
  <c r="K47" i="3"/>
  <c r="J47" i="3"/>
  <c r="G47" i="3"/>
  <c r="D47" i="3"/>
  <c r="L46" i="3"/>
  <c r="K46" i="3"/>
  <c r="J46" i="3"/>
  <c r="G46" i="3"/>
  <c r="D46" i="3"/>
  <c r="L45" i="3"/>
  <c r="K45" i="3"/>
  <c r="J45" i="3"/>
  <c r="G45" i="3"/>
  <c r="D45" i="3"/>
  <c r="L44" i="3"/>
  <c r="K44" i="3"/>
  <c r="J44" i="3"/>
  <c r="G44" i="3"/>
  <c r="D44" i="3"/>
  <c r="L43" i="3"/>
  <c r="K43" i="3"/>
  <c r="J43" i="3"/>
  <c r="G43" i="3"/>
  <c r="D43" i="3"/>
  <c r="L42" i="3"/>
  <c r="K42" i="3"/>
  <c r="J42" i="3"/>
  <c r="G42" i="3"/>
  <c r="D42" i="3"/>
  <c r="L41" i="3"/>
  <c r="K41" i="3"/>
  <c r="J41" i="3"/>
  <c r="G41" i="3"/>
  <c r="D41" i="3"/>
  <c r="L40" i="3"/>
  <c r="K40" i="3"/>
  <c r="J40" i="3"/>
  <c r="G40" i="3"/>
  <c r="D40" i="3"/>
  <c r="L39" i="3"/>
  <c r="K39" i="3"/>
  <c r="J39" i="3"/>
  <c r="G39" i="3"/>
  <c r="D39" i="3"/>
  <c r="L38" i="3"/>
  <c r="K38" i="3"/>
  <c r="J38" i="3"/>
  <c r="G38" i="3"/>
  <c r="D38" i="3"/>
  <c r="L37" i="3"/>
  <c r="K37" i="3"/>
  <c r="J37" i="3"/>
  <c r="G37" i="3"/>
  <c r="D37" i="3"/>
  <c r="L36" i="3"/>
  <c r="K36" i="3"/>
  <c r="J36" i="3"/>
  <c r="G36" i="3"/>
  <c r="D36" i="3"/>
  <c r="L35" i="3"/>
  <c r="K35" i="3"/>
  <c r="J35" i="3"/>
  <c r="G35" i="3"/>
  <c r="D35" i="3"/>
  <c r="L34" i="3"/>
  <c r="K34" i="3"/>
  <c r="J34" i="3"/>
  <c r="G34" i="3"/>
  <c r="D34" i="3"/>
  <c r="L33" i="3"/>
  <c r="K33" i="3"/>
  <c r="J33" i="3"/>
  <c r="G33" i="3"/>
  <c r="D33" i="3"/>
  <c r="L32" i="3"/>
  <c r="K32" i="3"/>
  <c r="J32" i="3"/>
  <c r="G32" i="3"/>
  <c r="D32" i="3"/>
  <c r="L31" i="3"/>
  <c r="K31" i="3"/>
  <c r="J31" i="3"/>
  <c r="G31" i="3"/>
  <c r="D31" i="3"/>
  <c r="L30" i="3"/>
  <c r="K30" i="3"/>
  <c r="J30" i="3"/>
  <c r="G30" i="3"/>
  <c r="D30" i="3"/>
  <c r="L29" i="3"/>
  <c r="K29" i="3"/>
  <c r="M29" i="3" s="1"/>
  <c r="J29" i="3"/>
  <c r="G29" i="3"/>
  <c r="D29" i="3"/>
  <c r="L28" i="3"/>
  <c r="K28" i="3"/>
  <c r="M28" i="3" s="1"/>
  <c r="J28" i="3"/>
  <c r="G28" i="3"/>
  <c r="D28" i="3"/>
  <c r="L27" i="3"/>
  <c r="K27" i="3"/>
  <c r="M27" i="3" s="1"/>
  <c r="J27" i="3"/>
  <c r="G27" i="3"/>
  <c r="D27" i="3"/>
  <c r="L26" i="3"/>
  <c r="K26" i="3"/>
  <c r="M26" i="3" s="1"/>
  <c r="J26" i="3"/>
  <c r="G26" i="3"/>
  <c r="D26" i="3"/>
  <c r="L25" i="3"/>
  <c r="K25" i="3"/>
  <c r="M25" i="3" s="1"/>
  <c r="J25" i="3"/>
  <c r="G25" i="3"/>
  <c r="D25" i="3"/>
  <c r="L24" i="3"/>
  <c r="K24" i="3"/>
  <c r="M24" i="3" s="1"/>
  <c r="J24" i="3"/>
  <c r="G24" i="3"/>
  <c r="D24" i="3"/>
  <c r="L23" i="3"/>
  <c r="K23" i="3"/>
  <c r="M23" i="3" s="1"/>
  <c r="J23" i="3"/>
  <c r="G23" i="3"/>
  <c r="D23" i="3"/>
  <c r="L22" i="3"/>
  <c r="K22" i="3"/>
  <c r="M22" i="3" s="1"/>
  <c r="J22" i="3"/>
  <c r="G22" i="3"/>
  <c r="D22" i="3"/>
  <c r="L21" i="3"/>
  <c r="K21" i="3"/>
  <c r="M21" i="3" s="1"/>
  <c r="J21" i="3"/>
  <c r="G21" i="3"/>
  <c r="D21" i="3"/>
  <c r="L20" i="3"/>
  <c r="K20" i="3"/>
  <c r="M20" i="3" s="1"/>
  <c r="J20" i="3"/>
  <c r="G20" i="3"/>
  <c r="D20" i="3"/>
  <c r="L19" i="3"/>
  <c r="K19" i="3"/>
  <c r="M19" i="3" s="1"/>
  <c r="J19" i="3"/>
  <c r="G19" i="3"/>
  <c r="D19" i="3"/>
  <c r="L18" i="3"/>
  <c r="K18" i="3"/>
  <c r="M18" i="3" s="1"/>
  <c r="J18" i="3"/>
  <c r="G18" i="3"/>
  <c r="D18" i="3"/>
  <c r="L17" i="3"/>
  <c r="K17" i="3"/>
  <c r="M17" i="3" s="1"/>
  <c r="J17" i="3"/>
  <c r="G17" i="3"/>
  <c r="D17" i="3"/>
  <c r="L16" i="3"/>
  <c r="K16" i="3"/>
  <c r="M16" i="3" s="1"/>
  <c r="J16" i="3"/>
  <c r="G16" i="3"/>
  <c r="D16" i="3"/>
  <c r="L15" i="3"/>
  <c r="K15" i="3"/>
  <c r="M15" i="3" s="1"/>
  <c r="J15" i="3"/>
  <c r="G15" i="3"/>
  <c r="D15" i="3"/>
  <c r="L14" i="3"/>
  <c r="K14" i="3"/>
  <c r="M14" i="3" s="1"/>
  <c r="J14" i="3"/>
  <c r="G14" i="3"/>
  <c r="D14" i="3"/>
  <c r="L13" i="3"/>
  <c r="K13" i="3"/>
  <c r="M13" i="3" s="1"/>
  <c r="J13" i="3"/>
  <c r="G13" i="3"/>
  <c r="D13" i="3"/>
  <c r="L12" i="3"/>
  <c r="K12" i="3"/>
  <c r="M12" i="3" s="1"/>
  <c r="J12" i="3"/>
  <c r="G12" i="3"/>
  <c r="D12" i="3"/>
  <c r="M11" i="3"/>
  <c r="L11" i="3"/>
  <c r="K11" i="3"/>
  <c r="J11" i="3"/>
  <c r="G11" i="3"/>
  <c r="D11" i="3"/>
  <c r="L10" i="3"/>
  <c r="K10" i="3"/>
  <c r="M10" i="3" s="1"/>
  <c r="J10" i="3"/>
  <c r="G10" i="3"/>
  <c r="D10" i="3"/>
  <c r="M9" i="3"/>
  <c r="L9" i="3"/>
  <c r="K9" i="3"/>
  <c r="J9" i="3"/>
  <c r="G9" i="3"/>
  <c r="D9" i="3"/>
  <c r="L8" i="3"/>
  <c r="K8" i="3"/>
  <c r="M8" i="3" s="1"/>
  <c r="J8" i="3"/>
  <c r="G8" i="3"/>
  <c r="D8" i="3"/>
  <c r="M7" i="3"/>
  <c r="L7" i="3"/>
  <c r="K7" i="3"/>
  <c r="J7" i="3"/>
  <c r="G7" i="3"/>
  <c r="D7" i="3"/>
  <c r="L6" i="3"/>
  <c r="K6" i="3"/>
  <c r="M6" i="3" s="1"/>
  <c r="J6" i="3"/>
  <c r="G6" i="3"/>
  <c r="D6" i="3"/>
  <c r="L5" i="3"/>
  <c r="M5" i="3" s="1"/>
  <c r="K5" i="3"/>
  <c r="J5" i="3"/>
  <c r="G5" i="3"/>
  <c r="D5" i="3"/>
  <c r="L4" i="3"/>
  <c r="K4" i="3"/>
  <c r="M4" i="3" s="1"/>
  <c r="J4" i="3"/>
  <c r="G4" i="3"/>
  <c r="D4" i="3"/>
  <c r="L3" i="3"/>
  <c r="M3" i="3" s="1"/>
  <c r="K3" i="3"/>
  <c r="J3" i="3"/>
  <c r="G3" i="3"/>
  <c r="D3" i="3"/>
  <c r="L2" i="3"/>
  <c r="K2" i="3"/>
  <c r="M2" i="3" s="1"/>
  <c r="J2" i="3"/>
  <c r="G2" i="3"/>
  <c r="D2" i="3"/>
  <c r="D6" i="2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4" i="2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A2" i="2"/>
  <c r="C2" i="2" s="1"/>
  <c r="A3" i="2" s="1"/>
  <c r="C3" i="2" s="1"/>
  <c r="A4" i="2" s="1"/>
  <c r="C4" i="2" s="1"/>
  <c r="A5" i="2" s="1"/>
  <c r="C5" i="2" s="1"/>
  <c r="A6" i="2" s="1"/>
  <c r="C6" i="2" s="1"/>
  <c r="A7" i="2" s="1"/>
  <c r="C7" i="2" s="1"/>
  <c r="A8" i="2" s="1"/>
  <c r="C8" i="2" s="1"/>
  <c r="A9" i="2" s="1"/>
  <c r="C9" i="2" s="1"/>
  <c r="A10" i="2" s="1"/>
  <c r="C10" i="2" s="1"/>
  <c r="A11" i="2" s="1"/>
  <c r="C11" i="2" s="1"/>
  <c r="A12" i="2" s="1"/>
  <c r="C12" i="2" s="1"/>
  <c r="A13" i="2" s="1"/>
  <c r="C13" i="2" s="1"/>
  <c r="A14" i="2" s="1"/>
  <c r="C14" i="2" s="1"/>
  <c r="A15" i="2" s="1"/>
  <c r="C15" i="2" s="1"/>
  <c r="A16" i="2" s="1"/>
  <c r="C16" i="2" s="1"/>
  <c r="A17" i="2" s="1"/>
  <c r="C17" i="2" s="1"/>
  <c r="A18" i="2" s="1"/>
  <c r="C18" i="2" s="1"/>
  <c r="A19" i="2" s="1"/>
  <c r="C19" i="2" s="1"/>
  <c r="A20" i="2" s="1"/>
  <c r="C20" i="2" s="1"/>
  <c r="A21" i="2" s="1"/>
  <c r="C21" i="2" s="1"/>
  <c r="A22" i="2" s="1"/>
  <c r="C22" i="2" s="1"/>
  <c r="A23" i="2" s="1"/>
  <c r="C23" i="2" s="1"/>
  <c r="A24" i="2" s="1"/>
  <c r="C24" i="2" s="1"/>
  <c r="A25" i="2" s="1"/>
  <c r="C25" i="2" s="1"/>
  <c r="A26" i="2" s="1"/>
  <c r="C26" i="2" s="1"/>
  <c r="A27" i="2" s="1"/>
  <c r="C27" i="2" s="1"/>
  <c r="A28" i="2" s="1"/>
  <c r="C28" i="2" s="1"/>
  <c r="A29" i="2" s="1"/>
  <c r="C29" i="2" s="1"/>
  <c r="A30" i="2" s="1"/>
  <c r="C30" i="2" s="1"/>
  <c r="B6" i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B4" i="1"/>
  <c r="A3" i="1"/>
  <c r="C3" i="1" s="1"/>
  <c r="A4" i="1" s="1"/>
  <c r="C4" i="1" s="1"/>
  <c r="A5" i="1" s="1"/>
  <c r="C5" i="1" s="1"/>
  <c r="A6" i="1" s="1"/>
  <c r="C6" i="1" s="1"/>
  <c r="A7" i="1" s="1"/>
  <c r="C7" i="1" s="1"/>
  <c r="A8" i="1" s="1"/>
  <c r="C2" i="1"/>
  <c r="C8" i="1" l="1"/>
  <c r="A9" i="1" s="1"/>
  <c r="C9" i="1" s="1"/>
  <c r="A10" i="1" s="1"/>
  <c r="C10" i="1" s="1"/>
  <c r="A11" i="1" s="1"/>
  <c r="C11" i="1" s="1"/>
  <c r="A12" i="1" s="1"/>
  <c r="C12" i="1" s="1"/>
  <c r="A13" i="1" s="1"/>
  <c r="C13" i="1" s="1"/>
  <c r="A14" i="1" s="1"/>
  <c r="C14" i="1" s="1"/>
  <c r="A15" i="1" s="1"/>
  <c r="C15" i="1" s="1"/>
  <c r="A16" i="1" s="1"/>
  <c r="C16" i="1" s="1"/>
  <c r="A17" i="1" s="1"/>
  <c r="C17" i="1" s="1"/>
  <c r="A18" i="1" s="1"/>
  <c r="C18" i="1" s="1"/>
  <c r="A19" i="1" s="1"/>
  <c r="C19" i="1" s="1"/>
  <c r="A20" i="1" s="1"/>
  <c r="C20" i="1" s="1"/>
  <c r="A21" i="1" s="1"/>
  <c r="C21" i="1" s="1"/>
  <c r="A22" i="1" s="1"/>
  <c r="C22" i="1" s="1"/>
  <c r="A23" i="1" s="1"/>
  <c r="C23" i="1" s="1"/>
  <c r="A24" i="1" s="1"/>
  <c r="C24" i="1" s="1"/>
  <c r="A25" i="1" s="1"/>
  <c r="C25" i="1" s="1"/>
  <c r="A26" i="1" s="1"/>
  <c r="C26" i="1" s="1"/>
  <c r="A27" i="1" s="1"/>
  <c r="C27" i="1" s="1"/>
  <c r="A28" i="1" s="1"/>
  <c r="C28" i="1" s="1"/>
  <c r="A29" i="1" s="1"/>
  <c r="C29" i="1" s="1"/>
  <c r="A30" i="1" s="1"/>
  <c r="C30" i="1" s="1"/>
</calcChain>
</file>

<file path=xl/sharedStrings.xml><?xml version="1.0" encoding="utf-8"?>
<sst xmlns="http://schemas.openxmlformats.org/spreadsheetml/2006/main" count="77" uniqueCount="62">
  <si>
    <t>S</t>
  </si>
  <si>
    <t>L</t>
  </si>
  <si>
    <t>E</t>
  </si>
  <si>
    <t>time(min)</t>
  </si>
  <si>
    <t>distance(m)</t>
  </si>
  <si>
    <t>speed(m/min)</t>
  </si>
  <si>
    <t>ITEM</t>
  </si>
  <si>
    <t>实际可用时间</t>
  </si>
  <si>
    <t>预计需要时间</t>
  </si>
  <si>
    <t>当前</t>
  </si>
  <si>
    <t>昨天</t>
  </si>
  <si>
    <t>今日读</t>
  </si>
  <si>
    <t>已读</t>
  </si>
  <si>
    <t>预计</t>
  </si>
  <si>
    <t>总数</t>
  </si>
  <si>
    <t>剩余页</t>
  </si>
  <si>
    <t>起始页数</t>
  </si>
  <si>
    <t>结束页数</t>
  </si>
  <si>
    <t>开始</t>
  </si>
  <si>
    <t>结束</t>
  </si>
  <si>
    <t>今日读字数</t>
  </si>
  <si>
    <t>字数/#</t>
  </si>
  <si>
    <t>字数</t>
  </si>
  <si>
    <t>#开始</t>
  </si>
  <si>
    <t>#结束</t>
  </si>
  <si>
    <t>落入凡间的天使--奥黛丽·赫本</t>
  </si>
  <si>
    <t>别再为小事生气，小事永远只是小事</t>
  </si>
  <si>
    <t>水浒传：校注本</t>
  </si>
  <si>
    <t>金庸 笑傲江湖</t>
  </si>
  <si>
    <t>《声律启蒙》与《笠翁对韵》探源精解</t>
  </si>
  <si>
    <t>中华经典藏书（升级版）上部 《论语》</t>
  </si>
  <si>
    <t xml:space="preserve">《鲁迅全集》 共18卷 第一卷 </t>
  </si>
  <si>
    <t xml:space="preserve">美国学生文学读本 第4册 </t>
  </si>
  <si>
    <t xml:space="preserve"> 《郎咸平说：热点的背后》</t>
  </si>
  <si>
    <t xml:space="preserve"> 红楼梦：校注本 </t>
  </si>
  <si>
    <t xml:space="preserve">中华经典藏书 《大学·中庸》 </t>
  </si>
  <si>
    <t xml:space="preserve">心经 金刚经 无量寿经 圆觉经 梵网经 坛经 </t>
  </si>
  <si>
    <t>久坐致命，我们该怎么办？</t>
  </si>
  <si>
    <t xml:space="preserve">亡友鲁迅印象记  </t>
  </si>
  <si>
    <t>运动胜过好药方:有氧运动六周实操手册</t>
  </si>
  <si>
    <t>胡大一图解心血管病五个处方</t>
  </si>
  <si>
    <t xml:space="preserve">童年的秘密  玛利亚·蒙台梭利 </t>
  </si>
  <si>
    <t xml:space="preserve">鲁迅全集（全18卷） 第二卷 </t>
  </si>
  <si>
    <t xml:space="preserve">蒋介石传（（美）布赖恩·克罗泽、 封长虹 </t>
  </si>
  <si>
    <t xml:space="preserve">金庸全集  金庸 越女剑  </t>
  </si>
  <si>
    <t>人间词话(插图本)  王国维 ku 1648#</t>
  </si>
  <si>
    <t xml:space="preserve">中华经典藏书 下部  《黄帝内经》 </t>
  </si>
  <si>
    <t>你一定爱读的极简欧洲史  约翰.赫斯特</t>
  </si>
  <si>
    <t>郎咸平说：我们的生活为什么这么无奈</t>
  </si>
  <si>
    <t>The 7 Habits of Highly Effective People</t>
  </si>
  <si>
    <t xml:space="preserve">佛教十三经   法华经 四十二章经  </t>
  </si>
  <si>
    <t>记账 15</t>
  </si>
  <si>
    <t>大J课程 25</t>
  </si>
  <si>
    <t>背单词 25</t>
  </si>
  <si>
    <t>看书 25</t>
  </si>
  <si>
    <t>收拾房间1 25</t>
  </si>
  <si>
    <t>收拾房间 2 25</t>
  </si>
  <si>
    <t>收拾房间 3 25</t>
  </si>
  <si>
    <t>收拾房间4  25</t>
  </si>
  <si>
    <t>IF(AND(C3&gt;0,C3&lt;10),C3+3,IF(AND(C3&gt;=10,C3&lt;20),C3+5,IF(C3&gt;=20,C3+10)))</t>
  </si>
  <si>
    <t>整理日志 25</t>
  </si>
  <si>
    <t>X201 keilC破解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</si>
</sst>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h:mm;@"/>
    <numFmt numFmtId="177" formatCode="yyyy\/m\/d\ ddd"/>
    <numFmt numFmtId="178" formatCode="0.00_ "/>
    <numFmt numFmtId="179" formatCode="0_ "/>
    <numFmt numFmtId="180" formatCode="0_);[Red]\(0\)"/>
    <numFmt numFmtId="181" formatCode="0.0%"/>
    <numFmt numFmtId="182" formatCode="0.0_ "/>
  </numFmts>
  <fonts count="16">
    <font>
      <sz val="11"/>
      <name val="宋体"/>
    </font>
    <font>
      <sz val="16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rgb="FFFFBF00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Microsoft YaHei"/>
      <charset val="134"/>
    </font>
    <font>
      <sz val="10"/>
      <name val="Microsoft YaHei"/>
      <charset val="134"/>
    </font>
    <font>
      <sz val="11"/>
      <color indexed="8"/>
      <name val="Microsoft YaHei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>
      <protection locked="0"/>
    </xf>
  </cellStyleXfs>
  <cellXfs count="51">
    <xf numFmtId="0" fontId="0" fillId="0" borderId="0" xfId="0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2" borderId="1" xfId="0" applyNumberFormat="1" applyFont="1" applyFill="1" applyBorder="1">
      <alignment vertical="center"/>
    </xf>
    <xf numFmtId="0" fontId="2" fillId="0" borderId="0" xfId="0" applyFont="1" applyAlignment="1">
      <alignment vertical="center" wrapText="1"/>
    </xf>
    <xf numFmtId="177" fontId="2" fillId="3" borderId="0" xfId="0" applyNumberFormat="1" applyFont="1" applyFill="1">
      <alignment vertical="center"/>
    </xf>
    <xf numFmtId="45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45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21" fontId="2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4" fillId="4" borderId="1" xfId="0" applyNumberFormat="1" applyFont="1" applyFill="1" applyBorder="1" applyAlignment="1">
      <alignment horizontal="right" vertical="center"/>
    </xf>
    <xf numFmtId="176" fontId="4" fillId="4" borderId="1" xfId="0" applyNumberFormat="1" applyFon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9" fontId="6" fillId="0" borderId="1" xfId="0" applyNumberFormat="1" applyFont="1" applyBorder="1">
      <alignment vertical="center"/>
    </xf>
    <xf numFmtId="176" fontId="4" fillId="5" borderId="1" xfId="0" applyNumberFormat="1" applyFont="1" applyFill="1" applyBorder="1" applyAlignment="1">
      <alignment horizontal="right" vertical="center"/>
    </xf>
    <xf numFmtId="20" fontId="4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20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176" fontId="9" fillId="0" borderId="1" xfId="0" applyNumberFormat="1" applyFont="1" applyBorder="1">
      <alignment vertical="center"/>
    </xf>
    <xf numFmtId="0" fontId="10" fillId="0" borderId="1" xfId="1" applyFont="1" applyBorder="1" applyAlignment="1" applyProtection="1">
      <alignment horizontal="left" vertical="center"/>
    </xf>
    <xf numFmtId="182" fontId="10" fillId="0" borderId="1" xfId="1" applyNumberFormat="1" applyFont="1" applyBorder="1" applyAlignment="1" applyProtection="1">
      <alignment horizontal="left" vertical="center"/>
    </xf>
    <xf numFmtId="0" fontId="10" fillId="6" borderId="1" xfId="1" applyFont="1" applyFill="1" applyBorder="1" applyAlignment="1" applyProtection="1">
      <alignment horizontal="left" vertical="center"/>
    </xf>
    <xf numFmtId="58" fontId="10" fillId="0" borderId="1" xfId="1" applyNumberFormat="1" applyFont="1" applyBorder="1" applyAlignment="1" applyProtection="1">
      <alignment horizontal="left" vertical="center"/>
    </xf>
    <xf numFmtId="0" fontId="10" fillId="6" borderId="1" xfId="1" applyFont="1" applyFill="1" applyBorder="1" applyAlignment="1" applyProtection="1">
      <alignment horizontal="left" vertical="center" wrapText="1"/>
    </xf>
    <xf numFmtId="0" fontId="11" fillId="6" borderId="1" xfId="1" applyFont="1" applyFill="1" applyBorder="1" applyAlignment="1" applyProtection="1">
      <alignment horizontal="left" vertical="center" wrapText="1"/>
    </xf>
    <xf numFmtId="0" fontId="10" fillId="7" borderId="1" xfId="1" applyFont="1" applyFill="1" applyBorder="1" applyAlignment="1" applyProtection="1">
      <alignment horizontal="left" vertical="center"/>
    </xf>
    <xf numFmtId="58" fontId="10" fillId="0" borderId="1" xfId="1" applyNumberFormat="1" applyFont="1" applyBorder="1" applyAlignment="1" applyProtection="1">
      <alignment vertical="center"/>
    </xf>
    <xf numFmtId="0" fontId="5" fillId="0" borderId="1" xfId="1" applyFont="1" applyBorder="1" applyAlignment="1" applyProtection="1">
      <alignment vertical="center"/>
    </xf>
    <xf numFmtId="58" fontId="12" fillId="0" borderId="1" xfId="1" applyNumberFormat="1" applyFont="1" applyBorder="1" applyAlignment="1" applyProtection="1">
      <alignment horizontal="left" vertical="center"/>
    </xf>
    <xf numFmtId="58" fontId="12" fillId="0" borderId="1" xfId="1" applyNumberFormat="1" applyFont="1" applyBorder="1" applyAlignment="1" applyProtection="1">
      <alignment vertical="center"/>
    </xf>
    <xf numFmtId="0" fontId="13" fillId="0" borderId="1" xfId="1" applyFont="1" applyBorder="1" applyAlignment="1" applyProtection="1">
      <alignment vertical="center"/>
    </xf>
    <xf numFmtId="0" fontId="10" fillId="0" borderId="1" xfId="1" applyFont="1" applyBorder="1" applyAlignment="1" applyProtection="1">
      <alignment vertical="center"/>
    </xf>
    <xf numFmtId="9" fontId="10" fillId="0" borderId="1" xfId="1" applyNumberFormat="1" applyFont="1" applyBorder="1" applyAlignment="1" applyProtection="1">
      <alignment vertical="center"/>
    </xf>
    <xf numFmtId="0" fontId="12" fillId="0" borderId="1" xfId="1" applyFont="1" applyBorder="1" applyAlignment="1" applyProtection="1">
      <alignment vertical="center"/>
    </xf>
    <xf numFmtId="9" fontId="12" fillId="0" borderId="1" xfId="1" applyNumberFormat="1" applyFont="1" applyBorder="1" applyAlignment="1" applyProtection="1">
      <alignment vertical="center"/>
    </xf>
    <xf numFmtId="0" fontId="12" fillId="0" borderId="0" xfId="1" applyFont="1" applyAlignment="1" applyProtection="1">
      <alignment vertical="center"/>
    </xf>
    <xf numFmtId="9" fontId="12" fillId="0" borderId="0" xfId="1" applyNumberFormat="1" applyFont="1" applyAlignment="1" applyProtection="1">
      <alignment vertical="center"/>
    </xf>
    <xf numFmtId="182" fontId="12" fillId="0" borderId="0" xfId="1" applyNumberFormat="1" applyFont="1" applyAlignment="1" applyProtection="1">
      <alignment vertical="center"/>
    </xf>
    <xf numFmtId="58" fontId="12" fillId="0" borderId="0" xfId="1" applyNumberFormat="1" applyFont="1" applyAlignment="1" applyProtection="1">
      <alignment vertical="center"/>
    </xf>
    <xf numFmtId="0" fontId="14" fillId="0" borderId="0" xfId="1" applyAlignment="1" applyProtection="1">
      <alignment vertical="center"/>
    </xf>
    <xf numFmtId="58" fontId="13" fillId="0" borderId="0" xfId="1" applyNumberFormat="1" applyFont="1" applyAlignment="1" applyProtection="1">
      <alignment vertical="center"/>
    </xf>
    <xf numFmtId="0" fontId="10" fillId="0" borderId="1" xfId="0" applyFont="1" applyBorder="1" applyAlignment="1">
      <alignment horizontal="left" vertical="center"/>
    </xf>
    <xf numFmtId="181" fontId="10" fillId="0" borderId="1" xfId="0" applyNumberFormat="1" applyFont="1" applyBorder="1" applyAlignment="1">
      <alignment horizontal="left" vertical="center"/>
    </xf>
    <xf numFmtId="182" fontId="10" fillId="0" borderId="1" xfId="0" applyNumberFormat="1" applyFont="1" applyBorder="1" applyAlignment="1">
      <alignment horizontal="left" vertical="center"/>
    </xf>
    <xf numFmtId="179" fontId="10" fillId="0" borderId="1" xfId="0" applyNumberFormat="1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47"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57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57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57"/>
        </patternFill>
      </fill>
    </dxf>
    <dxf>
      <fill>
        <patternFill patternType="solid">
          <fgColor indexed="10"/>
          <bgColor indexed="57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17"/>
      </font>
      <fill>
        <patternFill patternType="solid">
          <fgColor indexed="10"/>
          <bgColor indexed="42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  <dxf>
      <font>
        <sz val="11"/>
        <color indexed="60"/>
      </font>
      <fill>
        <patternFill patternType="solid"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85" workbookViewId="0">
      <selection activeCell="A5" sqref="A5"/>
    </sheetView>
  </sheetViews>
  <sheetFormatPr defaultColWidth="9" defaultRowHeight="13.5"/>
  <cols>
    <col min="1" max="4" width="9.25" customWidth="1"/>
  </cols>
  <sheetData>
    <row r="1" spans="1:4" ht="20.25">
      <c r="A1" s="1" t="s">
        <v>0</v>
      </c>
      <c r="B1" s="1" t="s">
        <v>1</v>
      </c>
      <c r="C1" s="1" t="s">
        <v>2</v>
      </c>
      <c r="D1" s="1"/>
    </row>
    <row r="2" spans="1:4" ht="20.25">
      <c r="A2" s="2">
        <v>0.625</v>
      </c>
      <c r="B2" s="3">
        <v>1.7361111111111101E-2</v>
      </c>
      <c r="C2" s="2">
        <f t="shared" ref="C2:C14" si="0">SUM(A2,B2)</f>
        <v>0.64236111111111105</v>
      </c>
      <c r="D2" s="1">
        <v>1</v>
      </c>
    </row>
    <row r="3" spans="1:4" ht="20.25">
      <c r="A3" s="2">
        <f>C2</f>
        <v>0.64236111111111105</v>
      </c>
      <c r="B3" s="2">
        <v>3.4722222222222199E-3</v>
      </c>
      <c r="C3" s="2">
        <f t="shared" si="0"/>
        <v>0.64583333333333326</v>
      </c>
      <c r="D3" s="1"/>
    </row>
    <row r="4" spans="1:4" ht="20.25">
      <c r="A4" s="2">
        <f>C3</f>
        <v>0.64583333333333326</v>
      </c>
      <c r="B4" s="3">
        <f t="shared" ref="B4" si="1">B2</f>
        <v>1.7361111111111101E-2</v>
      </c>
      <c r="C4" s="2">
        <f t="shared" si="0"/>
        <v>0.66319444444444431</v>
      </c>
      <c r="D4" s="1">
        <f t="shared" ref="D4" si="2">D2+1</f>
        <v>2</v>
      </c>
    </row>
    <row r="5" spans="1:4" ht="20.25">
      <c r="A5" s="2">
        <f>C4</f>
        <v>0.66319444444444431</v>
      </c>
      <c r="B5" s="2">
        <v>3.4722222222222199E-3</v>
      </c>
      <c r="C5" s="2">
        <f t="shared" si="0"/>
        <v>0.66666666666666652</v>
      </c>
      <c r="D5" s="1"/>
    </row>
    <row r="6" spans="1:4" ht="20.25">
      <c r="A6" s="2">
        <f t="shared" ref="A6:A14" si="3">C5</f>
        <v>0.66666666666666652</v>
      </c>
      <c r="B6" s="3">
        <f>B4</f>
        <v>1.7361111111111101E-2</v>
      </c>
      <c r="C6" s="2">
        <f t="shared" si="0"/>
        <v>0.68402777777777757</v>
      </c>
      <c r="D6" s="1">
        <f>D4+1</f>
        <v>3</v>
      </c>
    </row>
    <row r="7" spans="1:4" ht="20.25">
      <c r="A7" s="2">
        <f t="shared" si="3"/>
        <v>0.68402777777777757</v>
      </c>
      <c r="B7" s="2">
        <v>3.4722222222222199E-3</v>
      </c>
      <c r="C7" s="2">
        <f t="shared" si="0"/>
        <v>0.68749999999999978</v>
      </c>
      <c r="D7" s="1"/>
    </row>
    <row r="8" spans="1:4" ht="20.25">
      <c r="A8" s="2">
        <f t="shared" si="3"/>
        <v>0.68749999999999978</v>
      </c>
      <c r="B8" s="3">
        <f>B6</f>
        <v>1.7361111111111101E-2</v>
      </c>
      <c r="C8" s="2">
        <f t="shared" si="0"/>
        <v>0.70486111111111083</v>
      </c>
      <c r="D8" s="1">
        <f>D6+1</f>
        <v>4</v>
      </c>
    </row>
    <row r="9" spans="1:4" ht="20.25">
      <c r="A9" s="2">
        <f t="shared" si="3"/>
        <v>0.70486111111111083</v>
      </c>
      <c r="B9" s="2">
        <v>3.4722222222222199E-3</v>
      </c>
      <c r="C9" s="2">
        <f t="shared" si="0"/>
        <v>0.70833333333333304</v>
      </c>
      <c r="D9" s="1"/>
    </row>
    <row r="10" spans="1:4" ht="20.25">
      <c r="A10" s="2">
        <f t="shared" si="3"/>
        <v>0.70833333333333304</v>
      </c>
      <c r="B10" s="3">
        <f t="shared" ref="B10" si="4">B8</f>
        <v>1.7361111111111101E-2</v>
      </c>
      <c r="C10" s="2">
        <f t="shared" si="0"/>
        <v>0.72569444444444409</v>
      </c>
      <c r="D10" s="1">
        <f t="shared" ref="D10" si="5">D8+1</f>
        <v>5</v>
      </c>
    </row>
    <row r="11" spans="1:4" ht="20.25">
      <c r="A11" s="2">
        <f t="shared" si="3"/>
        <v>0.72569444444444409</v>
      </c>
      <c r="B11" s="2">
        <v>3.4722222222222199E-3</v>
      </c>
      <c r="C11" s="2">
        <f t="shared" si="0"/>
        <v>0.7291666666666663</v>
      </c>
      <c r="D11" s="1"/>
    </row>
    <row r="12" spans="1:4" ht="20.25">
      <c r="A12" s="2">
        <f t="shared" si="3"/>
        <v>0.7291666666666663</v>
      </c>
      <c r="B12" s="3">
        <f>B10</f>
        <v>1.7361111111111101E-2</v>
      </c>
      <c r="C12" s="2">
        <f t="shared" si="0"/>
        <v>0.74652777777777735</v>
      </c>
      <c r="D12" s="1">
        <f>D10+1</f>
        <v>6</v>
      </c>
    </row>
    <row r="13" spans="1:4" ht="20.25">
      <c r="A13" s="2">
        <f t="shared" si="3"/>
        <v>0.74652777777777735</v>
      </c>
      <c r="B13" s="2">
        <v>3.4722222222222199E-3</v>
      </c>
      <c r="C13" s="2">
        <f t="shared" si="0"/>
        <v>0.74999999999999956</v>
      </c>
      <c r="D13" s="1"/>
    </row>
    <row r="14" spans="1:4" ht="20.25">
      <c r="A14" s="2">
        <f t="shared" si="3"/>
        <v>0.74999999999999956</v>
      </c>
      <c r="B14" s="3">
        <f>B12</f>
        <v>1.7361111111111101E-2</v>
      </c>
      <c r="C14" s="2">
        <f t="shared" si="0"/>
        <v>0.76736111111111061</v>
      </c>
      <c r="D14" s="1">
        <f>D12+1</f>
        <v>7</v>
      </c>
    </row>
    <row r="15" spans="1:4" ht="20.25">
      <c r="A15" s="2">
        <f t="shared" ref="A15:A20" si="6">C14</f>
        <v>0.76736111111111061</v>
      </c>
      <c r="B15" s="2">
        <v>3.4722222222222199E-3</v>
      </c>
      <c r="C15" s="2">
        <f t="shared" ref="C15:C20" si="7">SUM(A15,B15)</f>
        <v>0.77083333333333282</v>
      </c>
      <c r="D15" s="1"/>
    </row>
    <row r="16" spans="1:4" ht="20.25">
      <c r="A16" s="2">
        <f t="shared" si="6"/>
        <v>0.77083333333333282</v>
      </c>
      <c r="B16" s="3">
        <f t="shared" ref="B16" si="8">B14</f>
        <v>1.7361111111111101E-2</v>
      </c>
      <c r="C16" s="2">
        <f t="shared" si="7"/>
        <v>0.78819444444444386</v>
      </c>
      <c r="D16" s="1">
        <f t="shared" ref="D16" si="9">D14+1</f>
        <v>8</v>
      </c>
    </row>
    <row r="17" spans="1:4" ht="20.25">
      <c r="A17" s="2">
        <f t="shared" si="6"/>
        <v>0.78819444444444386</v>
      </c>
      <c r="B17" s="2">
        <v>3.4722222222222199E-3</v>
      </c>
      <c r="C17" s="2">
        <f t="shared" si="7"/>
        <v>0.79166666666666607</v>
      </c>
      <c r="D17" s="1"/>
    </row>
    <row r="18" spans="1:4" ht="20.25">
      <c r="A18" s="2">
        <f t="shared" si="6"/>
        <v>0.79166666666666607</v>
      </c>
      <c r="B18" s="3">
        <f>B16</f>
        <v>1.7361111111111101E-2</v>
      </c>
      <c r="C18" s="2">
        <f t="shared" si="7"/>
        <v>0.80902777777777712</v>
      </c>
      <c r="D18" s="1">
        <f>D16+1</f>
        <v>9</v>
      </c>
    </row>
    <row r="19" spans="1:4" ht="20.25">
      <c r="A19" s="2">
        <f t="shared" si="6"/>
        <v>0.80902777777777712</v>
      </c>
      <c r="B19" s="2">
        <v>3.4722222222222199E-3</v>
      </c>
      <c r="C19" s="2">
        <f t="shared" si="7"/>
        <v>0.81249999999999933</v>
      </c>
      <c r="D19" s="1"/>
    </row>
    <row r="20" spans="1:4" ht="20.25">
      <c r="A20" s="2">
        <f t="shared" si="6"/>
        <v>0.81249999999999933</v>
      </c>
      <c r="B20" s="3">
        <f>B18</f>
        <v>1.7361111111111101E-2</v>
      </c>
      <c r="C20" s="2">
        <f t="shared" si="7"/>
        <v>0.82986111111111038</v>
      </c>
      <c r="D20" s="1">
        <f>D18+1</f>
        <v>10</v>
      </c>
    </row>
    <row r="21" spans="1:4" ht="20.25">
      <c r="A21" s="2">
        <f t="shared" ref="A21:A30" si="10">C20</f>
        <v>0.82986111111111038</v>
      </c>
      <c r="B21" s="2">
        <v>3.4722222222222199E-3</v>
      </c>
      <c r="C21" s="2">
        <f t="shared" ref="C21:C30" si="11">SUM(A21,B21)</f>
        <v>0.83333333333333259</v>
      </c>
      <c r="D21" s="1"/>
    </row>
    <row r="22" spans="1:4" ht="20.25">
      <c r="A22" s="2">
        <f t="shared" si="10"/>
        <v>0.83333333333333259</v>
      </c>
      <c r="B22" s="3">
        <f t="shared" ref="B22" si="12">B20</f>
        <v>1.7361111111111101E-2</v>
      </c>
      <c r="C22" s="2">
        <f t="shared" si="11"/>
        <v>0.85069444444444364</v>
      </c>
      <c r="D22" s="1">
        <f t="shared" ref="D22" si="13">D20+1</f>
        <v>11</v>
      </c>
    </row>
    <row r="23" spans="1:4" ht="20.25">
      <c r="A23" s="2">
        <f t="shared" si="10"/>
        <v>0.85069444444444364</v>
      </c>
      <c r="B23" s="2">
        <v>3.4722222222222199E-3</v>
      </c>
      <c r="C23" s="2">
        <f t="shared" si="11"/>
        <v>0.85416666666666585</v>
      </c>
      <c r="D23" s="1"/>
    </row>
    <row r="24" spans="1:4" ht="20.25">
      <c r="A24" s="2">
        <f t="shared" si="10"/>
        <v>0.85416666666666585</v>
      </c>
      <c r="B24" s="3">
        <f>B22</f>
        <v>1.7361111111111101E-2</v>
      </c>
      <c r="C24" s="2">
        <f t="shared" si="11"/>
        <v>0.8715277777777769</v>
      </c>
      <c r="D24" s="1">
        <f>D22+1</f>
        <v>12</v>
      </c>
    </row>
    <row r="25" spans="1:4" ht="20.25">
      <c r="A25" s="2">
        <f t="shared" si="10"/>
        <v>0.8715277777777769</v>
      </c>
      <c r="B25" s="2">
        <v>3.4722222222222199E-3</v>
      </c>
      <c r="C25" s="2">
        <f t="shared" si="11"/>
        <v>0.87499999999999911</v>
      </c>
      <c r="D25" s="1"/>
    </row>
    <row r="26" spans="1:4" ht="20.25">
      <c r="A26" s="2">
        <f t="shared" si="10"/>
        <v>0.87499999999999911</v>
      </c>
      <c r="B26" s="3">
        <f>B24</f>
        <v>1.7361111111111101E-2</v>
      </c>
      <c r="C26" s="2">
        <f t="shared" si="11"/>
        <v>0.89236111111111016</v>
      </c>
      <c r="D26" s="1">
        <f>D24+1</f>
        <v>13</v>
      </c>
    </row>
    <row r="27" spans="1:4" ht="20.25">
      <c r="A27" s="2">
        <f t="shared" si="10"/>
        <v>0.89236111111111016</v>
      </c>
      <c r="B27" s="2">
        <v>3.4722222222222199E-3</v>
      </c>
      <c r="C27" s="2">
        <f t="shared" si="11"/>
        <v>0.89583333333333237</v>
      </c>
      <c r="D27" s="1"/>
    </row>
    <row r="28" spans="1:4" ht="20.25">
      <c r="A28" s="2">
        <f t="shared" si="10"/>
        <v>0.89583333333333237</v>
      </c>
      <c r="B28" s="3">
        <f>B26</f>
        <v>1.7361111111111101E-2</v>
      </c>
      <c r="C28" s="2">
        <f t="shared" si="11"/>
        <v>0.91319444444444342</v>
      </c>
      <c r="D28" s="1">
        <f>D26+1</f>
        <v>14</v>
      </c>
    </row>
    <row r="29" spans="1:4" ht="20.25">
      <c r="A29" s="2">
        <f t="shared" si="10"/>
        <v>0.91319444444444342</v>
      </c>
      <c r="B29" s="2">
        <v>3.4722222222222199E-3</v>
      </c>
      <c r="C29" s="2">
        <f t="shared" si="11"/>
        <v>0.91666666666666563</v>
      </c>
      <c r="D29" s="1"/>
    </row>
    <row r="30" spans="1:4" ht="20.25">
      <c r="A30" s="2">
        <f t="shared" si="10"/>
        <v>0.91666666666666563</v>
      </c>
      <c r="B30" s="3">
        <f>B28</f>
        <v>1.7361111111111101E-2</v>
      </c>
      <c r="C30" s="2">
        <f t="shared" si="11"/>
        <v>0.93402777777777668</v>
      </c>
      <c r="D30" s="1">
        <f>D28+1</f>
        <v>15</v>
      </c>
    </row>
  </sheetData>
  <phoneticPr fontId="15" type="noConversion"/>
  <pageMargins left="0.69930555555555596" right="0.699305555555555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85" workbookViewId="0">
      <selection activeCell="F17" sqref="F17"/>
    </sheetView>
  </sheetViews>
  <sheetFormatPr defaultColWidth="9" defaultRowHeight="13.5"/>
  <cols>
    <col min="1" max="4" width="9.25" customWidth="1"/>
  </cols>
  <sheetData>
    <row r="1" spans="1:4" ht="20.25">
      <c r="A1" s="1" t="s">
        <v>0</v>
      </c>
      <c r="B1" s="1" t="s">
        <v>1</v>
      </c>
      <c r="C1" s="1" t="s">
        <v>2</v>
      </c>
      <c r="D1" s="1"/>
    </row>
    <row r="2" spans="1:4" ht="20.25">
      <c r="A2" s="2">
        <f ca="1">NOW()</f>
        <v>43429.705358101855</v>
      </c>
      <c r="B2" s="3">
        <v>1.7361111111111101E-2</v>
      </c>
      <c r="C2" s="2">
        <f t="shared" ref="C2:C30" ca="1" si="0">SUM(A2,B2)</f>
        <v>43429.722719212965</v>
      </c>
      <c r="D2" s="1">
        <v>1</v>
      </c>
    </row>
    <row r="3" spans="1:4" ht="20.25">
      <c r="A3" s="2">
        <f ca="1">C2</f>
        <v>43429.722719212965</v>
      </c>
      <c r="B3" s="2">
        <v>3.4722222222222199E-3</v>
      </c>
      <c r="C3" s="2">
        <f t="shared" ca="1" si="0"/>
        <v>43429.726191435184</v>
      </c>
      <c r="D3" s="1"/>
    </row>
    <row r="4" spans="1:4" ht="20.25">
      <c r="A4" s="2">
        <f ca="1">C3</f>
        <v>43429.726191435184</v>
      </c>
      <c r="B4" s="3">
        <f t="shared" ref="B4" si="1">B2</f>
        <v>1.7361111111111101E-2</v>
      </c>
      <c r="C4" s="2">
        <f t="shared" ca="1" si="0"/>
        <v>43429.743552546293</v>
      </c>
      <c r="D4" s="1">
        <f t="shared" ref="D4" si="2">D2+1</f>
        <v>2</v>
      </c>
    </row>
    <row r="5" spans="1:4" ht="20.25">
      <c r="A5" s="2">
        <f ca="1">C4</f>
        <v>43429.743552546293</v>
      </c>
      <c r="B5" s="2">
        <v>3.4722222222222199E-3</v>
      </c>
      <c r="C5" s="2">
        <f t="shared" ca="1" si="0"/>
        <v>43429.747024768512</v>
      </c>
      <c r="D5" s="1"/>
    </row>
    <row r="6" spans="1:4" ht="20.25">
      <c r="A6" s="2">
        <f t="shared" ref="A6:A30" ca="1" si="3">C5</f>
        <v>43429.747024768512</v>
      </c>
      <c r="B6" s="3">
        <f>B4</f>
        <v>1.7361111111111101E-2</v>
      </c>
      <c r="C6" s="2">
        <f t="shared" ca="1" si="0"/>
        <v>43429.764385879622</v>
      </c>
      <c r="D6" s="1">
        <f>D4+1</f>
        <v>3</v>
      </c>
    </row>
    <row r="7" spans="1:4" ht="20.25">
      <c r="A7" s="2">
        <f t="shared" ca="1" si="3"/>
        <v>43429.764385879622</v>
      </c>
      <c r="B7" s="2">
        <v>3.4722222222222199E-3</v>
      </c>
      <c r="C7" s="2">
        <f t="shared" ca="1" si="0"/>
        <v>43429.767858101841</v>
      </c>
      <c r="D7" s="1"/>
    </row>
    <row r="8" spans="1:4" ht="20.25">
      <c r="A8" s="2">
        <f t="shared" ca="1" si="3"/>
        <v>43429.767858101841</v>
      </c>
      <c r="B8" s="3">
        <f>B6</f>
        <v>1.7361111111111101E-2</v>
      </c>
      <c r="C8" s="2">
        <f t="shared" ca="1" si="0"/>
        <v>43429.78521921295</v>
      </c>
      <c r="D8" s="1">
        <f>D6+1</f>
        <v>4</v>
      </c>
    </row>
    <row r="9" spans="1:4" ht="20.25">
      <c r="A9" s="2">
        <f t="shared" ca="1" si="3"/>
        <v>43429.78521921295</v>
      </c>
      <c r="B9" s="2">
        <v>3.4722222222222199E-3</v>
      </c>
      <c r="C9" s="2">
        <f t="shared" ca="1" si="0"/>
        <v>43429.788691435169</v>
      </c>
      <c r="D9" s="1"/>
    </row>
    <row r="10" spans="1:4" ht="20.25">
      <c r="A10" s="2">
        <f t="shared" ca="1" si="3"/>
        <v>43429.788691435169</v>
      </c>
      <c r="B10" s="3">
        <f t="shared" ref="B10" si="4">B8</f>
        <v>1.7361111111111101E-2</v>
      </c>
      <c r="C10" s="2">
        <f t="shared" ca="1" si="0"/>
        <v>43429.806052546279</v>
      </c>
      <c r="D10" s="1">
        <f t="shared" ref="D10" si="5">D8+1</f>
        <v>5</v>
      </c>
    </row>
    <row r="11" spans="1:4" ht="20.25">
      <c r="A11" s="2">
        <f t="shared" ca="1" si="3"/>
        <v>43429.806052546279</v>
      </c>
      <c r="B11" s="2">
        <v>3.4722222222222199E-3</v>
      </c>
      <c r="C11" s="2">
        <f t="shared" ca="1" si="0"/>
        <v>43429.809524768498</v>
      </c>
      <c r="D11" s="1"/>
    </row>
    <row r="12" spans="1:4" ht="20.25">
      <c r="A12" s="2">
        <f t="shared" ca="1" si="3"/>
        <v>43429.809524768498</v>
      </c>
      <c r="B12" s="3">
        <f>B10</f>
        <v>1.7361111111111101E-2</v>
      </c>
      <c r="C12" s="2">
        <f t="shared" ca="1" si="0"/>
        <v>43429.826885879607</v>
      </c>
      <c r="D12" s="1">
        <f>D10+1</f>
        <v>6</v>
      </c>
    </row>
    <row r="13" spans="1:4" ht="20.25">
      <c r="A13" s="2">
        <f t="shared" ca="1" si="3"/>
        <v>43429.826885879607</v>
      </c>
      <c r="B13" s="2">
        <v>3.4722222222222199E-3</v>
      </c>
      <c r="C13" s="2">
        <f t="shared" ca="1" si="0"/>
        <v>43429.830358101826</v>
      </c>
      <c r="D13" s="1"/>
    </row>
    <row r="14" spans="1:4" ht="20.25">
      <c r="A14" s="2">
        <f t="shared" ca="1" si="3"/>
        <v>43429.830358101826</v>
      </c>
      <c r="B14" s="3">
        <f>B12</f>
        <v>1.7361111111111101E-2</v>
      </c>
      <c r="C14" s="2">
        <f t="shared" ca="1" si="0"/>
        <v>43429.847719212936</v>
      </c>
      <c r="D14" s="1">
        <f>D12+1</f>
        <v>7</v>
      </c>
    </row>
    <row r="15" spans="1:4" ht="20.25">
      <c r="A15" s="2">
        <f t="shared" ca="1" si="3"/>
        <v>43429.847719212936</v>
      </c>
      <c r="B15" s="2">
        <v>3.4722222222222199E-3</v>
      </c>
      <c r="C15" s="2">
        <f t="shared" ca="1" si="0"/>
        <v>43429.851191435155</v>
      </c>
      <c r="D15" s="1"/>
    </row>
    <row r="16" spans="1:4" ht="20.25">
      <c r="A16" s="2">
        <f t="shared" ca="1" si="3"/>
        <v>43429.851191435155</v>
      </c>
      <c r="B16" s="3">
        <f t="shared" ref="B16" si="6">B14</f>
        <v>1.7361111111111101E-2</v>
      </c>
      <c r="C16" s="2">
        <f t="shared" ca="1" si="0"/>
        <v>43429.868552546264</v>
      </c>
      <c r="D16" s="1">
        <f t="shared" ref="D16" si="7">D14+1</f>
        <v>8</v>
      </c>
    </row>
    <row r="17" spans="1:4" ht="20.25">
      <c r="A17" s="2">
        <f t="shared" ca="1" si="3"/>
        <v>43429.868552546264</v>
      </c>
      <c r="B17" s="2">
        <v>3.4722222222222199E-3</v>
      </c>
      <c r="C17" s="2">
        <f t="shared" ca="1" si="0"/>
        <v>43429.872024768483</v>
      </c>
      <c r="D17" s="1"/>
    </row>
    <row r="18" spans="1:4" ht="20.25">
      <c r="A18" s="2">
        <f t="shared" ca="1" si="3"/>
        <v>43429.872024768483</v>
      </c>
      <c r="B18" s="3">
        <f>B16</f>
        <v>1.7361111111111101E-2</v>
      </c>
      <c r="C18" s="2">
        <f t="shared" ca="1" si="0"/>
        <v>43429.889385879593</v>
      </c>
      <c r="D18" s="1">
        <f>D16+1</f>
        <v>9</v>
      </c>
    </row>
    <row r="19" spans="1:4" ht="20.25">
      <c r="A19" s="2">
        <f t="shared" ca="1" si="3"/>
        <v>43429.889385879593</v>
      </c>
      <c r="B19" s="2">
        <v>3.4722222222222199E-3</v>
      </c>
      <c r="C19" s="2">
        <f t="shared" ca="1" si="0"/>
        <v>43429.892858101812</v>
      </c>
      <c r="D19" s="1"/>
    </row>
    <row r="20" spans="1:4" ht="20.25">
      <c r="A20" s="2">
        <f t="shared" ca="1" si="3"/>
        <v>43429.892858101812</v>
      </c>
      <c r="B20" s="3">
        <f>B18</f>
        <v>1.7361111111111101E-2</v>
      </c>
      <c r="C20" s="2">
        <f t="shared" ca="1" si="0"/>
        <v>43429.910219212921</v>
      </c>
      <c r="D20" s="1">
        <f>D18+1</f>
        <v>10</v>
      </c>
    </row>
    <row r="21" spans="1:4" ht="20.25">
      <c r="A21" s="2">
        <f t="shared" ca="1" si="3"/>
        <v>43429.910219212921</v>
      </c>
      <c r="B21" s="2">
        <v>3.4722222222222199E-3</v>
      </c>
      <c r="C21" s="2">
        <f t="shared" ca="1" si="0"/>
        <v>43429.91369143514</v>
      </c>
      <c r="D21" s="1"/>
    </row>
    <row r="22" spans="1:4" ht="20.25">
      <c r="A22" s="2">
        <f t="shared" ca="1" si="3"/>
        <v>43429.91369143514</v>
      </c>
      <c r="B22" s="3">
        <f t="shared" ref="B22" si="8">B20</f>
        <v>1.7361111111111101E-2</v>
      </c>
      <c r="C22" s="2">
        <f t="shared" ca="1" si="0"/>
        <v>43429.93105254625</v>
      </c>
      <c r="D22" s="1">
        <f t="shared" ref="D22" si="9">D20+1</f>
        <v>11</v>
      </c>
    </row>
    <row r="23" spans="1:4" ht="20.25">
      <c r="A23" s="2">
        <f t="shared" ca="1" si="3"/>
        <v>43429.93105254625</v>
      </c>
      <c r="B23" s="2">
        <v>3.4722222222222199E-3</v>
      </c>
      <c r="C23" s="2">
        <f t="shared" ca="1" si="0"/>
        <v>43429.934524768469</v>
      </c>
      <c r="D23" s="1"/>
    </row>
    <row r="24" spans="1:4" ht="20.25">
      <c r="A24" s="2">
        <f t="shared" ca="1" si="3"/>
        <v>43429.934524768469</v>
      </c>
      <c r="B24" s="3">
        <f>B22</f>
        <v>1.7361111111111101E-2</v>
      </c>
      <c r="C24" s="2">
        <f t="shared" ca="1" si="0"/>
        <v>43429.951885879578</v>
      </c>
      <c r="D24" s="1">
        <f>D22+1</f>
        <v>12</v>
      </c>
    </row>
    <row r="25" spans="1:4" ht="20.25">
      <c r="A25" s="2">
        <f t="shared" ca="1" si="3"/>
        <v>43429.951885879578</v>
      </c>
      <c r="B25" s="2">
        <v>3.4722222222222199E-3</v>
      </c>
      <c r="C25" s="2">
        <f t="shared" ca="1" si="0"/>
        <v>43429.955358101797</v>
      </c>
      <c r="D25" s="1"/>
    </row>
    <row r="26" spans="1:4" ht="20.25">
      <c r="A26" s="2">
        <f t="shared" ca="1" si="3"/>
        <v>43429.955358101797</v>
      </c>
      <c r="B26" s="3">
        <f>B24</f>
        <v>1.7361111111111101E-2</v>
      </c>
      <c r="C26" s="2">
        <f t="shared" ca="1" si="0"/>
        <v>43429.972719212907</v>
      </c>
      <c r="D26" s="1">
        <f>D24+1</f>
        <v>13</v>
      </c>
    </row>
    <row r="27" spans="1:4" ht="20.25">
      <c r="A27" s="2">
        <f t="shared" ca="1" si="3"/>
        <v>43429.972719212907</v>
      </c>
      <c r="B27" s="2">
        <v>3.4722222222222199E-3</v>
      </c>
      <c r="C27" s="2">
        <f t="shared" ca="1" si="0"/>
        <v>43429.976191435126</v>
      </c>
      <c r="D27" s="1"/>
    </row>
    <row r="28" spans="1:4" ht="20.25">
      <c r="A28" s="2">
        <f t="shared" ca="1" si="3"/>
        <v>43429.976191435126</v>
      </c>
      <c r="B28" s="3">
        <f>B26</f>
        <v>1.7361111111111101E-2</v>
      </c>
      <c r="C28" s="2">
        <f t="shared" ca="1" si="0"/>
        <v>43429.993552546235</v>
      </c>
      <c r="D28" s="1">
        <f>D26+1</f>
        <v>14</v>
      </c>
    </row>
    <row r="29" spans="1:4" ht="20.25">
      <c r="A29" s="2">
        <f t="shared" ca="1" si="3"/>
        <v>43429.993552546235</v>
      </c>
      <c r="B29" s="2">
        <v>3.4722222222222199E-3</v>
      </c>
      <c r="C29" s="2">
        <f t="shared" ca="1" si="0"/>
        <v>43429.997024768454</v>
      </c>
      <c r="D29" s="1"/>
    </row>
    <row r="30" spans="1:4" ht="20.25">
      <c r="A30" s="2">
        <f t="shared" ca="1" si="3"/>
        <v>43429.997024768454</v>
      </c>
      <c r="B30" s="3">
        <f>B28</f>
        <v>1.7361111111111101E-2</v>
      </c>
      <c r="C30" s="2">
        <f t="shared" ca="1" si="0"/>
        <v>43430.014385879564</v>
      </c>
      <c r="D30" s="1">
        <f>D28+1</f>
        <v>15</v>
      </c>
    </row>
  </sheetData>
  <phoneticPr fontId="15" type="noConversion"/>
  <pageMargins left="0.69930555555555596" right="0.69930555555555596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pane ySplit="1" topLeftCell="A25" activePane="bottomLeft" state="frozen"/>
      <selection pane="bottomLeft" activeCell="E51" sqref="E51"/>
    </sheetView>
  </sheetViews>
  <sheetFormatPr defaultColWidth="9" defaultRowHeight="13.5"/>
  <cols>
    <col min="1" max="1" width="15" customWidth="1"/>
    <col min="2" max="2" width="10.5" customWidth="1"/>
    <col min="3" max="3" width="8" customWidth="1"/>
    <col min="4" max="4" width="8.625" customWidth="1"/>
    <col min="5" max="5" width="10.5" customWidth="1"/>
    <col min="6" max="6" width="10.25" customWidth="1"/>
    <col min="7" max="7" width="10.875" customWidth="1"/>
    <col min="8" max="8" width="9.375" customWidth="1"/>
    <col min="9" max="10" width="8.875" customWidth="1"/>
    <col min="11" max="11" width="10.5" customWidth="1"/>
    <col min="12" max="12" width="9.75" customWidth="1"/>
    <col min="13" max="13" width="10" customWidth="1"/>
  </cols>
  <sheetData>
    <row r="1" spans="1:13" ht="25.5" customHeight="1">
      <c r="B1" s="4" t="s">
        <v>3</v>
      </c>
      <c r="C1" s="4" t="s">
        <v>4</v>
      </c>
      <c r="D1" s="4" t="s">
        <v>5</v>
      </c>
      <c r="E1" s="4" t="s">
        <v>3</v>
      </c>
      <c r="F1" s="4" t="s">
        <v>4</v>
      </c>
      <c r="G1" s="4" t="s">
        <v>5</v>
      </c>
      <c r="H1" s="4" t="s">
        <v>3</v>
      </c>
      <c r="I1" s="4" t="s">
        <v>4</v>
      </c>
      <c r="J1" s="4" t="s">
        <v>5</v>
      </c>
      <c r="K1" s="4" t="s">
        <v>3</v>
      </c>
      <c r="L1" s="4" t="s">
        <v>4</v>
      </c>
      <c r="M1" s="4" t="s">
        <v>5</v>
      </c>
    </row>
    <row r="2" spans="1:13">
      <c r="A2" s="5">
        <v>43318</v>
      </c>
      <c r="B2" s="6">
        <v>6.3310185185185197E-3</v>
      </c>
      <c r="C2">
        <v>720</v>
      </c>
      <c r="D2" s="7">
        <f t="shared" ref="D2:D6" si="0">IF(B2=0,"",C2/(B2*1440))</f>
        <v>78.976234003656288</v>
      </c>
      <c r="E2" s="6">
        <v>5.6597222222222196E-3</v>
      </c>
      <c r="F2">
        <v>650</v>
      </c>
      <c r="G2" s="7">
        <f t="shared" ref="G2:G6" si="1">IF(E2=0,"",F2/(E2*1440))</f>
        <v>79.754601226993898</v>
      </c>
      <c r="H2" s="6"/>
      <c r="J2" s="7" t="str">
        <f t="shared" ref="J2:J29" si="2">IF(H2=0,"",I2/(H2*1440))</f>
        <v/>
      </c>
      <c r="K2" s="8">
        <f t="shared" ref="K2" si="3">SUM(B2,E2,H2)</f>
        <v>1.1990740740740739E-2</v>
      </c>
      <c r="L2">
        <f>SUM(C2,F2,I2)</f>
        <v>1370</v>
      </c>
      <c r="M2" s="7">
        <f t="shared" ref="M2:M6" si="4">IF(K2=0,"",L2/(K2*1440))</f>
        <v>79.343629343629345</v>
      </c>
    </row>
    <row r="3" spans="1:13">
      <c r="A3" s="9">
        <v>43319</v>
      </c>
      <c r="B3" s="6">
        <v>6.6319444444444403E-3</v>
      </c>
      <c r="C3">
        <v>780</v>
      </c>
      <c r="D3" s="7">
        <f t="shared" si="0"/>
        <v>81.675392670157123</v>
      </c>
      <c r="E3" s="6">
        <v>8.7152777777777801E-3</v>
      </c>
      <c r="F3">
        <v>1010</v>
      </c>
      <c r="G3" s="7">
        <f t="shared" si="1"/>
        <v>80.478087649402369</v>
      </c>
      <c r="H3" s="6">
        <v>9.0509259259259293E-3</v>
      </c>
      <c r="I3">
        <v>1110</v>
      </c>
      <c r="J3" s="7">
        <f t="shared" si="2"/>
        <v>85.166240409207134</v>
      </c>
      <c r="K3" s="8">
        <f>SUM(B3,E3,H3)</f>
        <v>2.4398148148148148E-2</v>
      </c>
      <c r="L3">
        <f>SUM(C3,F3,I3)</f>
        <v>2900</v>
      </c>
      <c r="M3" s="7">
        <f t="shared" si="4"/>
        <v>82.542694497153704</v>
      </c>
    </row>
    <row r="4" spans="1:13">
      <c r="A4" s="9">
        <v>43320</v>
      </c>
      <c r="B4" s="6">
        <v>6.9328703703703696E-3</v>
      </c>
      <c r="C4">
        <v>780</v>
      </c>
      <c r="D4" s="7">
        <f t="shared" si="0"/>
        <v>78.130217028380642</v>
      </c>
      <c r="E4" s="6">
        <v>1.41435185185185E-2</v>
      </c>
      <c r="F4">
        <v>1730</v>
      </c>
      <c r="G4" s="7">
        <f t="shared" si="1"/>
        <v>84.942716857610591</v>
      </c>
      <c r="H4" s="6"/>
      <c r="J4" s="7" t="str">
        <f t="shared" si="2"/>
        <v/>
      </c>
      <c r="K4" s="8">
        <f>SUM(B4,E4,H4)</f>
        <v>2.107638888888887E-2</v>
      </c>
      <c r="L4">
        <f>SUM(C4,F4,I4)</f>
        <v>2510</v>
      </c>
      <c r="M4" s="7">
        <f t="shared" si="4"/>
        <v>82.701812191103869</v>
      </c>
    </row>
    <row r="5" spans="1:13">
      <c r="A5" s="9">
        <v>43321</v>
      </c>
      <c r="B5" s="6">
        <v>1.29282407407407E-2</v>
      </c>
      <c r="C5">
        <v>1460</v>
      </c>
      <c r="D5" s="7">
        <f t="shared" si="0"/>
        <v>78.424350940018158</v>
      </c>
      <c r="E5" s="6">
        <v>1.48842592592593E-2</v>
      </c>
      <c r="F5">
        <v>1800</v>
      </c>
      <c r="G5" s="7">
        <f t="shared" si="1"/>
        <v>83.981337480559631</v>
      </c>
      <c r="H5" s="6"/>
      <c r="J5" s="7" t="str">
        <f t="shared" si="2"/>
        <v/>
      </c>
      <c r="K5" s="8">
        <f>SUM(B5,E5,H5)</f>
        <v>2.78125E-2</v>
      </c>
      <c r="L5">
        <f>SUM(C5,F5,I5)</f>
        <v>3260</v>
      </c>
      <c r="M5" s="7">
        <f t="shared" si="4"/>
        <v>81.398252184769049</v>
      </c>
    </row>
    <row r="6" spans="1:13">
      <c r="A6" s="9">
        <v>43322</v>
      </c>
      <c r="B6" s="6">
        <v>1.26157407407407E-2</v>
      </c>
      <c r="C6">
        <v>1550</v>
      </c>
      <c r="D6" s="7">
        <f t="shared" si="0"/>
        <v>85.321100917431465</v>
      </c>
      <c r="E6" s="6">
        <v>1.1192129629629601E-2</v>
      </c>
      <c r="F6">
        <v>1360</v>
      </c>
      <c r="G6" s="7">
        <f t="shared" si="1"/>
        <v>84.384694932782025</v>
      </c>
      <c r="H6" s="6">
        <v>4.7916666666666698E-3</v>
      </c>
      <c r="I6">
        <v>590</v>
      </c>
      <c r="J6" s="7">
        <f t="shared" si="2"/>
        <v>85.507246376811537</v>
      </c>
      <c r="K6" s="8">
        <f t="shared" ref="K6" si="5">SUM(B6,E6,H6)</f>
        <v>2.8599537037036969E-2</v>
      </c>
      <c r="L6">
        <f t="shared" ref="L6" si="6">SUM(C6,F6,I6)</f>
        <v>3500</v>
      </c>
      <c r="M6" s="7">
        <f t="shared" si="4"/>
        <v>84.98583569405119</v>
      </c>
    </row>
    <row r="7" spans="1:13">
      <c r="A7" s="9">
        <v>43323</v>
      </c>
      <c r="B7" s="6"/>
      <c r="D7" s="7" t="str">
        <f t="shared" ref="D7:D29" si="7">IF(B7=0,"",C7/(B7*1440))</f>
        <v/>
      </c>
      <c r="E7" s="6"/>
      <c r="G7" s="7" t="str">
        <f t="shared" ref="G7:G29" si="8">IF(E7=0,"",F7/(E7*1440))</f>
        <v/>
      </c>
      <c r="H7" s="6"/>
      <c r="J7" s="7" t="str">
        <f t="shared" si="2"/>
        <v/>
      </c>
      <c r="K7" s="8">
        <f t="shared" ref="K7:K29" si="9">SUM(B7,E7,H7)</f>
        <v>0</v>
      </c>
      <c r="L7">
        <f t="shared" ref="L7:L29" si="10">SUM(C7,F7,I7)</f>
        <v>0</v>
      </c>
      <c r="M7" s="7" t="str">
        <f t="shared" ref="M7:M29" si="11">IF(K7=0,"",L7/(K7*1440))</f>
        <v/>
      </c>
    </row>
    <row r="8" spans="1:13">
      <c r="A8" s="9">
        <v>43324</v>
      </c>
      <c r="B8" s="6"/>
      <c r="D8" s="7" t="str">
        <f t="shared" si="7"/>
        <v/>
      </c>
      <c r="E8" s="6"/>
      <c r="G8" s="7" t="str">
        <f t="shared" si="8"/>
        <v/>
      </c>
      <c r="H8" s="6"/>
      <c r="J8" s="7" t="str">
        <f t="shared" si="2"/>
        <v/>
      </c>
      <c r="K8" s="8">
        <f t="shared" si="9"/>
        <v>0</v>
      </c>
      <c r="L8">
        <f t="shared" si="10"/>
        <v>0</v>
      </c>
      <c r="M8" s="7" t="str">
        <f t="shared" si="11"/>
        <v/>
      </c>
    </row>
    <row r="9" spans="1:13">
      <c r="A9" s="5">
        <v>43325</v>
      </c>
      <c r="B9" s="6"/>
      <c r="D9" s="7" t="str">
        <f t="shared" si="7"/>
        <v/>
      </c>
      <c r="E9" s="6"/>
      <c r="G9" s="7" t="str">
        <f t="shared" si="8"/>
        <v/>
      </c>
      <c r="H9" s="6"/>
      <c r="J9" s="7" t="str">
        <f t="shared" si="2"/>
        <v/>
      </c>
      <c r="K9" s="8">
        <f t="shared" si="9"/>
        <v>0</v>
      </c>
      <c r="L9">
        <f t="shared" si="10"/>
        <v>0</v>
      </c>
      <c r="M9" s="7" t="str">
        <f t="shared" si="11"/>
        <v/>
      </c>
    </row>
    <row r="10" spans="1:13">
      <c r="A10" s="9">
        <v>43326</v>
      </c>
      <c r="B10" s="6">
        <v>1.19097222222222E-2</v>
      </c>
      <c r="C10">
        <v>1410</v>
      </c>
      <c r="D10" s="7">
        <f t="shared" si="7"/>
        <v>82.215743440233396</v>
      </c>
      <c r="E10" s="6">
        <v>1.4976851851851852E-2</v>
      </c>
      <c r="F10">
        <v>1760</v>
      </c>
      <c r="G10" s="7">
        <f t="shared" si="8"/>
        <v>81.607418856259656</v>
      </c>
      <c r="H10" s="6"/>
      <c r="J10" s="7" t="str">
        <f t="shared" si="2"/>
        <v/>
      </c>
      <c r="K10" s="8">
        <f t="shared" si="9"/>
        <v>2.6886574074074052E-2</v>
      </c>
      <c r="L10">
        <f t="shared" si="10"/>
        <v>3170</v>
      </c>
      <c r="M10" s="7">
        <f t="shared" si="11"/>
        <v>81.87688334050803</v>
      </c>
    </row>
    <row r="11" spans="1:13">
      <c r="A11" s="9">
        <v>43327</v>
      </c>
      <c r="B11" s="6"/>
      <c r="D11" s="7" t="str">
        <f t="shared" si="7"/>
        <v/>
      </c>
      <c r="E11" s="10"/>
      <c r="G11" s="7" t="str">
        <f t="shared" si="8"/>
        <v/>
      </c>
      <c r="H11" s="10"/>
      <c r="J11" s="7" t="str">
        <f t="shared" si="2"/>
        <v/>
      </c>
      <c r="K11" s="8">
        <f t="shared" si="9"/>
        <v>0</v>
      </c>
      <c r="L11">
        <f t="shared" si="10"/>
        <v>0</v>
      </c>
      <c r="M11" s="7" t="str">
        <f t="shared" si="11"/>
        <v/>
      </c>
    </row>
    <row r="12" spans="1:13">
      <c r="A12" s="9">
        <v>43328</v>
      </c>
      <c r="B12" s="6"/>
      <c r="D12" s="7" t="str">
        <f t="shared" si="7"/>
        <v/>
      </c>
      <c r="E12" s="10"/>
      <c r="G12" s="7" t="str">
        <f t="shared" si="8"/>
        <v/>
      </c>
      <c r="H12" s="10"/>
      <c r="J12" s="7" t="str">
        <f t="shared" si="2"/>
        <v/>
      </c>
      <c r="K12" s="8">
        <f t="shared" si="9"/>
        <v>0</v>
      </c>
      <c r="L12">
        <f t="shared" si="10"/>
        <v>0</v>
      </c>
      <c r="M12" s="7" t="str">
        <f t="shared" si="11"/>
        <v/>
      </c>
    </row>
    <row r="13" spans="1:13">
      <c r="A13" s="9">
        <v>43329</v>
      </c>
      <c r="B13" s="6"/>
      <c r="D13" s="7" t="str">
        <f t="shared" si="7"/>
        <v/>
      </c>
      <c r="E13" s="10"/>
      <c r="G13" s="7" t="str">
        <f t="shared" si="8"/>
        <v/>
      </c>
      <c r="H13" s="10"/>
      <c r="J13" s="7" t="str">
        <f t="shared" si="2"/>
        <v/>
      </c>
      <c r="K13" s="8">
        <f t="shared" si="9"/>
        <v>0</v>
      </c>
      <c r="L13">
        <f t="shared" si="10"/>
        <v>0</v>
      </c>
      <c r="M13" s="7" t="str">
        <f t="shared" si="11"/>
        <v/>
      </c>
    </row>
    <row r="14" spans="1:13">
      <c r="A14" s="9">
        <v>43330</v>
      </c>
      <c r="B14" s="6"/>
      <c r="D14" s="7" t="str">
        <f t="shared" si="7"/>
        <v/>
      </c>
      <c r="E14" s="10"/>
      <c r="G14" s="7" t="str">
        <f t="shared" si="8"/>
        <v/>
      </c>
      <c r="H14" s="10"/>
      <c r="J14" s="7" t="str">
        <f t="shared" si="2"/>
        <v/>
      </c>
      <c r="K14" s="8">
        <f t="shared" si="9"/>
        <v>0</v>
      </c>
      <c r="L14">
        <f t="shared" si="10"/>
        <v>0</v>
      </c>
      <c r="M14" s="7" t="str">
        <f t="shared" si="11"/>
        <v/>
      </c>
    </row>
    <row r="15" spans="1:13">
      <c r="A15" s="9">
        <v>43331</v>
      </c>
      <c r="B15" s="6"/>
      <c r="D15" s="7" t="str">
        <f t="shared" si="7"/>
        <v/>
      </c>
      <c r="E15" s="10"/>
      <c r="G15" s="7" t="str">
        <f t="shared" si="8"/>
        <v/>
      </c>
      <c r="H15" s="10"/>
      <c r="J15" s="7" t="str">
        <f t="shared" si="2"/>
        <v/>
      </c>
      <c r="K15" s="8">
        <f t="shared" si="9"/>
        <v>0</v>
      </c>
      <c r="L15">
        <f t="shared" si="10"/>
        <v>0</v>
      </c>
      <c r="M15" s="7" t="str">
        <f t="shared" si="11"/>
        <v/>
      </c>
    </row>
    <row r="16" spans="1:13">
      <c r="A16" s="5">
        <v>43332</v>
      </c>
      <c r="B16" s="6"/>
      <c r="D16" s="7" t="str">
        <f t="shared" si="7"/>
        <v/>
      </c>
      <c r="E16" s="10"/>
      <c r="G16" s="7" t="str">
        <f t="shared" si="8"/>
        <v/>
      </c>
      <c r="H16" s="10"/>
      <c r="J16" s="7" t="str">
        <f t="shared" si="2"/>
        <v/>
      </c>
      <c r="K16" s="8">
        <f t="shared" si="9"/>
        <v>0</v>
      </c>
      <c r="L16">
        <f t="shared" si="10"/>
        <v>0</v>
      </c>
      <c r="M16" s="7" t="str">
        <f t="shared" si="11"/>
        <v/>
      </c>
    </row>
    <row r="17" spans="1:13">
      <c r="A17" s="9">
        <v>43333</v>
      </c>
      <c r="B17" s="6"/>
      <c r="D17" s="7" t="str">
        <f t="shared" si="7"/>
        <v/>
      </c>
      <c r="E17" s="10"/>
      <c r="G17" s="7" t="str">
        <f t="shared" si="8"/>
        <v/>
      </c>
      <c r="H17" s="10"/>
      <c r="J17" s="7" t="str">
        <f t="shared" si="2"/>
        <v/>
      </c>
      <c r="K17" s="8">
        <f t="shared" si="9"/>
        <v>0</v>
      </c>
      <c r="L17">
        <f t="shared" si="10"/>
        <v>0</v>
      </c>
      <c r="M17" s="7" t="str">
        <f t="shared" si="11"/>
        <v/>
      </c>
    </row>
    <row r="18" spans="1:13">
      <c r="A18" s="9">
        <v>43334</v>
      </c>
      <c r="B18" s="6"/>
      <c r="D18" s="7" t="str">
        <f t="shared" si="7"/>
        <v/>
      </c>
      <c r="E18" s="10"/>
      <c r="G18" s="7" t="str">
        <f t="shared" si="8"/>
        <v/>
      </c>
      <c r="H18" s="10"/>
      <c r="J18" s="7" t="str">
        <f t="shared" si="2"/>
        <v/>
      </c>
      <c r="K18" s="8">
        <f t="shared" si="9"/>
        <v>0</v>
      </c>
      <c r="L18">
        <f t="shared" si="10"/>
        <v>0</v>
      </c>
      <c r="M18" s="7" t="str">
        <f t="shared" si="11"/>
        <v/>
      </c>
    </row>
    <row r="19" spans="1:13">
      <c r="A19" s="9">
        <v>43335</v>
      </c>
      <c r="B19" s="6"/>
      <c r="D19" s="7" t="str">
        <f t="shared" si="7"/>
        <v/>
      </c>
      <c r="E19" s="10"/>
      <c r="G19" s="7" t="str">
        <f t="shared" si="8"/>
        <v/>
      </c>
      <c r="H19" s="10"/>
      <c r="J19" s="7" t="str">
        <f t="shared" si="2"/>
        <v/>
      </c>
      <c r="K19" s="8">
        <f t="shared" si="9"/>
        <v>0</v>
      </c>
      <c r="L19">
        <f t="shared" si="10"/>
        <v>0</v>
      </c>
      <c r="M19" s="7" t="str">
        <f t="shared" si="11"/>
        <v/>
      </c>
    </row>
    <row r="20" spans="1:13">
      <c r="A20" s="9">
        <v>43336</v>
      </c>
      <c r="B20" s="6"/>
      <c r="D20" s="7" t="str">
        <f t="shared" si="7"/>
        <v/>
      </c>
      <c r="E20" s="10"/>
      <c r="G20" s="7" t="str">
        <f t="shared" si="8"/>
        <v/>
      </c>
      <c r="H20" s="10"/>
      <c r="J20" s="7" t="str">
        <f t="shared" si="2"/>
        <v/>
      </c>
      <c r="K20" s="8">
        <f t="shared" si="9"/>
        <v>0</v>
      </c>
      <c r="L20">
        <f t="shared" si="10"/>
        <v>0</v>
      </c>
      <c r="M20" s="7" t="str">
        <f t="shared" si="11"/>
        <v/>
      </c>
    </row>
    <row r="21" spans="1:13">
      <c r="A21" s="9">
        <v>43337</v>
      </c>
      <c r="B21" s="6"/>
      <c r="D21" s="7" t="str">
        <f t="shared" si="7"/>
        <v/>
      </c>
      <c r="E21" s="10"/>
      <c r="G21" s="7" t="str">
        <f t="shared" si="8"/>
        <v/>
      </c>
      <c r="H21" s="10"/>
      <c r="J21" s="7" t="str">
        <f t="shared" si="2"/>
        <v/>
      </c>
      <c r="K21" s="8">
        <f t="shared" si="9"/>
        <v>0</v>
      </c>
      <c r="L21">
        <f t="shared" si="10"/>
        <v>0</v>
      </c>
      <c r="M21" s="7" t="str">
        <f t="shared" si="11"/>
        <v/>
      </c>
    </row>
    <row r="22" spans="1:13">
      <c r="A22" s="9">
        <v>43338</v>
      </c>
      <c r="B22" s="6"/>
      <c r="D22" s="7" t="str">
        <f t="shared" si="7"/>
        <v/>
      </c>
      <c r="E22" s="10"/>
      <c r="G22" s="7" t="str">
        <f t="shared" si="8"/>
        <v/>
      </c>
      <c r="H22" s="10"/>
      <c r="J22" s="7" t="str">
        <f t="shared" si="2"/>
        <v/>
      </c>
      <c r="K22" s="8">
        <f t="shared" si="9"/>
        <v>0</v>
      </c>
      <c r="L22">
        <f t="shared" si="10"/>
        <v>0</v>
      </c>
      <c r="M22" s="7" t="str">
        <f t="shared" si="11"/>
        <v/>
      </c>
    </row>
    <row r="23" spans="1:13">
      <c r="A23" s="5">
        <v>43339</v>
      </c>
      <c r="B23" s="6"/>
      <c r="D23" s="7" t="str">
        <f t="shared" si="7"/>
        <v/>
      </c>
      <c r="E23" s="10"/>
      <c r="G23" s="7" t="str">
        <f t="shared" si="8"/>
        <v/>
      </c>
      <c r="H23" s="10"/>
      <c r="J23" s="7" t="str">
        <f t="shared" si="2"/>
        <v/>
      </c>
      <c r="K23" s="8">
        <f t="shared" si="9"/>
        <v>0</v>
      </c>
      <c r="L23">
        <f t="shared" si="10"/>
        <v>0</v>
      </c>
      <c r="M23" s="7" t="str">
        <f t="shared" si="11"/>
        <v/>
      </c>
    </row>
    <row r="24" spans="1:13">
      <c r="A24" s="9">
        <v>43340</v>
      </c>
      <c r="B24" s="6"/>
      <c r="D24" s="7" t="str">
        <f t="shared" si="7"/>
        <v/>
      </c>
      <c r="E24" s="10"/>
      <c r="G24" s="7" t="str">
        <f t="shared" si="8"/>
        <v/>
      </c>
      <c r="H24" s="10"/>
      <c r="J24" s="7" t="str">
        <f t="shared" si="2"/>
        <v/>
      </c>
      <c r="K24" s="8">
        <f t="shared" si="9"/>
        <v>0</v>
      </c>
      <c r="L24">
        <f t="shared" si="10"/>
        <v>0</v>
      </c>
      <c r="M24" s="7" t="str">
        <f t="shared" si="11"/>
        <v/>
      </c>
    </row>
    <row r="25" spans="1:13">
      <c r="A25" s="9">
        <v>43341</v>
      </c>
      <c r="B25" s="6"/>
      <c r="D25" s="7" t="str">
        <f t="shared" si="7"/>
        <v/>
      </c>
      <c r="E25" s="10"/>
      <c r="G25" s="7" t="str">
        <f t="shared" si="8"/>
        <v/>
      </c>
      <c r="H25" s="10"/>
      <c r="J25" s="7" t="str">
        <f t="shared" si="2"/>
        <v/>
      </c>
      <c r="K25" s="8">
        <f t="shared" si="9"/>
        <v>0</v>
      </c>
      <c r="L25">
        <f t="shared" si="10"/>
        <v>0</v>
      </c>
      <c r="M25" s="7" t="str">
        <f t="shared" si="11"/>
        <v/>
      </c>
    </row>
    <row r="26" spans="1:13">
      <c r="A26" s="9">
        <v>43342</v>
      </c>
      <c r="B26" s="6"/>
      <c r="D26" s="7" t="str">
        <f t="shared" si="7"/>
        <v/>
      </c>
      <c r="E26" s="10"/>
      <c r="G26" s="7" t="str">
        <f t="shared" si="8"/>
        <v/>
      </c>
      <c r="H26" s="10"/>
      <c r="J26" s="7" t="str">
        <f t="shared" si="2"/>
        <v/>
      </c>
      <c r="K26" s="8">
        <f t="shared" si="9"/>
        <v>0</v>
      </c>
      <c r="L26">
        <f t="shared" si="10"/>
        <v>0</v>
      </c>
      <c r="M26" s="7" t="str">
        <f t="shared" si="11"/>
        <v/>
      </c>
    </row>
    <row r="27" spans="1:13">
      <c r="A27" s="9">
        <v>43343</v>
      </c>
      <c r="B27" s="6"/>
      <c r="D27" s="7" t="str">
        <f t="shared" si="7"/>
        <v/>
      </c>
      <c r="E27" s="10"/>
      <c r="G27" s="7" t="str">
        <f t="shared" si="8"/>
        <v/>
      </c>
      <c r="H27" s="10"/>
      <c r="J27" s="7" t="str">
        <f t="shared" si="2"/>
        <v/>
      </c>
      <c r="K27" s="8">
        <f t="shared" si="9"/>
        <v>0</v>
      </c>
      <c r="L27">
        <f t="shared" si="10"/>
        <v>0</v>
      </c>
      <c r="M27" s="7" t="str">
        <f t="shared" si="11"/>
        <v/>
      </c>
    </row>
    <row r="28" spans="1:13">
      <c r="A28" s="9">
        <v>43344</v>
      </c>
      <c r="B28" s="6"/>
      <c r="D28" s="7" t="str">
        <f t="shared" si="7"/>
        <v/>
      </c>
      <c r="E28" s="10"/>
      <c r="G28" s="7" t="str">
        <f t="shared" si="8"/>
        <v/>
      </c>
      <c r="H28" s="10"/>
      <c r="J28" s="7" t="str">
        <f t="shared" si="2"/>
        <v/>
      </c>
      <c r="K28" s="8">
        <f t="shared" si="9"/>
        <v>0</v>
      </c>
      <c r="L28">
        <f t="shared" si="10"/>
        <v>0</v>
      </c>
      <c r="M28" s="7" t="str">
        <f t="shared" si="11"/>
        <v/>
      </c>
    </row>
    <row r="29" spans="1:13">
      <c r="A29" s="9">
        <v>43345</v>
      </c>
      <c r="B29" s="6"/>
      <c r="D29" s="7" t="str">
        <f t="shared" si="7"/>
        <v/>
      </c>
      <c r="E29" s="10"/>
      <c r="G29" s="7" t="str">
        <f t="shared" si="8"/>
        <v/>
      </c>
      <c r="H29" s="10"/>
      <c r="J29" s="7" t="str">
        <f t="shared" si="2"/>
        <v/>
      </c>
      <c r="K29" s="8">
        <f t="shared" si="9"/>
        <v>0</v>
      </c>
      <c r="L29">
        <f t="shared" si="10"/>
        <v>0</v>
      </c>
      <c r="M29" s="7" t="str">
        <f t="shared" si="11"/>
        <v/>
      </c>
    </row>
    <row r="30" spans="1:13">
      <c r="A30" s="9">
        <v>43346</v>
      </c>
      <c r="B30" s="6"/>
      <c r="D30" s="7" t="str">
        <f t="shared" ref="D30" si="12">IF(B30=0,"",C30/(B30*1440))</f>
        <v/>
      </c>
      <c r="E30" s="10"/>
      <c r="G30" s="7" t="str">
        <f t="shared" ref="G30" si="13">IF(E30=0,"",F30/(E30*1440))</f>
        <v/>
      </c>
      <c r="H30" s="10"/>
      <c r="J30" s="7" t="str">
        <f t="shared" ref="J30" si="14">IF(H30=0,"",I30/(H30*1440))</f>
        <v/>
      </c>
      <c r="K30" s="8">
        <f t="shared" ref="K30" si="15">SUM(B30,E30,H30)</f>
        <v>0</v>
      </c>
      <c r="L30">
        <f t="shared" ref="L30" si="16">SUM(C30,F30,I30)</f>
        <v>0</v>
      </c>
    </row>
    <row r="31" spans="1:13">
      <c r="A31" s="9">
        <v>43347</v>
      </c>
      <c r="B31" s="6"/>
      <c r="D31" s="7" t="str">
        <f t="shared" ref="D31:D57" si="17">IF(B31=0,"",C31/(B31*1440))</f>
        <v/>
      </c>
      <c r="E31" s="10"/>
      <c r="G31" s="7" t="str">
        <f t="shared" ref="G31:G57" si="18">IF(E31=0,"",F31/(E31*1440))</f>
        <v/>
      </c>
      <c r="H31" s="10"/>
      <c r="J31" s="7" t="str">
        <f t="shared" ref="J31:J57" si="19">IF(H31=0,"",I31/(H31*1440))</f>
        <v/>
      </c>
      <c r="K31" s="8">
        <f t="shared" ref="K31:K57" si="20">SUM(B31,E31,H31)</f>
        <v>0</v>
      </c>
      <c r="L31">
        <f t="shared" ref="L31:L57" si="21">SUM(C31,F31,I31)</f>
        <v>0</v>
      </c>
    </row>
    <row r="32" spans="1:13">
      <c r="A32" s="9">
        <v>43348</v>
      </c>
      <c r="B32" s="6"/>
      <c r="D32" s="7" t="str">
        <f t="shared" si="17"/>
        <v/>
      </c>
      <c r="E32" s="10"/>
      <c r="G32" s="7" t="str">
        <f t="shared" si="18"/>
        <v/>
      </c>
      <c r="H32" s="10"/>
      <c r="J32" s="7" t="str">
        <f t="shared" si="19"/>
        <v/>
      </c>
      <c r="K32" s="8">
        <f t="shared" si="20"/>
        <v>0</v>
      </c>
      <c r="L32">
        <f t="shared" si="21"/>
        <v>0</v>
      </c>
    </row>
    <row r="33" spans="1:12">
      <c r="A33" s="9">
        <v>43349</v>
      </c>
      <c r="B33" s="6"/>
      <c r="D33" s="7" t="str">
        <f t="shared" si="17"/>
        <v/>
      </c>
      <c r="E33" s="10"/>
      <c r="G33" s="7" t="str">
        <f t="shared" si="18"/>
        <v/>
      </c>
      <c r="H33" s="10"/>
      <c r="J33" s="7" t="str">
        <f t="shared" si="19"/>
        <v/>
      </c>
      <c r="K33" s="8">
        <f t="shared" si="20"/>
        <v>0</v>
      </c>
      <c r="L33">
        <f t="shared" si="21"/>
        <v>0</v>
      </c>
    </row>
    <row r="34" spans="1:12">
      <c r="A34" s="9">
        <v>43350</v>
      </c>
      <c r="B34" s="6"/>
      <c r="D34" s="7" t="str">
        <f t="shared" si="17"/>
        <v/>
      </c>
      <c r="E34" s="10"/>
      <c r="G34" s="7" t="str">
        <f t="shared" si="18"/>
        <v/>
      </c>
      <c r="H34" s="10"/>
      <c r="J34" s="7" t="str">
        <f t="shared" si="19"/>
        <v/>
      </c>
      <c r="K34" s="8">
        <f t="shared" si="20"/>
        <v>0</v>
      </c>
      <c r="L34">
        <f t="shared" si="21"/>
        <v>0</v>
      </c>
    </row>
    <row r="35" spans="1:12">
      <c r="A35" s="9">
        <v>43351</v>
      </c>
      <c r="B35" s="6"/>
      <c r="D35" s="7" t="str">
        <f t="shared" si="17"/>
        <v/>
      </c>
      <c r="E35" s="10"/>
      <c r="G35" s="7" t="str">
        <f t="shared" si="18"/>
        <v/>
      </c>
      <c r="H35" s="10"/>
      <c r="J35" s="7" t="str">
        <f t="shared" si="19"/>
        <v/>
      </c>
      <c r="K35" s="8">
        <f t="shared" si="20"/>
        <v>0</v>
      </c>
      <c r="L35">
        <f t="shared" si="21"/>
        <v>0</v>
      </c>
    </row>
    <row r="36" spans="1:12">
      <c r="A36" s="9">
        <v>43352</v>
      </c>
      <c r="B36" s="6"/>
      <c r="D36" s="7" t="str">
        <f t="shared" si="17"/>
        <v/>
      </c>
      <c r="E36" s="10"/>
      <c r="G36" s="7" t="str">
        <f t="shared" si="18"/>
        <v/>
      </c>
      <c r="H36" s="10"/>
      <c r="J36" s="7" t="str">
        <f t="shared" si="19"/>
        <v/>
      </c>
      <c r="K36" s="8">
        <f t="shared" si="20"/>
        <v>0</v>
      </c>
      <c r="L36">
        <f t="shared" si="21"/>
        <v>0</v>
      </c>
    </row>
    <row r="37" spans="1:12">
      <c r="A37" s="9">
        <v>43353</v>
      </c>
      <c r="B37" s="6"/>
      <c r="D37" s="7" t="str">
        <f t="shared" si="17"/>
        <v/>
      </c>
      <c r="E37" s="10"/>
      <c r="G37" s="7" t="str">
        <f t="shared" si="18"/>
        <v/>
      </c>
      <c r="H37" s="10"/>
      <c r="J37" s="7" t="str">
        <f t="shared" si="19"/>
        <v/>
      </c>
      <c r="K37" s="8">
        <f t="shared" si="20"/>
        <v>0</v>
      </c>
      <c r="L37">
        <f t="shared" si="21"/>
        <v>0</v>
      </c>
    </row>
    <row r="38" spans="1:12">
      <c r="A38" s="9">
        <v>43354</v>
      </c>
      <c r="B38" s="6"/>
      <c r="D38" s="7" t="str">
        <f t="shared" si="17"/>
        <v/>
      </c>
      <c r="E38" s="10"/>
      <c r="G38" s="7" t="str">
        <f t="shared" si="18"/>
        <v/>
      </c>
      <c r="H38" s="10"/>
      <c r="J38" s="7" t="str">
        <f t="shared" si="19"/>
        <v/>
      </c>
      <c r="K38" s="8">
        <f t="shared" si="20"/>
        <v>0</v>
      </c>
      <c r="L38">
        <f t="shared" si="21"/>
        <v>0</v>
      </c>
    </row>
    <row r="39" spans="1:12">
      <c r="A39" s="9">
        <v>43355</v>
      </c>
      <c r="B39" s="6"/>
      <c r="D39" s="7" t="str">
        <f t="shared" si="17"/>
        <v/>
      </c>
      <c r="E39" s="10"/>
      <c r="G39" s="7" t="str">
        <f t="shared" si="18"/>
        <v/>
      </c>
      <c r="H39" s="10"/>
      <c r="J39" s="7" t="str">
        <f t="shared" si="19"/>
        <v/>
      </c>
      <c r="K39" s="8">
        <f t="shared" si="20"/>
        <v>0</v>
      </c>
      <c r="L39">
        <f t="shared" si="21"/>
        <v>0</v>
      </c>
    </row>
    <row r="40" spans="1:12">
      <c r="A40" s="9">
        <v>43356</v>
      </c>
      <c r="B40" s="6"/>
      <c r="D40" s="7" t="str">
        <f t="shared" si="17"/>
        <v/>
      </c>
      <c r="E40" s="10"/>
      <c r="G40" s="7" t="str">
        <f t="shared" si="18"/>
        <v/>
      </c>
      <c r="H40" s="10"/>
      <c r="J40" s="7" t="str">
        <f t="shared" si="19"/>
        <v/>
      </c>
      <c r="K40" s="8">
        <f t="shared" si="20"/>
        <v>0</v>
      </c>
      <c r="L40">
        <f t="shared" si="21"/>
        <v>0</v>
      </c>
    </row>
    <row r="41" spans="1:12">
      <c r="A41" s="9">
        <v>43357</v>
      </c>
      <c r="B41" s="6"/>
      <c r="D41" s="7" t="str">
        <f t="shared" si="17"/>
        <v/>
      </c>
      <c r="E41" s="10"/>
      <c r="G41" s="7" t="str">
        <f t="shared" si="18"/>
        <v/>
      </c>
      <c r="H41" s="10"/>
      <c r="J41" s="7" t="str">
        <f t="shared" si="19"/>
        <v/>
      </c>
      <c r="K41" s="8">
        <f t="shared" si="20"/>
        <v>0</v>
      </c>
      <c r="L41">
        <f t="shared" si="21"/>
        <v>0</v>
      </c>
    </row>
    <row r="42" spans="1:12">
      <c r="A42" s="9">
        <v>43358</v>
      </c>
      <c r="B42" s="6"/>
      <c r="D42" s="7" t="str">
        <f t="shared" si="17"/>
        <v/>
      </c>
      <c r="E42" s="10"/>
      <c r="G42" s="7" t="str">
        <f t="shared" si="18"/>
        <v/>
      </c>
      <c r="H42" s="10"/>
      <c r="J42" s="7" t="str">
        <f t="shared" si="19"/>
        <v/>
      </c>
      <c r="K42" s="8">
        <f t="shared" si="20"/>
        <v>0</v>
      </c>
      <c r="L42">
        <f t="shared" si="21"/>
        <v>0</v>
      </c>
    </row>
    <row r="43" spans="1:12">
      <c r="A43" s="9">
        <v>43359</v>
      </c>
      <c r="B43" s="6"/>
      <c r="D43" s="7" t="str">
        <f t="shared" si="17"/>
        <v/>
      </c>
      <c r="E43" s="10"/>
      <c r="G43" s="7" t="str">
        <f t="shared" si="18"/>
        <v/>
      </c>
      <c r="H43" s="10"/>
      <c r="J43" s="7" t="str">
        <f t="shared" si="19"/>
        <v/>
      </c>
      <c r="K43" s="8">
        <f t="shared" si="20"/>
        <v>0</v>
      </c>
      <c r="L43">
        <f t="shared" si="21"/>
        <v>0</v>
      </c>
    </row>
    <row r="44" spans="1:12">
      <c r="A44" s="9">
        <v>43360</v>
      </c>
      <c r="B44" s="6"/>
      <c r="D44" s="7" t="str">
        <f t="shared" si="17"/>
        <v/>
      </c>
      <c r="E44" s="10"/>
      <c r="G44" s="7" t="str">
        <f t="shared" si="18"/>
        <v/>
      </c>
      <c r="H44" s="10"/>
      <c r="J44" s="7" t="str">
        <f t="shared" si="19"/>
        <v/>
      </c>
      <c r="K44" s="8">
        <f t="shared" si="20"/>
        <v>0</v>
      </c>
      <c r="L44">
        <f t="shared" si="21"/>
        <v>0</v>
      </c>
    </row>
    <row r="45" spans="1:12">
      <c r="A45" s="9">
        <v>43361</v>
      </c>
      <c r="B45" s="6"/>
      <c r="D45" s="7" t="str">
        <f t="shared" si="17"/>
        <v/>
      </c>
      <c r="E45" s="10"/>
      <c r="G45" s="7" t="str">
        <f t="shared" si="18"/>
        <v/>
      </c>
      <c r="H45" s="10"/>
      <c r="J45" s="7" t="str">
        <f t="shared" si="19"/>
        <v/>
      </c>
      <c r="K45" s="8">
        <f t="shared" si="20"/>
        <v>0</v>
      </c>
      <c r="L45">
        <f t="shared" si="21"/>
        <v>0</v>
      </c>
    </row>
    <row r="46" spans="1:12">
      <c r="A46" s="9">
        <v>43362</v>
      </c>
      <c r="B46" s="6"/>
      <c r="D46" s="7" t="str">
        <f t="shared" si="17"/>
        <v/>
      </c>
      <c r="E46" s="10"/>
      <c r="G46" s="7" t="str">
        <f t="shared" si="18"/>
        <v/>
      </c>
      <c r="H46" s="10"/>
      <c r="J46" s="7" t="str">
        <f t="shared" si="19"/>
        <v/>
      </c>
      <c r="K46" s="8">
        <f t="shared" si="20"/>
        <v>0</v>
      </c>
      <c r="L46">
        <f t="shared" si="21"/>
        <v>0</v>
      </c>
    </row>
    <row r="47" spans="1:12">
      <c r="A47" s="9">
        <v>43363</v>
      </c>
      <c r="B47" s="6"/>
      <c r="D47" s="7" t="str">
        <f t="shared" si="17"/>
        <v/>
      </c>
      <c r="E47" s="10"/>
      <c r="G47" s="7" t="str">
        <f t="shared" si="18"/>
        <v/>
      </c>
      <c r="H47" s="10"/>
      <c r="J47" s="7" t="str">
        <f t="shared" si="19"/>
        <v/>
      </c>
      <c r="K47" s="8">
        <f t="shared" si="20"/>
        <v>0</v>
      </c>
      <c r="L47">
        <f t="shared" si="21"/>
        <v>0</v>
      </c>
    </row>
    <row r="48" spans="1:12">
      <c r="A48" s="9">
        <v>43364</v>
      </c>
      <c r="B48" s="6"/>
      <c r="D48" s="7" t="str">
        <f t="shared" si="17"/>
        <v/>
      </c>
      <c r="E48" s="10"/>
      <c r="G48" s="7" t="str">
        <f t="shared" si="18"/>
        <v/>
      </c>
      <c r="H48" s="10"/>
      <c r="J48" s="7" t="str">
        <f t="shared" si="19"/>
        <v/>
      </c>
      <c r="K48" s="8">
        <f t="shared" si="20"/>
        <v>0</v>
      </c>
      <c r="L48">
        <f t="shared" si="21"/>
        <v>0</v>
      </c>
    </row>
    <row r="49" spans="1:12">
      <c r="A49" s="9">
        <v>43365</v>
      </c>
      <c r="B49" s="6"/>
      <c r="D49" s="7" t="str">
        <f t="shared" si="17"/>
        <v/>
      </c>
      <c r="E49" s="10"/>
      <c r="G49" s="7" t="str">
        <f t="shared" si="18"/>
        <v/>
      </c>
      <c r="H49" s="10"/>
      <c r="J49" s="7" t="str">
        <f t="shared" si="19"/>
        <v/>
      </c>
      <c r="K49" s="8">
        <f t="shared" si="20"/>
        <v>0</v>
      </c>
      <c r="L49">
        <f t="shared" si="21"/>
        <v>0</v>
      </c>
    </row>
    <row r="50" spans="1:12">
      <c r="A50" s="9">
        <v>43366</v>
      </c>
      <c r="B50" s="6"/>
      <c r="D50" s="7" t="str">
        <f t="shared" si="17"/>
        <v/>
      </c>
      <c r="E50" s="10"/>
      <c r="G50" s="7" t="str">
        <f t="shared" si="18"/>
        <v/>
      </c>
      <c r="H50" s="10"/>
      <c r="J50" s="7" t="str">
        <f t="shared" si="19"/>
        <v/>
      </c>
      <c r="K50" s="8">
        <f t="shared" si="20"/>
        <v>0</v>
      </c>
      <c r="L50">
        <f t="shared" si="21"/>
        <v>0</v>
      </c>
    </row>
    <row r="51" spans="1:12">
      <c r="A51" s="9">
        <v>43367</v>
      </c>
      <c r="B51" s="6"/>
      <c r="D51" s="7" t="str">
        <f t="shared" si="17"/>
        <v/>
      </c>
      <c r="E51" s="10"/>
      <c r="G51" s="7" t="str">
        <f t="shared" si="18"/>
        <v/>
      </c>
      <c r="H51" s="10"/>
      <c r="J51" s="7" t="str">
        <f t="shared" si="19"/>
        <v/>
      </c>
      <c r="K51" s="8">
        <f t="shared" si="20"/>
        <v>0</v>
      </c>
      <c r="L51">
        <f t="shared" si="21"/>
        <v>0</v>
      </c>
    </row>
    <row r="52" spans="1:12">
      <c r="A52" s="9">
        <v>43368</v>
      </c>
      <c r="B52" s="6"/>
      <c r="D52" s="7" t="str">
        <f t="shared" si="17"/>
        <v/>
      </c>
      <c r="E52" s="10"/>
      <c r="G52" s="7" t="str">
        <f t="shared" si="18"/>
        <v/>
      </c>
      <c r="H52" s="10"/>
      <c r="J52" s="7" t="str">
        <f t="shared" si="19"/>
        <v/>
      </c>
      <c r="K52" s="8">
        <f t="shared" si="20"/>
        <v>0</v>
      </c>
      <c r="L52">
        <f t="shared" si="21"/>
        <v>0</v>
      </c>
    </row>
    <row r="53" spans="1:12">
      <c r="A53" s="9">
        <v>43369</v>
      </c>
      <c r="B53" s="6"/>
      <c r="D53" s="7" t="str">
        <f t="shared" si="17"/>
        <v/>
      </c>
      <c r="E53" s="10"/>
      <c r="G53" s="7" t="str">
        <f t="shared" si="18"/>
        <v/>
      </c>
      <c r="H53" s="10"/>
      <c r="J53" s="7" t="str">
        <f t="shared" si="19"/>
        <v/>
      </c>
      <c r="K53" s="8">
        <f t="shared" si="20"/>
        <v>0</v>
      </c>
      <c r="L53">
        <f t="shared" si="21"/>
        <v>0</v>
      </c>
    </row>
    <row r="54" spans="1:12">
      <c r="A54" s="9">
        <v>43370</v>
      </c>
      <c r="B54" s="6"/>
      <c r="D54" s="7" t="str">
        <f t="shared" si="17"/>
        <v/>
      </c>
      <c r="E54" s="10"/>
      <c r="G54" s="7" t="str">
        <f t="shared" si="18"/>
        <v/>
      </c>
      <c r="H54" s="10"/>
      <c r="J54" s="7" t="str">
        <f t="shared" si="19"/>
        <v/>
      </c>
      <c r="K54" s="8">
        <f t="shared" si="20"/>
        <v>0</v>
      </c>
      <c r="L54">
        <f t="shared" si="21"/>
        <v>0</v>
      </c>
    </row>
    <row r="55" spans="1:12">
      <c r="A55" s="9">
        <v>43371</v>
      </c>
      <c r="B55" s="6"/>
      <c r="D55" s="7" t="str">
        <f t="shared" si="17"/>
        <v/>
      </c>
      <c r="E55" s="10"/>
      <c r="G55" s="7" t="str">
        <f t="shared" si="18"/>
        <v/>
      </c>
      <c r="H55" s="10"/>
      <c r="J55" s="7" t="str">
        <f t="shared" si="19"/>
        <v/>
      </c>
      <c r="K55" s="8">
        <f t="shared" si="20"/>
        <v>0</v>
      </c>
      <c r="L55">
        <f t="shared" si="21"/>
        <v>0</v>
      </c>
    </row>
    <row r="56" spans="1:12">
      <c r="A56" s="9">
        <v>43372</v>
      </c>
      <c r="B56" s="6"/>
      <c r="D56" s="7" t="str">
        <f t="shared" si="17"/>
        <v/>
      </c>
      <c r="E56" s="10"/>
      <c r="G56" s="7" t="str">
        <f t="shared" si="18"/>
        <v/>
      </c>
      <c r="H56" s="10"/>
      <c r="J56" s="7" t="str">
        <f t="shared" si="19"/>
        <v/>
      </c>
      <c r="K56" s="8">
        <f t="shared" si="20"/>
        <v>0</v>
      </c>
      <c r="L56">
        <f t="shared" si="21"/>
        <v>0</v>
      </c>
    </row>
    <row r="57" spans="1:12">
      <c r="A57" s="9">
        <v>43373</v>
      </c>
      <c r="B57" s="6"/>
      <c r="D57" s="7" t="str">
        <f t="shared" si="17"/>
        <v/>
      </c>
      <c r="E57" s="10"/>
      <c r="G57" s="7" t="str">
        <f t="shared" si="18"/>
        <v/>
      </c>
      <c r="H57" s="10"/>
      <c r="J57" s="7" t="str">
        <f t="shared" si="19"/>
        <v/>
      </c>
      <c r="K57" s="8">
        <f t="shared" si="20"/>
        <v>0</v>
      </c>
      <c r="L57">
        <f t="shared" si="21"/>
        <v>0</v>
      </c>
    </row>
  </sheetData>
  <autoFilter ref="A1:M1"/>
  <phoneticPr fontId="15" type="noConversion"/>
  <conditionalFormatting sqref="L2:L29">
    <cfRule type="cellIs" dxfId="46" priority="16" stopIfTrue="1" operator="lessThan">
      <formula>2000</formula>
    </cfRule>
    <cfRule type="cellIs" dxfId="45" priority="15" stopIfTrue="1" operator="lessThan">
      <formula>2500</formula>
    </cfRule>
    <cfRule type="cellIs" dxfId="44" priority="17" stopIfTrue="1" operator="lessThan">
      <formula>500</formula>
    </cfRule>
  </conditionalFormatting>
  <conditionalFormatting sqref="C31:C57">
    <cfRule type="cellIs" dxfId="43" priority="5" stopIfTrue="1" operator="lessThan">
      <formula>500</formula>
    </cfRule>
  </conditionalFormatting>
  <conditionalFormatting sqref="L30">
    <cfRule type="cellIs" dxfId="42" priority="10" stopIfTrue="1" operator="lessThan">
      <formula>500</formula>
    </cfRule>
    <cfRule type="cellIs" dxfId="41" priority="8" stopIfTrue="1" operator="lessThan">
      <formula>2500</formula>
    </cfRule>
    <cfRule type="cellIs" dxfId="40" priority="9" stopIfTrue="1" operator="lessThan">
      <formula>2000</formula>
    </cfRule>
  </conditionalFormatting>
  <conditionalFormatting sqref="C2:C29">
    <cfRule type="cellIs" dxfId="39" priority="18" stopIfTrue="1" operator="lessThan">
      <formula>500</formula>
    </cfRule>
  </conditionalFormatting>
  <conditionalFormatting sqref="L31:L57">
    <cfRule type="cellIs" dxfId="38" priority="4" stopIfTrue="1" operator="lessThan">
      <formula>500</formula>
    </cfRule>
    <cfRule type="cellIs" dxfId="37" priority="2" stopIfTrue="1" operator="lessThan">
      <formula>2500</formula>
    </cfRule>
    <cfRule type="cellIs" dxfId="36" priority="3" stopIfTrue="1" operator="lessThan">
      <formula>2000</formula>
    </cfRule>
  </conditionalFormatting>
  <conditionalFormatting sqref="I30">
    <cfRule type="cellIs" dxfId="35" priority="12" stopIfTrue="1" operator="lessThan">
      <formula>500</formula>
    </cfRule>
  </conditionalFormatting>
  <conditionalFormatting sqref="L58:L65536">
    <cfRule type="cellIs" dxfId="34" priority="14" stopIfTrue="1" operator="greaterThan">
      <formula>3000</formula>
    </cfRule>
  </conditionalFormatting>
  <conditionalFormatting sqref="F2:F29">
    <cfRule type="cellIs" dxfId="33" priority="13" stopIfTrue="1" operator="lessThan">
      <formula>500</formula>
    </cfRule>
  </conditionalFormatting>
  <conditionalFormatting sqref="F30">
    <cfRule type="cellIs" dxfId="32" priority="7" stopIfTrue="1" operator="lessThan">
      <formula>500</formula>
    </cfRule>
  </conditionalFormatting>
  <conditionalFormatting sqref="I31:I57">
    <cfRule type="cellIs" dxfId="31" priority="6" stopIfTrue="1" operator="lessThan">
      <formula>500</formula>
    </cfRule>
  </conditionalFormatting>
  <conditionalFormatting sqref="I2:I29">
    <cfRule type="cellIs" dxfId="30" priority="19" stopIfTrue="1" operator="lessThan">
      <formula>500</formula>
    </cfRule>
  </conditionalFormatting>
  <conditionalFormatting sqref="C30">
    <cfRule type="cellIs" dxfId="29" priority="11" stopIfTrue="1" operator="lessThan">
      <formula>500</formula>
    </cfRule>
  </conditionalFormatting>
  <conditionalFormatting sqref="F31:F57">
    <cfRule type="cellIs" dxfId="28" priority="1" stopIfTrue="1" operator="lessThan">
      <formula>500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5" workbookViewId="0">
      <selection activeCell="B3" sqref="B3"/>
    </sheetView>
  </sheetViews>
  <sheetFormatPr defaultColWidth="9" defaultRowHeight="13.5"/>
  <cols>
    <col min="1" max="3" width="6.625" customWidth="1"/>
    <col min="4" max="4" width="18" customWidth="1"/>
    <col min="5" max="5" width="12.5" customWidth="1"/>
    <col min="6" max="6" width="18.625" customWidth="1"/>
  </cols>
  <sheetData>
    <row r="1" spans="1:6">
      <c r="A1" s="11" t="s">
        <v>0</v>
      </c>
      <c r="B1" s="11" t="s">
        <v>1</v>
      </c>
      <c r="C1" s="11" t="s">
        <v>2</v>
      </c>
      <c r="D1" s="11" t="s">
        <v>6</v>
      </c>
      <c r="E1" s="12" t="s">
        <v>59</v>
      </c>
      <c r="F1" s="12"/>
    </row>
    <row r="2" spans="1:6">
      <c r="A2" s="13" t="str">
        <f ca="1">TEXT(A3,"h:mm")</f>
        <v>16:55</v>
      </c>
      <c r="B2" s="14">
        <v>0.75</v>
      </c>
      <c r="C2" s="14">
        <f ca="1">(B2-A2)</f>
        <v>4.513888888888884E-2</v>
      </c>
      <c r="D2" s="11" t="s">
        <v>7</v>
      </c>
      <c r="E2" s="11"/>
      <c r="F2" s="11"/>
    </row>
    <row r="3" spans="1:6">
      <c r="A3" s="15">
        <f ca="1">NOW()</f>
        <v>43429.705358101855</v>
      </c>
      <c r="B3" s="16">
        <f t="shared" ref="B3:B35" si="0">IF(AND(C3&gt;0,C3&lt;10),C3+3,IF(AND(C3&gt;=10,C3&lt;20),C3+5,IF(C3&gt;=20,C3+10)))</f>
        <v>10.038194444444445</v>
      </c>
      <c r="C3" s="17" t="str">
        <f>TEXT(SUM(B4:B40)/(24*60),"h:mm")</f>
        <v>0:55</v>
      </c>
      <c r="D3" s="18" t="s">
        <v>8</v>
      </c>
      <c r="E3" s="11"/>
      <c r="F3" s="11"/>
    </row>
    <row r="4" spans="1:6">
      <c r="A4" s="19"/>
      <c r="B4" s="11">
        <f t="shared" si="0"/>
        <v>20</v>
      </c>
      <c r="C4" s="20">
        <v>15</v>
      </c>
      <c r="D4" s="21" t="s">
        <v>51</v>
      </c>
      <c r="E4" s="11"/>
      <c r="F4" s="11"/>
    </row>
    <row r="5" spans="1:6">
      <c r="A5" s="19"/>
      <c r="B5" s="11">
        <f t="shared" si="0"/>
        <v>35</v>
      </c>
      <c r="C5" s="20">
        <v>25</v>
      </c>
      <c r="D5" s="22" t="s">
        <v>54</v>
      </c>
      <c r="E5" s="11"/>
      <c r="F5" s="11"/>
    </row>
    <row r="6" spans="1:6">
      <c r="A6" s="19"/>
      <c r="B6" s="11" t="b">
        <f t="shared" ref="B6:B12" si="1">IF(AND(C6&gt;0,C6&lt;10),C6+3,IF(AND(C6&gt;=10,C6&lt;20),C6+5,IF(C6&gt;=20,C6+10)))</f>
        <v>0</v>
      </c>
      <c r="C6" s="20"/>
      <c r="D6" s="11" t="s">
        <v>60</v>
      </c>
      <c r="E6" s="11"/>
      <c r="F6" s="11"/>
    </row>
    <row r="7" spans="1:6">
      <c r="A7" s="19"/>
      <c r="B7" s="11" t="b">
        <f t="shared" si="1"/>
        <v>0</v>
      </c>
      <c r="C7" s="20"/>
      <c r="D7" s="22" t="s">
        <v>52</v>
      </c>
      <c r="E7" s="11"/>
      <c r="F7" s="11"/>
    </row>
    <row r="8" spans="1:6">
      <c r="A8" s="19"/>
      <c r="B8" s="11" t="b">
        <f t="shared" si="1"/>
        <v>0</v>
      </c>
      <c r="C8" s="20"/>
      <c r="D8" s="22" t="s">
        <v>53</v>
      </c>
      <c r="E8" s="11"/>
      <c r="F8" s="11"/>
    </row>
    <row r="9" spans="1:6">
      <c r="A9" s="19"/>
      <c r="B9" s="11" t="b">
        <f t="shared" si="1"/>
        <v>0</v>
      </c>
      <c r="C9" s="20"/>
      <c r="D9" s="22" t="s">
        <v>55</v>
      </c>
      <c r="E9" s="11"/>
      <c r="F9" s="11"/>
    </row>
    <row r="10" spans="1:6">
      <c r="A10" s="19"/>
      <c r="B10" s="11" t="b">
        <f t="shared" si="1"/>
        <v>0</v>
      </c>
      <c r="C10" s="20"/>
      <c r="D10" s="22" t="s">
        <v>56</v>
      </c>
      <c r="E10" s="11"/>
      <c r="F10" s="11"/>
    </row>
    <row r="11" spans="1:6">
      <c r="A11" s="19"/>
      <c r="B11" s="11" t="b">
        <f t="shared" si="1"/>
        <v>0</v>
      </c>
      <c r="C11" s="20"/>
      <c r="D11" s="23" t="s">
        <v>57</v>
      </c>
      <c r="E11" s="11"/>
      <c r="F11" s="11"/>
    </row>
    <row r="12" spans="1:6">
      <c r="A12" s="19"/>
      <c r="B12" s="11" t="b">
        <f t="shared" si="1"/>
        <v>0</v>
      </c>
      <c r="C12" s="20"/>
      <c r="D12" s="23" t="s">
        <v>58</v>
      </c>
      <c r="E12" s="11"/>
      <c r="F12" s="11"/>
    </row>
    <row r="13" spans="1:6">
      <c r="A13" s="19"/>
      <c r="B13" s="11"/>
      <c r="C13" s="20">
        <v>10</v>
      </c>
      <c r="D13" s="11" t="s">
        <v>61</v>
      </c>
      <c r="E13" s="11"/>
      <c r="F13" s="11"/>
    </row>
    <row r="14" spans="1:6">
      <c r="A14" s="19"/>
      <c r="B14" s="11" t="b">
        <f t="shared" si="0"/>
        <v>0</v>
      </c>
      <c r="C14" s="20"/>
      <c r="D14" s="11"/>
      <c r="E14" s="11"/>
      <c r="F14" s="11"/>
    </row>
    <row r="15" spans="1:6">
      <c r="A15" s="19"/>
      <c r="B15" s="11" t="b">
        <f t="shared" si="0"/>
        <v>0</v>
      </c>
      <c r="C15" s="20"/>
      <c r="D15" s="11"/>
      <c r="E15" s="11"/>
      <c r="F15" s="11"/>
    </row>
    <row r="16" spans="1:6">
      <c r="A16" s="19"/>
      <c r="B16" s="11" t="b">
        <f t="shared" si="0"/>
        <v>0</v>
      </c>
      <c r="C16" s="20"/>
      <c r="D16" s="11"/>
      <c r="E16" s="11"/>
      <c r="F16" s="11"/>
    </row>
    <row r="17" spans="1:6">
      <c r="A17" s="24"/>
      <c r="B17" s="11" t="b">
        <f t="shared" si="0"/>
        <v>0</v>
      </c>
      <c r="C17" s="20"/>
      <c r="D17" s="11"/>
      <c r="E17" s="11"/>
      <c r="F17" s="11"/>
    </row>
    <row r="18" spans="1:6">
      <c r="A18" s="19"/>
      <c r="B18" s="11" t="b">
        <f t="shared" si="0"/>
        <v>0</v>
      </c>
      <c r="C18" s="20"/>
      <c r="D18" s="11"/>
      <c r="E18" s="11"/>
      <c r="F18" s="11"/>
    </row>
    <row r="19" spans="1:6">
      <c r="A19" s="19"/>
      <c r="B19" s="11" t="b">
        <f t="shared" si="0"/>
        <v>0</v>
      </c>
      <c r="C19" s="20"/>
      <c r="D19" s="11"/>
      <c r="E19" s="11"/>
      <c r="F19" s="11"/>
    </row>
    <row r="20" spans="1:6">
      <c r="A20" s="19"/>
      <c r="B20" s="11" t="b">
        <f t="shared" si="0"/>
        <v>0</v>
      </c>
      <c r="C20" s="20"/>
      <c r="D20" s="11"/>
      <c r="E20" s="11"/>
      <c r="F20" s="11"/>
    </row>
    <row r="21" spans="1:6">
      <c r="A21" s="19"/>
      <c r="B21" s="11" t="b">
        <f t="shared" si="0"/>
        <v>0</v>
      </c>
      <c r="C21" s="20"/>
      <c r="D21" s="11"/>
      <c r="E21" s="11"/>
      <c r="F21" s="11"/>
    </row>
    <row r="22" spans="1:6">
      <c r="A22" s="19"/>
      <c r="B22" s="11" t="b">
        <f t="shared" si="0"/>
        <v>0</v>
      </c>
      <c r="C22" s="20"/>
      <c r="D22" s="11"/>
      <c r="E22" s="11"/>
      <c r="F22" s="11"/>
    </row>
    <row r="23" spans="1:6">
      <c r="A23" s="19"/>
      <c r="B23" s="11" t="b">
        <f t="shared" si="0"/>
        <v>0</v>
      </c>
      <c r="C23" s="20"/>
      <c r="D23" s="11"/>
      <c r="E23" s="11"/>
      <c r="F23" s="11"/>
    </row>
    <row r="24" spans="1:6">
      <c r="A24" s="19"/>
      <c r="B24" s="11" t="b">
        <f t="shared" si="0"/>
        <v>0</v>
      </c>
      <c r="C24" s="20"/>
      <c r="D24" s="11"/>
      <c r="E24" s="11"/>
      <c r="F24" s="11"/>
    </row>
    <row r="25" spans="1:6">
      <c r="A25" s="19"/>
      <c r="B25" s="11" t="b">
        <f t="shared" si="0"/>
        <v>0</v>
      </c>
      <c r="C25" s="20"/>
      <c r="D25" s="11"/>
      <c r="E25" s="11"/>
      <c r="F25" s="11"/>
    </row>
    <row r="26" spans="1:6">
      <c r="A26" s="19"/>
      <c r="B26" s="11" t="b">
        <f t="shared" si="0"/>
        <v>0</v>
      </c>
      <c r="C26" s="20"/>
      <c r="D26" s="11"/>
      <c r="E26" s="11"/>
      <c r="F26" s="11"/>
    </row>
    <row r="27" spans="1:6">
      <c r="A27" s="19"/>
      <c r="B27" s="11" t="b">
        <f t="shared" si="0"/>
        <v>0</v>
      </c>
      <c r="C27" s="20"/>
      <c r="D27" s="11"/>
      <c r="E27" s="11"/>
      <c r="F27" s="11"/>
    </row>
    <row r="28" spans="1:6">
      <c r="A28" s="19"/>
      <c r="B28" s="11" t="b">
        <f t="shared" si="0"/>
        <v>0</v>
      </c>
      <c r="C28" s="20"/>
      <c r="D28" s="11"/>
      <c r="E28" s="11"/>
      <c r="F28" s="11"/>
    </row>
    <row r="29" spans="1:6">
      <c r="A29" s="19"/>
      <c r="B29" s="11" t="b">
        <f t="shared" si="0"/>
        <v>0</v>
      </c>
      <c r="C29" s="20"/>
      <c r="D29" s="11"/>
      <c r="E29" s="11"/>
      <c r="F29" s="11"/>
    </row>
    <row r="30" spans="1:6">
      <c r="A30" s="19"/>
      <c r="B30" s="11" t="b">
        <f t="shared" si="0"/>
        <v>0</v>
      </c>
      <c r="C30" s="20"/>
      <c r="D30" s="11"/>
      <c r="E30" s="11"/>
      <c r="F30" s="11"/>
    </row>
    <row r="31" spans="1:6">
      <c r="A31" s="19"/>
      <c r="B31" s="11" t="b">
        <f t="shared" si="0"/>
        <v>0</v>
      </c>
      <c r="C31" s="20"/>
      <c r="D31" s="11"/>
      <c r="E31" s="11"/>
      <c r="F31" s="11"/>
    </row>
    <row r="32" spans="1:6">
      <c r="A32" s="19"/>
      <c r="B32" s="11" t="b">
        <f t="shared" si="0"/>
        <v>0</v>
      </c>
      <c r="C32" s="20"/>
      <c r="D32" s="11"/>
      <c r="E32" s="11"/>
      <c r="F32" s="11"/>
    </row>
    <row r="33" spans="1:6">
      <c r="A33" s="19"/>
      <c r="B33" s="11" t="b">
        <f t="shared" si="0"/>
        <v>0</v>
      </c>
      <c r="C33" s="20"/>
      <c r="D33" s="11"/>
      <c r="E33" s="11"/>
      <c r="F33" s="11"/>
    </row>
    <row r="34" spans="1:6">
      <c r="A34" s="19"/>
      <c r="B34" s="11" t="b">
        <f t="shared" si="0"/>
        <v>0</v>
      </c>
      <c r="C34" s="20"/>
      <c r="D34" s="11"/>
      <c r="E34" s="11"/>
      <c r="F34" s="11"/>
    </row>
    <row r="35" spans="1:6">
      <c r="A35" s="19"/>
      <c r="B35" s="11" t="b">
        <f t="shared" si="0"/>
        <v>0</v>
      </c>
      <c r="C35" s="20"/>
      <c r="D35" s="11"/>
      <c r="E35" s="11"/>
      <c r="F35" s="11"/>
    </row>
  </sheetData>
  <phoneticPr fontId="15" type="noConversion"/>
  <conditionalFormatting sqref="C35">
    <cfRule type="cellIs" dxfId="27" priority="48" stopIfTrue="1" operator="equal">
      <formula>0</formula>
    </cfRule>
    <cfRule type="cellIs" dxfId="26" priority="45" stopIfTrue="1" operator="equal">
      <formula>0</formula>
    </cfRule>
  </conditionalFormatting>
  <conditionalFormatting sqref="B4">
    <cfRule type="cellIs" dxfId="25" priority="20" stopIfTrue="1" operator="equal">
      <formula>0</formula>
    </cfRule>
    <cfRule type="cellIs" dxfId="24" priority="21" stopIfTrue="1" operator="equal">
      <formula>31.5</formula>
    </cfRule>
  </conditionalFormatting>
  <conditionalFormatting sqref="B3">
    <cfRule type="cellIs" dxfId="23" priority="33" stopIfTrue="1" operator="equal">
      <formula>0</formula>
    </cfRule>
    <cfRule type="cellIs" dxfId="22" priority="34" stopIfTrue="1" operator="equal">
      <formula>31.5</formula>
    </cfRule>
  </conditionalFormatting>
  <conditionalFormatting sqref="C34">
    <cfRule type="cellIs" dxfId="21" priority="27" stopIfTrue="1" operator="equal">
      <formula>0</formula>
    </cfRule>
    <cfRule type="cellIs" dxfId="20" priority="28" stopIfTrue="1" operator="equal">
      <formula>0</formula>
    </cfRule>
  </conditionalFormatting>
  <conditionalFormatting sqref="B6:B12">
    <cfRule type="cellIs" dxfId="19" priority="2" stopIfTrue="1" operator="equal">
      <formula>31.5</formula>
    </cfRule>
    <cfRule type="cellIs" dxfId="18" priority="1" stopIfTrue="1" operator="equal">
      <formula>0</formula>
    </cfRule>
  </conditionalFormatting>
  <conditionalFormatting sqref="C4">
    <cfRule type="cellIs" dxfId="17" priority="19" stopIfTrue="1" operator="equal">
      <formula>0</formula>
    </cfRule>
  </conditionalFormatting>
  <conditionalFormatting sqref="C9:C10">
    <cfRule type="cellIs" dxfId="16" priority="9" stopIfTrue="1" operator="equal">
      <formula>0</formula>
    </cfRule>
  </conditionalFormatting>
  <conditionalFormatting sqref="B5 B13:B32">
    <cfRule type="cellIs" dxfId="15" priority="16" stopIfTrue="1" operator="equal">
      <formula>31.5</formula>
    </cfRule>
    <cfRule type="cellIs" dxfId="14" priority="15" stopIfTrue="1" operator="equal">
      <formula>0</formula>
    </cfRule>
  </conditionalFormatting>
  <conditionalFormatting sqref="B33:B35">
    <cfRule type="cellIs" dxfId="13" priority="4" stopIfTrue="1" operator="equal">
      <formula>31.5</formula>
    </cfRule>
    <cfRule type="cellIs" dxfId="12" priority="3" stopIfTrue="1" operator="equal">
      <formula>0</formula>
    </cfRule>
  </conditionalFormatting>
  <conditionalFormatting sqref="C33">
    <cfRule type="cellIs" dxfId="11" priority="40" stopIfTrue="1" operator="equal">
      <formula>0</formula>
    </cfRule>
  </conditionalFormatting>
  <conditionalFormatting sqref="C32">
    <cfRule type="cellIs" dxfId="10" priority="14" stopIfTrue="1" operator="equal">
      <formula>0</formula>
    </cfRule>
  </conditionalFormatting>
  <conditionalFormatting sqref="C5:C8 C11:C16">
    <cfRule type="cellIs" dxfId="9" priority="44" stopIfTrue="1" operator="equal">
      <formula>0</formula>
    </cfRule>
  </conditionalFormatting>
  <conditionalFormatting sqref="C17:C31">
    <cfRule type="cellIs" dxfId="8" priority="17" stopIfTrue="1" operator="equal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zoomScale="97" workbookViewId="0">
      <pane ySplit="1" topLeftCell="A2" activePane="bottomLeft" state="frozen"/>
      <selection pane="bottomLeft" activeCell="F34" sqref="F34"/>
    </sheetView>
  </sheetViews>
  <sheetFormatPr defaultColWidth="9" defaultRowHeight="13.5"/>
  <cols>
    <col min="1" max="1" width="3.5" customWidth="1"/>
    <col min="2" max="3" width="7.5" customWidth="1"/>
    <col min="4" max="4" width="6.375" customWidth="1"/>
    <col min="5" max="5" width="8.375" customWidth="1"/>
    <col min="6" max="6" width="5.375" customWidth="1"/>
    <col min="7" max="7" width="34.5" customWidth="1"/>
    <col min="8" max="9" width="6.5" customWidth="1"/>
    <col min="10" max="11" width="8" customWidth="1"/>
    <col min="12" max="12" width="10" customWidth="1"/>
    <col min="13" max="13" width="9" customWidth="1"/>
    <col min="14" max="14" width="11.125" customWidth="1"/>
    <col min="15" max="15" width="7.5" customWidth="1"/>
    <col min="16" max="16" width="6.25" customWidth="1"/>
    <col min="17" max="18" width="7.375" customWidth="1"/>
  </cols>
  <sheetData>
    <row r="1" spans="1:18" ht="16.5">
      <c r="A1" s="25"/>
      <c r="B1" s="25" t="s">
        <v>9</v>
      </c>
      <c r="C1" s="25" t="s">
        <v>10</v>
      </c>
      <c r="D1" s="25" t="s">
        <v>11</v>
      </c>
      <c r="E1" s="25" t="s">
        <v>12</v>
      </c>
      <c r="F1" s="25" t="s">
        <v>13</v>
      </c>
      <c r="G1" s="25"/>
      <c r="H1" s="25" t="s">
        <v>14</v>
      </c>
      <c r="I1" s="25" t="s">
        <v>15</v>
      </c>
      <c r="J1" s="25" t="s">
        <v>16</v>
      </c>
      <c r="K1" s="25" t="s">
        <v>17</v>
      </c>
      <c r="L1" s="25" t="s">
        <v>18</v>
      </c>
      <c r="M1" s="25" t="s">
        <v>19</v>
      </c>
      <c r="N1" s="25" t="s">
        <v>20</v>
      </c>
      <c r="O1" s="25" t="s">
        <v>21</v>
      </c>
      <c r="P1" s="25" t="s">
        <v>22</v>
      </c>
      <c r="Q1" s="25" t="s">
        <v>23</v>
      </c>
      <c r="R1" s="25" t="s">
        <v>24</v>
      </c>
    </row>
    <row r="2" spans="1:18" ht="16.5">
      <c r="A2" s="25">
        <v>1</v>
      </c>
      <c r="B2" s="25">
        <v>2446</v>
      </c>
      <c r="C2" s="25">
        <v>2446</v>
      </c>
      <c r="D2" s="47">
        <f>B2-C2</f>
        <v>0</v>
      </c>
      <c r="E2" s="48">
        <f t="shared" ref="E2" si="0">(B2-J2+1)/H2</f>
        <v>1</v>
      </c>
      <c r="F2" s="49">
        <f t="shared" ref="F2" si="1">H2*(1-E2)/500</f>
        <v>0</v>
      </c>
      <c r="G2" s="27" t="s">
        <v>25</v>
      </c>
      <c r="H2" s="47">
        <f t="shared" ref="H2" si="2">K2-J2+1</f>
        <v>2446</v>
      </c>
      <c r="I2" s="47">
        <f t="shared" ref="I2" si="3">H2-(B2-J2)-1</f>
        <v>0</v>
      </c>
      <c r="J2" s="47">
        <v>1</v>
      </c>
      <c r="K2" s="25">
        <v>2446</v>
      </c>
      <c r="L2" s="28">
        <v>43251</v>
      </c>
      <c r="M2" s="28">
        <v>43256</v>
      </c>
      <c r="N2" s="25"/>
      <c r="O2" s="25"/>
      <c r="P2" s="25"/>
      <c r="Q2" s="25"/>
      <c r="R2" s="25"/>
    </row>
    <row r="3" spans="1:18" ht="16.5">
      <c r="A3" s="25">
        <v>2</v>
      </c>
      <c r="B3" s="25">
        <v>2167</v>
      </c>
      <c r="C3" s="25">
        <v>2167</v>
      </c>
      <c r="D3" s="47">
        <f t="shared" ref="D3:D27" si="4">B3-C3</f>
        <v>0</v>
      </c>
      <c r="E3" s="48">
        <f t="shared" ref="E3:E27" si="5">(B3-J3+1)/H3</f>
        <v>1</v>
      </c>
      <c r="F3" s="49">
        <f t="shared" ref="F3:F27" si="6">H3*(1-E3)/500</f>
        <v>0</v>
      </c>
      <c r="G3" s="27" t="s">
        <v>26</v>
      </c>
      <c r="H3" s="47">
        <f t="shared" ref="H3:H27" si="7">K3-J3+1</f>
        <v>2167</v>
      </c>
      <c r="I3" s="47">
        <f t="shared" ref="I3:I27" si="8">H3-(B3-J3)-1</f>
        <v>0</v>
      </c>
      <c r="J3" s="47">
        <v>1</v>
      </c>
      <c r="K3" s="25">
        <v>2167</v>
      </c>
      <c r="L3" s="28">
        <v>43256</v>
      </c>
      <c r="M3" s="28">
        <v>43256</v>
      </c>
      <c r="N3" s="25"/>
      <c r="O3" s="25"/>
      <c r="P3" s="25"/>
      <c r="Q3" s="25"/>
      <c r="R3" s="25"/>
    </row>
    <row r="4" spans="1:18" ht="16.5">
      <c r="A4" s="25">
        <v>3</v>
      </c>
      <c r="B4" s="25">
        <v>31744</v>
      </c>
      <c r="C4" s="25">
        <v>31744</v>
      </c>
      <c r="D4" s="47">
        <f t="shared" si="4"/>
        <v>0</v>
      </c>
      <c r="E4" s="48">
        <f t="shared" si="5"/>
        <v>1</v>
      </c>
      <c r="F4" s="49">
        <f t="shared" si="6"/>
        <v>0</v>
      </c>
      <c r="G4" s="27" t="s">
        <v>27</v>
      </c>
      <c r="H4" s="47">
        <f t="shared" si="7"/>
        <v>31744</v>
      </c>
      <c r="I4" s="47">
        <f t="shared" si="8"/>
        <v>0</v>
      </c>
      <c r="J4" s="47">
        <v>1</v>
      </c>
      <c r="K4" s="25">
        <v>31744</v>
      </c>
      <c r="L4" s="28">
        <v>43248</v>
      </c>
      <c r="M4" s="28">
        <v>43280</v>
      </c>
      <c r="N4" s="25"/>
      <c r="O4" s="25"/>
      <c r="P4" s="25"/>
      <c r="Q4" s="25"/>
      <c r="R4" s="25"/>
    </row>
    <row r="5" spans="1:18" ht="16.5">
      <c r="A5" s="25">
        <v>4</v>
      </c>
      <c r="B5" s="25">
        <v>166529</v>
      </c>
      <c r="C5" s="25">
        <v>166529</v>
      </c>
      <c r="D5" s="47">
        <f t="shared" si="4"/>
        <v>0</v>
      </c>
      <c r="E5" s="48">
        <f t="shared" si="5"/>
        <v>1</v>
      </c>
      <c r="F5" s="49">
        <f t="shared" si="6"/>
        <v>0</v>
      </c>
      <c r="G5" s="27" t="s">
        <v>28</v>
      </c>
      <c r="H5" s="47">
        <f t="shared" si="7"/>
        <v>166529</v>
      </c>
      <c r="I5" s="47">
        <f t="shared" si="8"/>
        <v>0</v>
      </c>
      <c r="J5" s="47">
        <v>1</v>
      </c>
      <c r="K5" s="25">
        <v>166529</v>
      </c>
      <c r="L5" s="28">
        <v>43256</v>
      </c>
      <c r="M5" s="28">
        <v>43273</v>
      </c>
      <c r="N5" s="25"/>
      <c r="O5" s="25"/>
      <c r="P5" s="25"/>
      <c r="Q5" s="25"/>
      <c r="R5" s="25"/>
    </row>
    <row r="6" spans="1:18" ht="16.5">
      <c r="A6" s="25">
        <v>5</v>
      </c>
      <c r="B6" s="25">
        <v>17852</v>
      </c>
      <c r="C6" s="25">
        <v>17852</v>
      </c>
      <c r="D6" s="47">
        <f t="shared" si="4"/>
        <v>0</v>
      </c>
      <c r="E6" s="48">
        <f t="shared" si="5"/>
        <v>1</v>
      </c>
      <c r="F6" s="49">
        <f t="shared" si="6"/>
        <v>0</v>
      </c>
      <c r="G6" s="27" t="s">
        <v>29</v>
      </c>
      <c r="H6" s="47">
        <f t="shared" si="7"/>
        <v>17852</v>
      </c>
      <c r="I6" s="47">
        <f t="shared" si="8"/>
        <v>0</v>
      </c>
      <c r="J6" s="47">
        <v>1</v>
      </c>
      <c r="K6" s="25">
        <v>17852</v>
      </c>
      <c r="L6" s="28">
        <v>43273</v>
      </c>
      <c r="M6" s="28">
        <v>43306</v>
      </c>
      <c r="N6" s="50">
        <f>D6*O6</f>
        <v>0</v>
      </c>
      <c r="O6" s="49">
        <f>P6/(R6-Q6)</f>
        <v>36.585365853658537</v>
      </c>
      <c r="P6" s="47">
        <v>1500</v>
      </c>
      <c r="Q6" s="47">
        <v>14513</v>
      </c>
      <c r="R6" s="47">
        <v>14554</v>
      </c>
    </row>
    <row r="7" spans="1:18" ht="16.5">
      <c r="A7" s="25">
        <v>6</v>
      </c>
      <c r="B7" s="25">
        <v>23517</v>
      </c>
      <c r="C7" s="25">
        <v>23517</v>
      </c>
      <c r="D7" s="47">
        <f t="shared" si="4"/>
        <v>0</v>
      </c>
      <c r="E7" s="48">
        <f t="shared" si="5"/>
        <v>1</v>
      </c>
      <c r="F7" s="49">
        <f t="shared" si="6"/>
        <v>0</v>
      </c>
      <c r="G7" s="27" t="s">
        <v>30</v>
      </c>
      <c r="H7" s="47">
        <f t="shared" si="7"/>
        <v>23517</v>
      </c>
      <c r="I7" s="47">
        <f t="shared" si="8"/>
        <v>0</v>
      </c>
      <c r="J7" s="47">
        <v>1</v>
      </c>
      <c r="K7" s="25">
        <v>23517</v>
      </c>
      <c r="L7" s="28">
        <v>43281</v>
      </c>
      <c r="M7" s="28">
        <v>43287</v>
      </c>
      <c r="N7" s="47"/>
      <c r="O7" s="47"/>
      <c r="P7" s="47"/>
      <c r="Q7" s="47"/>
      <c r="R7" s="47"/>
    </row>
    <row r="8" spans="1:18" ht="16.5">
      <c r="A8" s="25">
        <v>7</v>
      </c>
      <c r="B8" s="25">
        <v>9002</v>
      </c>
      <c r="C8" s="25">
        <v>9002</v>
      </c>
      <c r="D8" s="47">
        <f t="shared" si="4"/>
        <v>0</v>
      </c>
      <c r="E8" s="48">
        <f t="shared" si="5"/>
        <v>1</v>
      </c>
      <c r="F8" s="49">
        <f t="shared" si="6"/>
        <v>0</v>
      </c>
      <c r="G8" s="27" t="s">
        <v>31</v>
      </c>
      <c r="H8" s="47">
        <f t="shared" si="7"/>
        <v>9002</v>
      </c>
      <c r="I8" s="47">
        <f t="shared" si="8"/>
        <v>0</v>
      </c>
      <c r="J8" s="47">
        <v>1</v>
      </c>
      <c r="K8" s="25">
        <v>9002</v>
      </c>
      <c r="L8" s="28">
        <v>43287</v>
      </c>
      <c r="M8" s="28">
        <v>43300</v>
      </c>
      <c r="N8" s="50">
        <f>D8*O8</f>
        <v>0</v>
      </c>
      <c r="O8" s="49">
        <f>P8/(R8-Q8)</f>
        <v>45.454545454545453</v>
      </c>
      <c r="P8" s="47">
        <v>1500</v>
      </c>
      <c r="Q8" s="47">
        <v>1273</v>
      </c>
      <c r="R8" s="47">
        <v>1306</v>
      </c>
    </row>
    <row r="9" spans="1:18" ht="16.5">
      <c r="A9" s="25">
        <v>8</v>
      </c>
      <c r="B9" s="25">
        <v>6996</v>
      </c>
      <c r="C9" s="25">
        <v>6996</v>
      </c>
      <c r="D9" s="47">
        <f t="shared" si="4"/>
        <v>0</v>
      </c>
      <c r="E9" s="48">
        <f t="shared" si="5"/>
        <v>1</v>
      </c>
      <c r="F9" s="49">
        <f t="shared" si="6"/>
        <v>0</v>
      </c>
      <c r="G9" s="29" t="s">
        <v>32</v>
      </c>
      <c r="H9" s="47">
        <f t="shared" si="7"/>
        <v>6996</v>
      </c>
      <c r="I9" s="47">
        <f t="shared" si="8"/>
        <v>0</v>
      </c>
      <c r="J9" s="47">
        <v>1</v>
      </c>
      <c r="K9" s="25">
        <v>6996</v>
      </c>
      <c r="L9" s="28">
        <v>43300</v>
      </c>
      <c r="M9" s="28">
        <v>43316</v>
      </c>
      <c r="N9" s="25"/>
      <c r="O9" s="25"/>
      <c r="P9" s="25"/>
      <c r="Q9" s="25"/>
      <c r="R9" s="25"/>
    </row>
    <row r="10" spans="1:18" ht="16.5">
      <c r="A10" s="25">
        <v>9</v>
      </c>
      <c r="B10" s="25">
        <v>30494</v>
      </c>
      <c r="C10" s="25">
        <v>30494</v>
      </c>
      <c r="D10" s="47">
        <f t="shared" si="4"/>
        <v>0</v>
      </c>
      <c r="E10" s="48">
        <f t="shared" si="5"/>
        <v>1</v>
      </c>
      <c r="F10" s="49">
        <f t="shared" si="6"/>
        <v>0</v>
      </c>
      <c r="G10" s="29" t="s">
        <v>33</v>
      </c>
      <c r="H10" s="47">
        <f t="shared" si="7"/>
        <v>30494</v>
      </c>
      <c r="I10" s="47">
        <f t="shared" si="8"/>
        <v>0</v>
      </c>
      <c r="J10" s="47">
        <v>1</v>
      </c>
      <c r="K10" s="25">
        <v>30494</v>
      </c>
      <c r="L10" s="28">
        <v>43306</v>
      </c>
      <c r="M10" s="28">
        <v>43312</v>
      </c>
      <c r="N10" s="25"/>
      <c r="O10" s="25"/>
      <c r="P10" s="25"/>
      <c r="Q10" s="25"/>
      <c r="R10" s="25"/>
    </row>
    <row r="11" spans="1:18" ht="16.5">
      <c r="A11" s="25">
        <v>10</v>
      </c>
      <c r="B11" s="25">
        <v>30178</v>
      </c>
      <c r="C11" s="25">
        <v>30178</v>
      </c>
      <c r="D11" s="47">
        <f t="shared" si="4"/>
        <v>0</v>
      </c>
      <c r="E11" s="48">
        <f t="shared" si="5"/>
        <v>0.99705950374995866</v>
      </c>
      <c r="F11" s="49">
        <f t="shared" si="6"/>
        <v>0.17800000000000221</v>
      </c>
      <c r="G11" s="30" t="s">
        <v>34</v>
      </c>
      <c r="H11" s="47">
        <f t="shared" si="7"/>
        <v>30267</v>
      </c>
      <c r="I11" s="47">
        <f t="shared" si="8"/>
        <v>89</v>
      </c>
      <c r="J11" s="47">
        <v>1</v>
      </c>
      <c r="K11" s="25">
        <v>30267</v>
      </c>
      <c r="L11" s="28">
        <v>43314</v>
      </c>
      <c r="M11" s="28">
        <v>43410</v>
      </c>
      <c r="N11" s="25"/>
      <c r="O11" s="25"/>
      <c r="P11" s="25"/>
      <c r="Q11" s="25"/>
      <c r="R11" s="25"/>
    </row>
    <row r="12" spans="1:18" ht="16.5">
      <c r="A12" s="25">
        <v>11</v>
      </c>
      <c r="B12" s="25">
        <v>32744</v>
      </c>
      <c r="C12" s="25">
        <v>32744</v>
      </c>
      <c r="D12" s="47">
        <f t="shared" si="4"/>
        <v>0</v>
      </c>
      <c r="E12" s="48">
        <f t="shared" si="5"/>
        <v>1</v>
      </c>
      <c r="F12" s="49">
        <f t="shared" si="6"/>
        <v>0</v>
      </c>
      <c r="G12" s="27" t="s">
        <v>35</v>
      </c>
      <c r="H12" s="47">
        <f t="shared" si="7"/>
        <v>32744</v>
      </c>
      <c r="I12" s="47">
        <f t="shared" si="8"/>
        <v>0</v>
      </c>
      <c r="J12" s="47">
        <v>1</v>
      </c>
      <c r="K12" s="25">
        <v>32744</v>
      </c>
      <c r="L12" s="28">
        <v>43316</v>
      </c>
      <c r="M12" s="28">
        <v>43320</v>
      </c>
      <c r="N12" s="25"/>
      <c r="O12" s="25"/>
      <c r="P12" s="25"/>
      <c r="Q12" s="25"/>
      <c r="R12" s="25"/>
    </row>
    <row r="13" spans="1:18" ht="16.5">
      <c r="A13" s="25">
        <v>12</v>
      </c>
      <c r="B13" s="25">
        <v>2492</v>
      </c>
      <c r="C13" s="25">
        <v>2492</v>
      </c>
      <c r="D13" s="47">
        <f t="shared" si="4"/>
        <v>0</v>
      </c>
      <c r="E13" s="48">
        <f t="shared" si="5"/>
        <v>1</v>
      </c>
      <c r="F13" s="49">
        <f t="shared" si="6"/>
        <v>0</v>
      </c>
      <c r="G13" s="27" t="s">
        <v>36</v>
      </c>
      <c r="H13" s="47">
        <f t="shared" si="7"/>
        <v>2492</v>
      </c>
      <c r="I13" s="47">
        <f t="shared" si="8"/>
        <v>0</v>
      </c>
      <c r="J13" s="47">
        <v>1</v>
      </c>
      <c r="K13" s="25">
        <v>2492</v>
      </c>
      <c r="L13" s="28">
        <v>43321</v>
      </c>
      <c r="M13" s="28">
        <v>43414</v>
      </c>
      <c r="N13" s="25"/>
      <c r="O13" s="25"/>
      <c r="P13" s="25"/>
      <c r="Q13" s="25"/>
      <c r="R13" s="25"/>
    </row>
    <row r="14" spans="1:18" ht="16.5">
      <c r="A14" s="25">
        <v>13</v>
      </c>
      <c r="B14" s="25">
        <v>3158</v>
      </c>
      <c r="C14" s="25">
        <v>3158</v>
      </c>
      <c r="D14" s="47">
        <f t="shared" si="4"/>
        <v>0</v>
      </c>
      <c r="E14" s="48">
        <f t="shared" si="5"/>
        <v>1</v>
      </c>
      <c r="F14" s="49">
        <f t="shared" si="6"/>
        <v>0</v>
      </c>
      <c r="G14" s="27" t="s">
        <v>37</v>
      </c>
      <c r="H14" s="47">
        <f t="shared" si="7"/>
        <v>3158</v>
      </c>
      <c r="I14" s="47">
        <f t="shared" si="8"/>
        <v>0</v>
      </c>
      <c r="J14" s="47">
        <v>1</v>
      </c>
      <c r="K14" s="25">
        <v>3158</v>
      </c>
      <c r="L14" s="28">
        <v>43415</v>
      </c>
      <c r="M14" s="28">
        <v>43419</v>
      </c>
      <c r="N14" s="25"/>
      <c r="O14" s="25"/>
      <c r="P14" s="25"/>
      <c r="Q14" s="25"/>
      <c r="R14" s="25"/>
    </row>
    <row r="15" spans="1:18" ht="16.5">
      <c r="A15" s="25">
        <v>14</v>
      </c>
      <c r="B15" s="25">
        <v>2222</v>
      </c>
      <c r="C15" s="25">
        <v>2222</v>
      </c>
      <c r="D15" s="47">
        <f t="shared" si="4"/>
        <v>0</v>
      </c>
      <c r="E15" s="48">
        <f t="shared" si="5"/>
        <v>1</v>
      </c>
      <c r="F15" s="49">
        <f t="shared" si="6"/>
        <v>0</v>
      </c>
      <c r="G15" s="27" t="s">
        <v>38</v>
      </c>
      <c r="H15" s="47">
        <f t="shared" si="7"/>
        <v>2222</v>
      </c>
      <c r="I15" s="47">
        <f t="shared" si="8"/>
        <v>0</v>
      </c>
      <c r="J15" s="47">
        <v>1</v>
      </c>
      <c r="K15" s="25">
        <v>2222</v>
      </c>
      <c r="L15" s="28">
        <v>43419</v>
      </c>
      <c r="M15" s="28">
        <v>43421</v>
      </c>
      <c r="N15" s="25"/>
      <c r="O15" s="25"/>
      <c r="P15" s="25"/>
      <c r="Q15" s="25"/>
      <c r="R15" s="25"/>
    </row>
    <row r="16" spans="1:18" ht="16.5">
      <c r="A16" s="25">
        <v>15</v>
      </c>
      <c r="B16" s="25">
        <v>160</v>
      </c>
      <c r="C16" s="25">
        <v>160</v>
      </c>
      <c r="D16" s="47">
        <f t="shared" si="4"/>
        <v>0</v>
      </c>
      <c r="E16" s="48">
        <f t="shared" si="5"/>
        <v>1</v>
      </c>
      <c r="F16" s="49">
        <f t="shared" si="6"/>
        <v>0</v>
      </c>
      <c r="G16" s="27" t="s">
        <v>39</v>
      </c>
      <c r="H16" s="47">
        <f t="shared" si="7"/>
        <v>160</v>
      </c>
      <c r="I16" s="47">
        <f t="shared" si="8"/>
        <v>0</v>
      </c>
      <c r="J16" s="47">
        <v>1</v>
      </c>
      <c r="K16" s="25">
        <v>160</v>
      </c>
      <c r="L16" s="28">
        <v>43313</v>
      </c>
      <c r="M16" s="28">
        <v>43319</v>
      </c>
      <c r="N16" s="25"/>
      <c r="O16" s="25"/>
      <c r="P16" s="25"/>
      <c r="Q16" s="25"/>
      <c r="R16" s="25"/>
    </row>
    <row r="17" spans="1:18" ht="16.5">
      <c r="A17" s="25">
        <v>16</v>
      </c>
      <c r="B17" s="25">
        <v>150</v>
      </c>
      <c r="C17" s="25">
        <v>150</v>
      </c>
      <c r="D17" s="47">
        <f t="shared" si="4"/>
        <v>0</v>
      </c>
      <c r="E17" s="48">
        <f t="shared" si="5"/>
        <v>0.67264573991031396</v>
      </c>
      <c r="F17" s="49">
        <f t="shared" si="6"/>
        <v>0.14599999999999996</v>
      </c>
      <c r="G17" s="31" t="s">
        <v>40</v>
      </c>
      <c r="H17" s="47">
        <f t="shared" si="7"/>
        <v>223</v>
      </c>
      <c r="I17" s="47">
        <f t="shared" si="8"/>
        <v>73</v>
      </c>
      <c r="J17" s="47">
        <v>1</v>
      </c>
      <c r="K17" s="25">
        <v>223</v>
      </c>
      <c r="L17" s="28">
        <v>43320</v>
      </c>
      <c r="M17" s="28"/>
      <c r="N17" s="25"/>
      <c r="O17" s="25"/>
      <c r="P17" s="25"/>
      <c r="Q17" s="25"/>
      <c r="R17" s="25"/>
    </row>
    <row r="18" spans="1:18" ht="16.5">
      <c r="A18" s="25">
        <v>17</v>
      </c>
      <c r="B18" s="25">
        <v>2715</v>
      </c>
      <c r="C18" s="25">
        <v>2715</v>
      </c>
      <c r="D18" s="47">
        <f t="shared" si="4"/>
        <v>0</v>
      </c>
      <c r="E18" s="48">
        <f t="shared" si="5"/>
        <v>1</v>
      </c>
      <c r="F18" s="49">
        <f t="shared" si="6"/>
        <v>0</v>
      </c>
      <c r="G18" s="27" t="s">
        <v>41</v>
      </c>
      <c r="H18" s="47">
        <f t="shared" si="7"/>
        <v>2715</v>
      </c>
      <c r="I18" s="47">
        <f t="shared" si="8"/>
        <v>0</v>
      </c>
      <c r="J18" s="47">
        <v>1</v>
      </c>
      <c r="K18" s="25">
        <v>2715</v>
      </c>
      <c r="L18" s="28">
        <v>43422</v>
      </c>
      <c r="M18" s="28">
        <v>43426</v>
      </c>
      <c r="N18" s="32"/>
      <c r="O18" s="33"/>
      <c r="P18" s="33"/>
      <c r="Q18" s="33"/>
      <c r="R18" s="33"/>
    </row>
    <row r="19" spans="1:18" ht="16.5">
      <c r="A19" s="25">
        <v>18</v>
      </c>
      <c r="B19" s="25">
        <v>11258</v>
      </c>
      <c r="C19" s="25">
        <v>10991</v>
      </c>
      <c r="D19" s="47">
        <f t="shared" si="4"/>
        <v>267</v>
      </c>
      <c r="E19" s="48">
        <f t="shared" si="5"/>
        <v>0.74060917044931251</v>
      </c>
      <c r="F19" s="49">
        <f t="shared" si="6"/>
        <v>7.886000000000001</v>
      </c>
      <c r="G19" s="31" t="s">
        <v>42</v>
      </c>
      <c r="H19" s="47">
        <f t="shared" si="7"/>
        <v>15201</v>
      </c>
      <c r="I19" s="47">
        <f t="shared" si="8"/>
        <v>3943</v>
      </c>
      <c r="J19" s="47">
        <v>1</v>
      </c>
      <c r="K19" s="25">
        <v>15201</v>
      </c>
      <c r="L19" s="34">
        <v>43426</v>
      </c>
      <c r="M19" s="34"/>
      <c r="N19" s="35"/>
      <c r="O19" s="36"/>
      <c r="P19" s="36"/>
      <c r="Q19" s="36"/>
      <c r="R19" s="36"/>
    </row>
    <row r="20" spans="1:18" ht="16.5">
      <c r="A20" s="25">
        <v>19</v>
      </c>
      <c r="B20" s="25">
        <v>0</v>
      </c>
      <c r="C20" s="25">
        <v>0</v>
      </c>
      <c r="D20" s="47">
        <f t="shared" si="4"/>
        <v>0</v>
      </c>
      <c r="E20" s="48">
        <f t="shared" si="5"/>
        <v>0</v>
      </c>
      <c r="F20" s="49">
        <f t="shared" si="6"/>
        <v>10.302</v>
      </c>
      <c r="G20" s="25" t="s">
        <v>43</v>
      </c>
      <c r="H20" s="47">
        <f t="shared" si="7"/>
        <v>5151</v>
      </c>
      <c r="I20" s="47">
        <f t="shared" si="8"/>
        <v>5151</v>
      </c>
      <c r="J20" s="47">
        <v>1</v>
      </c>
      <c r="K20" s="25">
        <v>5151</v>
      </c>
      <c r="L20" s="32"/>
      <c r="M20" s="32"/>
      <c r="N20" s="32"/>
      <c r="O20" s="33"/>
      <c r="P20" s="33"/>
      <c r="Q20" s="33"/>
      <c r="R20" s="33"/>
    </row>
    <row r="21" spans="1:18" ht="16.5">
      <c r="A21" s="25">
        <v>20</v>
      </c>
      <c r="B21" s="25">
        <v>166533</v>
      </c>
      <c r="C21" s="25">
        <v>166533</v>
      </c>
      <c r="D21" s="47">
        <f t="shared" si="4"/>
        <v>0</v>
      </c>
      <c r="E21" s="48">
        <f t="shared" si="5"/>
        <v>0.98886045282615542</v>
      </c>
      <c r="F21" s="49">
        <f t="shared" si="6"/>
        <v>3.7519999999999829</v>
      </c>
      <c r="G21" s="25" t="s">
        <v>44</v>
      </c>
      <c r="H21" s="47">
        <f t="shared" si="7"/>
        <v>168409</v>
      </c>
      <c r="I21" s="47">
        <f t="shared" si="8"/>
        <v>1876</v>
      </c>
      <c r="J21" s="47">
        <v>1</v>
      </c>
      <c r="K21" s="25">
        <v>168409</v>
      </c>
      <c r="L21" s="35"/>
      <c r="M21" s="35"/>
      <c r="N21" s="35"/>
      <c r="O21" s="36"/>
      <c r="P21" s="36"/>
      <c r="Q21" s="36"/>
      <c r="R21" s="36"/>
    </row>
    <row r="22" spans="1:18" ht="16.5">
      <c r="A22" s="25">
        <v>21</v>
      </c>
      <c r="B22" s="25">
        <v>0</v>
      </c>
      <c r="C22" s="25">
        <v>0</v>
      </c>
      <c r="D22" s="47">
        <f t="shared" si="4"/>
        <v>0</v>
      </c>
      <c r="E22" s="48">
        <f t="shared" si="5"/>
        <v>0</v>
      </c>
      <c r="F22" s="49">
        <f t="shared" si="6"/>
        <v>3.2959999999999998</v>
      </c>
      <c r="G22" s="25" t="s">
        <v>45</v>
      </c>
      <c r="H22" s="47">
        <f t="shared" si="7"/>
        <v>1648</v>
      </c>
      <c r="I22" s="47">
        <f t="shared" si="8"/>
        <v>1648</v>
      </c>
      <c r="J22" s="47">
        <v>1</v>
      </c>
      <c r="K22" s="25">
        <v>1648</v>
      </c>
      <c r="L22" s="32"/>
      <c r="M22" s="32"/>
      <c r="N22" s="32"/>
      <c r="O22" s="33"/>
      <c r="P22" s="33"/>
      <c r="Q22" s="33"/>
      <c r="R22" s="33"/>
    </row>
    <row r="23" spans="1:18" ht="16.5">
      <c r="A23" s="25">
        <v>22</v>
      </c>
      <c r="B23" s="25">
        <v>85377</v>
      </c>
      <c r="C23" s="25">
        <v>85377</v>
      </c>
      <c r="D23" s="47">
        <f t="shared" si="4"/>
        <v>0</v>
      </c>
      <c r="E23" s="48">
        <f t="shared" si="5"/>
        <v>0.93967509740474142</v>
      </c>
      <c r="F23" s="49">
        <f t="shared" si="6"/>
        <v>10.962000000000007</v>
      </c>
      <c r="G23" s="25" t="s">
        <v>46</v>
      </c>
      <c r="H23" s="47">
        <f t="shared" si="7"/>
        <v>90858</v>
      </c>
      <c r="I23" s="47">
        <f t="shared" si="8"/>
        <v>5481</v>
      </c>
      <c r="J23" s="47">
        <v>1</v>
      </c>
      <c r="K23" s="25">
        <v>90858</v>
      </c>
      <c r="L23" s="35"/>
      <c r="M23" s="35"/>
      <c r="N23" s="35"/>
      <c r="O23" s="36"/>
      <c r="P23" s="36"/>
      <c r="Q23" s="36"/>
      <c r="R23" s="36"/>
    </row>
    <row r="24" spans="1:18" ht="16.5">
      <c r="A24" s="25">
        <v>23</v>
      </c>
      <c r="B24" s="25">
        <v>0</v>
      </c>
      <c r="C24" s="25">
        <v>0</v>
      </c>
      <c r="D24" s="47">
        <f t="shared" si="4"/>
        <v>0</v>
      </c>
      <c r="E24" s="48">
        <f t="shared" si="5"/>
        <v>0</v>
      </c>
      <c r="F24" s="49">
        <f t="shared" si="6"/>
        <v>3.6840000000000002</v>
      </c>
      <c r="G24" s="25" t="s">
        <v>47</v>
      </c>
      <c r="H24" s="47">
        <f t="shared" si="7"/>
        <v>1842</v>
      </c>
      <c r="I24" s="47">
        <f t="shared" si="8"/>
        <v>1842</v>
      </c>
      <c r="J24" s="47">
        <v>1</v>
      </c>
      <c r="K24" s="25">
        <v>1842</v>
      </c>
      <c r="L24" s="32"/>
      <c r="M24" s="32"/>
      <c r="N24" s="32"/>
      <c r="O24" s="33"/>
      <c r="P24" s="33"/>
      <c r="Q24" s="33"/>
      <c r="R24" s="33"/>
    </row>
    <row r="25" spans="1:18" ht="16.5">
      <c r="A25" s="25">
        <v>24</v>
      </c>
      <c r="B25" s="25">
        <v>5341</v>
      </c>
      <c r="C25" s="25">
        <v>5341</v>
      </c>
      <c r="D25" s="47">
        <f t="shared" si="4"/>
        <v>0</v>
      </c>
      <c r="E25" s="48">
        <f t="shared" si="5"/>
        <v>0.62104651162790703</v>
      </c>
      <c r="F25" s="49">
        <f t="shared" si="6"/>
        <v>6.5179999999999989</v>
      </c>
      <c r="G25" s="25" t="s">
        <v>48</v>
      </c>
      <c r="H25" s="47">
        <f t="shared" si="7"/>
        <v>8600</v>
      </c>
      <c r="I25" s="47">
        <f t="shared" si="8"/>
        <v>3259</v>
      </c>
      <c r="J25" s="47">
        <v>1</v>
      </c>
      <c r="K25" s="25">
        <v>8600</v>
      </c>
      <c r="L25" s="35"/>
      <c r="M25" s="35"/>
      <c r="N25" s="35"/>
      <c r="O25" s="36"/>
      <c r="P25" s="36"/>
      <c r="Q25" s="36"/>
      <c r="R25" s="36"/>
    </row>
    <row r="26" spans="1:18" ht="16.5">
      <c r="A26" s="25">
        <v>25</v>
      </c>
      <c r="B26" s="25">
        <v>0</v>
      </c>
      <c r="C26" s="25">
        <v>0</v>
      </c>
      <c r="D26" s="47">
        <f t="shared" si="4"/>
        <v>0</v>
      </c>
      <c r="E26" s="48">
        <f t="shared" si="5"/>
        <v>0</v>
      </c>
      <c r="F26" s="49">
        <f t="shared" si="6"/>
        <v>12.266</v>
      </c>
      <c r="G26" s="25" t="s">
        <v>49</v>
      </c>
      <c r="H26" s="47">
        <f t="shared" si="7"/>
        <v>6133</v>
      </c>
      <c r="I26" s="47">
        <f t="shared" si="8"/>
        <v>6133</v>
      </c>
      <c r="J26" s="47">
        <v>1</v>
      </c>
      <c r="K26" s="25">
        <v>6133</v>
      </c>
      <c r="L26" s="32"/>
      <c r="M26" s="32"/>
      <c r="N26" s="32"/>
      <c r="O26" s="33"/>
      <c r="P26" s="33"/>
      <c r="Q26" s="33"/>
      <c r="R26" s="33"/>
    </row>
    <row r="27" spans="1:18" ht="16.5">
      <c r="A27" s="25">
        <v>26</v>
      </c>
      <c r="B27" s="25">
        <v>7658</v>
      </c>
      <c r="C27" s="25">
        <v>7658</v>
      </c>
      <c r="D27" s="47">
        <f t="shared" si="4"/>
        <v>0</v>
      </c>
      <c r="E27" s="48">
        <f t="shared" si="5"/>
        <v>0.78672693651119785</v>
      </c>
      <c r="F27" s="49">
        <f t="shared" si="6"/>
        <v>4.1520000000000001</v>
      </c>
      <c r="G27" s="25" t="s">
        <v>50</v>
      </c>
      <c r="H27" s="47">
        <f t="shared" si="7"/>
        <v>9734</v>
      </c>
      <c r="I27" s="47">
        <f t="shared" si="8"/>
        <v>2076</v>
      </c>
      <c r="J27" s="47">
        <v>1</v>
      </c>
      <c r="K27" s="25">
        <v>9734</v>
      </c>
      <c r="L27" s="35"/>
      <c r="M27" s="35"/>
      <c r="N27" s="35"/>
      <c r="O27" s="36"/>
      <c r="P27" s="36"/>
      <c r="Q27" s="36"/>
      <c r="R27" s="36"/>
    </row>
    <row r="28" spans="1:18" ht="16.5">
      <c r="A28" s="25">
        <v>27</v>
      </c>
      <c r="B28" s="37"/>
      <c r="C28" s="37"/>
      <c r="D28" s="37"/>
      <c r="E28" s="38"/>
      <c r="F28" s="26"/>
      <c r="G28" s="37"/>
      <c r="H28" s="37"/>
      <c r="I28" s="37"/>
      <c r="J28" s="37"/>
      <c r="K28" s="37"/>
      <c r="L28" s="32"/>
      <c r="M28" s="32"/>
      <c r="N28" s="32"/>
      <c r="O28" s="33"/>
      <c r="P28" s="33"/>
      <c r="Q28" s="33"/>
      <c r="R28" s="33"/>
    </row>
    <row r="29" spans="1:18" ht="16.5">
      <c r="A29" s="25">
        <v>28</v>
      </c>
      <c r="B29" s="39"/>
      <c r="C29" s="39"/>
      <c r="D29" s="39"/>
      <c r="E29" s="40"/>
      <c r="F29" s="39"/>
      <c r="G29" s="39"/>
      <c r="H29" s="39"/>
      <c r="I29" s="39"/>
      <c r="J29" s="39"/>
      <c r="K29" s="39"/>
      <c r="L29" s="35"/>
      <c r="M29" s="35"/>
      <c r="N29" s="35"/>
      <c r="O29" s="36"/>
      <c r="P29" s="36"/>
      <c r="Q29" s="36"/>
      <c r="R29" s="36"/>
    </row>
    <row r="30" spans="1:18" ht="16.5">
      <c r="A30" s="25">
        <v>29</v>
      </c>
      <c r="B30" s="37"/>
      <c r="C30" s="37"/>
      <c r="D30" s="37"/>
      <c r="E30" s="38"/>
      <c r="F30" s="26"/>
      <c r="G30" s="37"/>
      <c r="H30" s="37"/>
      <c r="I30" s="37"/>
      <c r="J30" s="37"/>
      <c r="K30" s="37"/>
      <c r="L30" s="32"/>
      <c r="M30" s="32"/>
      <c r="N30" s="32"/>
      <c r="O30" s="33"/>
      <c r="P30" s="33"/>
      <c r="Q30" s="33"/>
      <c r="R30" s="33"/>
    </row>
    <row r="31" spans="1:18" ht="16.5">
      <c r="A31" s="25">
        <v>30</v>
      </c>
      <c r="B31" s="39"/>
      <c r="C31" s="39"/>
      <c r="D31" s="39"/>
      <c r="E31" s="40"/>
      <c r="F31" s="39"/>
      <c r="G31" s="39"/>
      <c r="H31" s="39"/>
      <c r="I31" s="39"/>
      <c r="J31" s="39"/>
      <c r="K31" s="39"/>
      <c r="L31" s="35"/>
      <c r="M31" s="35"/>
      <c r="N31" s="35"/>
      <c r="O31" s="36"/>
      <c r="P31" s="36"/>
      <c r="Q31" s="36"/>
      <c r="R31" s="36"/>
    </row>
    <row r="32" spans="1:18" ht="16.5">
      <c r="A32" s="25">
        <v>31</v>
      </c>
      <c r="B32" s="37"/>
      <c r="C32" s="37"/>
      <c r="D32" s="37"/>
      <c r="E32" s="38"/>
      <c r="F32" s="26"/>
      <c r="G32" s="37"/>
      <c r="H32" s="37"/>
      <c r="I32" s="37"/>
      <c r="J32" s="37"/>
      <c r="K32" s="37"/>
      <c r="L32" s="32"/>
      <c r="M32" s="32"/>
      <c r="N32" s="32"/>
      <c r="O32" s="33"/>
      <c r="P32" s="33"/>
      <c r="Q32" s="33"/>
      <c r="R32" s="33"/>
    </row>
    <row r="33" spans="1:18" ht="16.5">
      <c r="A33" s="25">
        <v>32</v>
      </c>
      <c r="B33" s="39"/>
      <c r="C33" s="39"/>
      <c r="D33" s="39"/>
      <c r="E33" s="40"/>
      <c r="F33" s="39"/>
      <c r="G33" s="39"/>
      <c r="H33" s="39"/>
      <c r="I33" s="39"/>
      <c r="J33" s="39"/>
      <c r="K33" s="39"/>
      <c r="L33" s="35"/>
      <c r="M33" s="35"/>
      <c r="N33" s="35"/>
      <c r="O33" s="36"/>
      <c r="P33" s="36"/>
      <c r="Q33" s="36"/>
      <c r="R33" s="36"/>
    </row>
    <row r="34" spans="1:18" ht="16.5">
      <c r="A34" s="39"/>
      <c r="B34" s="39"/>
      <c r="C34" s="39"/>
      <c r="D34" s="39"/>
      <c r="E34" s="40"/>
      <c r="F34" s="49">
        <f>SUM(F2:F33)</f>
        <v>63.141999999999989</v>
      </c>
      <c r="G34" s="39"/>
      <c r="H34" s="39"/>
      <c r="I34" s="39"/>
      <c r="J34" s="39"/>
      <c r="K34" s="39"/>
      <c r="L34" s="35"/>
      <c r="M34" s="35"/>
      <c r="N34" s="35"/>
      <c r="O34" s="36"/>
      <c r="P34" s="36"/>
      <c r="Q34" s="36"/>
      <c r="R34" s="36"/>
    </row>
    <row r="35" spans="1:18" ht="16.5">
      <c r="A35" s="41"/>
      <c r="B35" s="41"/>
      <c r="C35" s="41"/>
      <c r="D35" s="41"/>
      <c r="E35" s="42"/>
      <c r="F35" s="43"/>
      <c r="G35" s="41"/>
      <c r="H35" s="41"/>
      <c r="I35" s="41"/>
      <c r="J35" s="41"/>
      <c r="K35" s="41"/>
      <c r="L35" s="44"/>
      <c r="M35" s="44"/>
      <c r="N35" s="44"/>
      <c r="O35" s="45"/>
      <c r="P35" s="45"/>
      <c r="Q35" s="45"/>
      <c r="R35" s="45"/>
    </row>
    <row r="36" spans="1:18" ht="16.5">
      <c r="A36" s="41"/>
      <c r="B36" s="41"/>
      <c r="C36" s="41"/>
      <c r="D36" s="41"/>
      <c r="E36" s="42"/>
      <c r="F36" s="43"/>
      <c r="G36" s="41"/>
      <c r="H36" s="41"/>
      <c r="I36" s="41"/>
      <c r="J36" s="41"/>
      <c r="K36" s="41"/>
      <c r="L36" s="44"/>
      <c r="M36" s="44"/>
      <c r="N36" s="44"/>
      <c r="O36" s="45"/>
      <c r="P36" s="45"/>
      <c r="Q36" s="45"/>
      <c r="R36" s="45"/>
    </row>
    <row r="37" spans="1:18" ht="16.5">
      <c r="A37" s="41"/>
      <c r="B37" s="41"/>
      <c r="C37" s="41"/>
      <c r="D37" s="41"/>
      <c r="E37" s="42"/>
      <c r="F37" s="43"/>
      <c r="G37" s="41"/>
      <c r="H37" s="41"/>
      <c r="I37" s="41"/>
      <c r="J37" s="41"/>
      <c r="K37" s="41"/>
      <c r="L37" s="44"/>
      <c r="M37" s="44"/>
      <c r="N37" s="44"/>
      <c r="O37" s="45"/>
      <c r="P37" s="45"/>
      <c r="Q37" s="45"/>
      <c r="R37" s="45"/>
    </row>
    <row r="38" spans="1:18" ht="16.5">
      <c r="A38" s="41"/>
      <c r="B38" s="41"/>
      <c r="C38" s="41"/>
      <c r="D38" s="41"/>
      <c r="E38" s="42"/>
      <c r="F38" s="43"/>
      <c r="G38" s="41"/>
      <c r="H38" s="41"/>
      <c r="I38" s="41"/>
      <c r="J38" s="41"/>
      <c r="K38" s="41"/>
      <c r="L38" s="44"/>
      <c r="M38" s="44"/>
      <c r="N38" s="44"/>
      <c r="O38" s="45"/>
      <c r="P38" s="45"/>
      <c r="Q38" s="45"/>
      <c r="R38" s="45"/>
    </row>
    <row r="39" spans="1:18" ht="16.5">
      <c r="A39" s="41"/>
      <c r="B39" s="41"/>
      <c r="C39" s="41"/>
      <c r="D39" s="41"/>
      <c r="E39" s="42"/>
      <c r="F39" s="43"/>
      <c r="G39" s="41"/>
      <c r="H39" s="41"/>
      <c r="I39" s="41"/>
      <c r="J39" s="41"/>
      <c r="K39" s="41"/>
      <c r="L39" s="44"/>
      <c r="M39" s="44"/>
      <c r="N39" s="44"/>
      <c r="O39" s="45"/>
      <c r="P39" s="45"/>
      <c r="Q39" s="45"/>
      <c r="R39" s="45"/>
    </row>
    <row r="40" spans="1:18" ht="16.5">
      <c r="A40" s="41"/>
      <c r="B40" s="41"/>
      <c r="C40" s="41"/>
      <c r="D40" s="41"/>
      <c r="E40" s="42"/>
      <c r="F40" s="43"/>
      <c r="G40" s="41"/>
      <c r="H40" s="41"/>
      <c r="I40" s="41"/>
      <c r="J40" s="41"/>
      <c r="K40" s="41"/>
      <c r="L40" s="44"/>
      <c r="M40" s="44"/>
      <c r="N40" s="44"/>
      <c r="O40" s="45"/>
      <c r="P40" s="45"/>
      <c r="Q40" s="45"/>
      <c r="R40" s="45"/>
    </row>
    <row r="41" spans="1:18" ht="16.5">
      <c r="A41" s="41"/>
      <c r="B41" s="41"/>
      <c r="C41" s="41"/>
      <c r="D41" s="41"/>
      <c r="E41" s="42"/>
      <c r="F41" s="43"/>
      <c r="G41" s="41"/>
      <c r="H41" s="41"/>
      <c r="I41" s="41"/>
      <c r="J41" s="41"/>
      <c r="K41" s="41"/>
      <c r="L41" s="44"/>
      <c r="M41" s="44"/>
      <c r="N41" s="44"/>
      <c r="O41" s="45"/>
      <c r="P41" s="45"/>
      <c r="Q41" s="45"/>
      <c r="R41" s="45"/>
    </row>
    <row r="42" spans="1:18" ht="16.5">
      <c r="A42" s="41"/>
      <c r="B42" s="41"/>
      <c r="C42" s="41"/>
      <c r="D42" s="41"/>
      <c r="E42" s="42"/>
      <c r="F42" s="43"/>
      <c r="G42" s="41"/>
      <c r="H42" s="41"/>
      <c r="I42" s="41"/>
      <c r="J42" s="41"/>
      <c r="K42" s="41"/>
      <c r="L42" s="44"/>
      <c r="M42" s="44"/>
      <c r="N42" s="44"/>
      <c r="O42" s="45"/>
      <c r="P42" s="45"/>
      <c r="Q42" s="45"/>
      <c r="R42" s="45"/>
    </row>
    <row r="43" spans="1:18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6"/>
      <c r="M43" s="46"/>
      <c r="N43" s="46"/>
      <c r="O43" s="45"/>
      <c r="P43" s="45"/>
      <c r="Q43" s="45"/>
      <c r="R43" s="45"/>
    </row>
    <row r="44" spans="1:18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6"/>
      <c r="M44" s="46"/>
      <c r="N44" s="46"/>
      <c r="O44" s="45"/>
      <c r="P44" s="45"/>
      <c r="Q44" s="45"/>
      <c r="R44" s="45"/>
    </row>
  </sheetData>
  <phoneticPr fontId="15" type="noConversion"/>
  <conditionalFormatting sqref="D28:D29">
    <cfRule type="cellIs" dxfId="7" priority="7" stopIfTrue="1" operator="greaterThan">
      <formula>500</formula>
    </cfRule>
    <cfRule type="cellIs" dxfId="6" priority="8" stopIfTrue="1" operator="greaterThan">
      <formula>600</formula>
    </cfRule>
  </conditionalFormatting>
  <conditionalFormatting sqref="D34:D65526">
    <cfRule type="cellIs" dxfId="5" priority="5" stopIfTrue="1" operator="greaterThan">
      <formula>600</formula>
    </cfRule>
    <cfRule type="cellIs" dxfId="4" priority="4" stopIfTrue="1" operator="greaterThan">
      <formula>500</formula>
    </cfRule>
  </conditionalFormatting>
  <conditionalFormatting sqref="D30:D31">
    <cfRule type="cellIs" dxfId="3" priority="18" stopIfTrue="1" operator="greaterThan">
      <formula>600</formula>
    </cfRule>
    <cfRule type="cellIs" dxfId="2" priority="17" stopIfTrue="1" operator="greaterThan">
      <formula>500</formula>
    </cfRule>
  </conditionalFormatting>
  <conditionalFormatting sqref="D32:D33">
    <cfRule type="cellIs" dxfId="1" priority="10" stopIfTrue="1" operator="greaterThan">
      <formula>600</formula>
    </cfRule>
    <cfRule type="cellIs" dxfId="0" priority="9" stopIfTrue="1" operator="greaterThan">
      <formula>500</formula>
    </cfRule>
  </conditionalFormatting>
  <pageMargins left="0.69930555555555596" right="0.69930555555555596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manual</vt:lpstr>
      <vt:lpstr>auto</vt:lpstr>
      <vt:lpstr>walk_record</vt:lpstr>
      <vt:lpstr>time_calc</vt:lpstr>
      <vt:lpstr>read_book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ECS_YC</dc:creator>
  <cp:lastModifiedBy>yyy</cp:lastModifiedBy>
  <dcterms:created xsi:type="dcterms:W3CDTF">2014-03-15T07:28:00Z</dcterms:created>
  <dcterms:modified xsi:type="dcterms:W3CDTF">2018-11-25T08:55:44Z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2052-10.1.0.7520</vt:lpwstr>
  </property>
</Properties>
</file>